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動態表" sheetId="1" r:id="rId1"/>
  </sheets>
  <definedNames>
    <definedName name="_xlnm.Print_Area" localSheetId="0">'動態表'!$A$1:$M$133</definedName>
  </definedNames>
  <calcPr fullCalcOnLoad="1"/>
</workbook>
</file>

<file path=xl/sharedStrings.xml><?xml version="1.0" encoding="utf-8"?>
<sst xmlns="http://schemas.openxmlformats.org/spreadsheetml/2006/main" count="134" uniqueCount="115">
  <si>
    <t>2  年 間 の 市 町 村 別 人 口 動 態 表</t>
  </si>
  <si>
    <t xml:space="preserve">（平成10年10月1日～平成11年9月30日）  </t>
  </si>
  <si>
    <t>人　　　　　　口</t>
  </si>
  <si>
    <t>自　　然　　動　　態</t>
  </si>
  <si>
    <t>社　　会　　動　　態</t>
  </si>
  <si>
    <t>H.10.10.1</t>
  </si>
  <si>
    <t>H.11.10.1</t>
  </si>
  <si>
    <t>増減数</t>
  </si>
  <si>
    <t>増減率％</t>
  </si>
  <si>
    <t>出生児数</t>
  </si>
  <si>
    <t>死亡者数</t>
  </si>
  <si>
    <t>転入者数</t>
  </si>
  <si>
    <t>転出者数</t>
  </si>
  <si>
    <t xml:space="preserve">    県  計</t>
  </si>
  <si>
    <t xml:space="preserve">    市部計</t>
  </si>
  <si>
    <t xml:space="preserve">    郡部計</t>
  </si>
  <si>
    <t>東部地域</t>
  </si>
  <si>
    <t>伊豆県行政セ管内</t>
  </si>
  <si>
    <t>熱海県行政セ管内</t>
  </si>
  <si>
    <t>東部県行政セ管内</t>
  </si>
  <si>
    <t>富士県行政セ管内</t>
  </si>
  <si>
    <t>中部地域</t>
  </si>
  <si>
    <t>中部県行政セ管内</t>
  </si>
  <si>
    <t>志太榛原県行政セ管内</t>
  </si>
  <si>
    <t>西部地域</t>
  </si>
  <si>
    <t>中遠県行政セ管内</t>
  </si>
  <si>
    <t>北遠県行政セ管内</t>
  </si>
  <si>
    <t>西部県行政セ管内</t>
  </si>
  <si>
    <t xml:space="preserve">    静岡市</t>
  </si>
  <si>
    <t xml:space="preserve">    浜松市</t>
  </si>
  <si>
    <t xml:space="preserve">    沼津市</t>
  </si>
  <si>
    <t xml:space="preserve">    清水市</t>
  </si>
  <si>
    <t xml:space="preserve">    熱海市</t>
  </si>
  <si>
    <t xml:space="preserve">    三島市</t>
  </si>
  <si>
    <t xml:space="preserve">    富士宮市</t>
  </si>
  <si>
    <t xml:space="preserve">    伊東市</t>
  </si>
  <si>
    <t xml:space="preserve">    島田市</t>
  </si>
  <si>
    <t xml:space="preserve">    富士市</t>
  </si>
  <si>
    <t xml:space="preserve">    磐田市</t>
  </si>
  <si>
    <t xml:space="preserve">    焼津市</t>
  </si>
  <si>
    <t xml:space="preserve">    掛川市</t>
  </si>
  <si>
    <t xml:space="preserve">    藤枝市</t>
  </si>
  <si>
    <t xml:space="preserve">    御殿場市</t>
  </si>
  <si>
    <t xml:space="preserve">    袋井市</t>
  </si>
  <si>
    <t xml:space="preserve">    天竜市</t>
  </si>
  <si>
    <t xml:space="preserve">    浜北市</t>
  </si>
  <si>
    <t xml:space="preserve">    下田市</t>
  </si>
  <si>
    <t xml:space="preserve">    裾野市</t>
  </si>
  <si>
    <t xml:space="preserve">    湖西市</t>
  </si>
  <si>
    <t xml:space="preserve"> 賀茂郡</t>
  </si>
  <si>
    <t xml:space="preserve">    東伊豆町</t>
  </si>
  <si>
    <t xml:space="preserve">    河津町</t>
  </si>
  <si>
    <t xml:space="preserve">    南伊豆町</t>
  </si>
  <si>
    <t xml:space="preserve">    松崎町</t>
  </si>
  <si>
    <t xml:space="preserve">    西伊豆町</t>
  </si>
  <si>
    <t xml:space="preserve">    賀茂村</t>
  </si>
  <si>
    <t xml:space="preserve"> 田方郡</t>
  </si>
  <si>
    <t xml:space="preserve">    伊豆長岡町</t>
  </si>
  <si>
    <t xml:space="preserve">    修善寺町</t>
  </si>
  <si>
    <t xml:space="preserve">    戸田村</t>
  </si>
  <si>
    <t xml:space="preserve">    土肥町</t>
  </si>
  <si>
    <t xml:space="preserve">    函南町</t>
  </si>
  <si>
    <t xml:space="preserve">    韮山町</t>
  </si>
  <si>
    <t xml:space="preserve">    大仁町</t>
  </si>
  <si>
    <t xml:space="preserve">    天城湯ケ島町</t>
  </si>
  <si>
    <t xml:space="preserve">    中伊豆町</t>
  </si>
  <si>
    <t xml:space="preserve"> 駿東郡</t>
  </si>
  <si>
    <t xml:space="preserve">    清水町</t>
  </si>
  <si>
    <t xml:space="preserve">    長泉町</t>
  </si>
  <si>
    <t xml:space="preserve">    小山町</t>
  </si>
  <si>
    <t xml:space="preserve"> 富士郡</t>
  </si>
  <si>
    <t xml:space="preserve">    芝川町</t>
  </si>
  <si>
    <t xml:space="preserve"> 庵原郡</t>
  </si>
  <si>
    <t xml:space="preserve">    富士川町</t>
  </si>
  <si>
    <t xml:space="preserve">    蒲原町</t>
  </si>
  <si>
    <t xml:space="preserve">    由比町</t>
  </si>
  <si>
    <t xml:space="preserve"> 志太郡</t>
  </si>
  <si>
    <t xml:space="preserve">    岡部町</t>
  </si>
  <si>
    <t xml:space="preserve">    大井川町</t>
  </si>
  <si>
    <t xml:space="preserve"> 榛原郡</t>
  </si>
  <si>
    <t xml:space="preserve">    御前崎町</t>
  </si>
  <si>
    <t xml:space="preserve">    相良町</t>
  </si>
  <si>
    <t xml:space="preserve">    榛原町</t>
  </si>
  <si>
    <t xml:space="preserve">    吉田町</t>
  </si>
  <si>
    <t xml:space="preserve">    金谷町</t>
  </si>
  <si>
    <t xml:space="preserve">    川根町</t>
  </si>
  <si>
    <t xml:space="preserve">    中川根町</t>
  </si>
  <si>
    <t xml:space="preserve">    本川根町</t>
  </si>
  <si>
    <t xml:space="preserve"> 小笠郡</t>
  </si>
  <si>
    <t xml:space="preserve">    大須賀町</t>
  </si>
  <si>
    <t xml:space="preserve">    浜岡町</t>
  </si>
  <si>
    <t xml:space="preserve">    小笠町</t>
  </si>
  <si>
    <t xml:space="preserve">    菊川町</t>
  </si>
  <si>
    <t xml:space="preserve">    大東町</t>
  </si>
  <si>
    <t xml:space="preserve"> 周智郡</t>
  </si>
  <si>
    <t xml:space="preserve">    森町</t>
  </si>
  <si>
    <t xml:space="preserve">    春野町</t>
  </si>
  <si>
    <t xml:space="preserve"> 磐田郡</t>
  </si>
  <si>
    <t xml:space="preserve">    浅羽町</t>
  </si>
  <si>
    <t xml:space="preserve">    福田町</t>
  </si>
  <si>
    <t xml:space="preserve">    竜洋町</t>
  </si>
  <si>
    <t xml:space="preserve">    豊田町</t>
  </si>
  <si>
    <t xml:space="preserve">    豊岡村</t>
  </si>
  <si>
    <t xml:space="preserve">    龍山村</t>
  </si>
  <si>
    <t xml:space="preserve">    佐久間町</t>
  </si>
  <si>
    <t xml:space="preserve">    水窪町</t>
  </si>
  <si>
    <t xml:space="preserve"> 浜名郡</t>
  </si>
  <si>
    <t xml:space="preserve">    舞阪町</t>
  </si>
  <si>
    <t xml:space="preserve">    新居町</t>
  </si>
  <si>
    <t xml:space="preserve">    雄踏町</t>
  </si>
  <si>
    <t xml:space="preserve"> 引佐郡</t>
  </si>
  <si>
    <t xml:space="preserve">    細江町</t>
  </si>
  <si>
    <t xml:space="preserve">    引佐町</t>
  </si>
  <si>
    <t xml:space="preserve">    三ケ日町</t>
  </si>
  <si>
    <t>　注）  「転入者数」・「転出者数」には、県内市町村間の移動者数も含めた。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</si>
</sst>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0_ ;[Red]\-0\ "/>
    <numFmt numFmtId="179" formatCode="0.00_ ;[Red]\-0.00\ "/>
    <numFmt numFmtId="180" formatCode="#,##0.000;[Red]\-#,##0.000"/>
    <numFmt numFmtId="181" formatCode="0;&quot;△ &quot;0"/>
    <numFmt numFmtId="182" formatCode="0.0;&quot;△ &quot;0.0"/>
    <numFmt numFmtId="183" formatCode="0.00;&quot;△ &quot;0.00"/>
    <numFmt numFmtId="184" formatCode="0.000;&quot;△ &quot;0.000"/>
    <numFmt numFmtId="185" formatCode="0.0000;&quot;△ &quot;0.0000"/>
    <numFmt numFmtId="186" formatCode="#,##0_ "/>
    <numFmt numFmtId="187" formatCode="#,##0.00_ "/>
    <numFmt numFmtId="188" formatCode="0.000000000"/>
    <numFmt numFmtId="189" formatCode="0.0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_);[Red]\(0.0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2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7" fontId="4" fillId="0" borderId="0" xfId="16" applyNumberFormat="1" applyFont="1" applyBorder="1" applyAlignment="1">
      <alignment horizontal="centerContinuous" vertical="center"/>
    </xf>
    <xf numFmtId="187" fontId="5" fillId="0" borderId="0" xfId="16" applyNumberFormat="1" applyFont="1" applyBorder="1" applyAlignment="1">
      <alignment horizontal="centerContinuous" vertical="center"/>
    </xf>
    <xf numFmtId="186" fontId="6" fillId="0" borderId="0" xfId="16" applyNumberFormat="1" applyFont="1" applyAlignment="1">
      <alignment vertical="center"/>
    </xf>
    <xf numFmtId="186" fontId="7" fillId="0" borderId="0" xfId="16" applyNumberFormat="1" applyFont="1" applyAlignment="1">
      <alignment horizontal="left"/>
    </xf>
    <xf numFmtId="186" fontId="6" fillId="0" borderId="0" xfId="16" applyNumberFormat="1" applyFont="1" applyAlignment="1">
      <alignment/>
    </xf>
    <xf numFmtId="187" fontId="6" fillId="0" borderId="0" xfId="16" applyNumberFormat="1" applyFont="1" applyAlignment="1">
      <alignment/>
    </xf>
    <xf numFmtId="187" fontId="6" fillId="0" borderId="0" xfId="16" applyNumberFormat="1" applyFont="1" applyBorder="1" applyAlignment="1">
      <alignment horizontal="center"/>
    </xf>
    <xf numFmtId="187" fontId="6" fillId="0" borderId="0" xfId="16" applyNumberFormat="1" applyFont="1" applyBorder="1" applyAlignment="1">
      <alignment/>
    </xf>
    <xf numFmtId="186" fontId="0" fillId="0" borderId="0" xfId="16" applyNumberFormat="1" applyFont="1" applyAlignment="1">
      <alignment horizontal="left"/>
    </xf>
    <xf numFmtId="186" fontId="0" fillId="0" borderId="0" xfId="16" applyNumberFormat="1" applyFont="1" applyAlignment="1">
      <alignment/>
    </xf>
    <xf numFmtId="187" fontId="0" fillId="0" borderId="0" xfId="16" applyNumberFormat="1" applyFont="1" applyAlignment="1">
      <alignment/>
    </xf>
    <xf numFmtId="187" fontId="0" fillId="0" borderId="0" xfId="16" applyNumberFormat="1" applyFont="1" applyBorder="1" applyAlignment="1">
      <alignment/>
    </xf>
    <xf numFmtId="186" fontId="8" fillId="0" borderId="1" xfId="16" applyNumberFormat="1" applyFont="1" applyBorder="1" applyAlignment="1">
      <alignment horizontal="left"/>
    </xf>
    <xf numFmtId="186" fontId="8" fillId="0" borderId="1" xfId="16" applyNumberFormat="1" applyFont="1" applyBorder="1" applyAlignment="1">
      <alignment horizontal="centerContinuous" vertical="center"/>
    </xf>
    <xf numFmtId="186" fontId="8" fillId="0" borderId="2" xfId="16" applyNumberFormat="1" applyFont="1" applyBorder="1" applyAlignment="1">
      <alignment horizontal="centerContinuous" vertical="center"/>
    </xf>
    <xf numFmtId="187" fontId="8" fillId="0" borderId="2" xfId="16" applyNumberFormat="1" applyFont="1" applyBorder="1" applyAlignment="1">
      <alignment horizontal="centerContinuous" vertical="center"/>
    </xf>
    <xf numFmtId="186" fontId="8" fillId="0" borderId="3" xfId="16" applyNumberFormat="1" applyFont="1" applyBorder="1" applyAlignment="1">
      <alignment horizontal="centerContinuous" vertical="center"/>
    </xf>
    <xf numFmtId="186" fontId="8" fillId="0" borderId="4" xfId="16" applyNumberFormat="1" applyFont="1" applyBorder="1" applyAlignment="1">
      <alignment horizontal="centerContinuous" vertical="center"/>
    </xf>
    <xf numFmtId="187" fontId="8" fillId="0" borderId="5" xfId="16" applyNumberFormat="1" applyFont="1" applyBorder="1" applyAlignment="1">
      <alignment horizontal="centerContinuous" vertical="center"/>
    </xf>
    <xf numFmtId="186" fontId="8" fillId="0" borderId="0" xfId="16" applyNumberFormat="1" applyFont="1" applyAlignment="1">
      <alignment/>
    </xf>
    <xf numFmtId="186" fontId="8" fillId="0" borderId="6" xfId="16" applyNumberFormat="1" applyFont="1" applyBorder="1" applyAlignment="1">
      <alignment horizontal="left"/>
    </xf>
    <xf numFmtId="186" fontId="8" fillId="0" borderId="7" xfId="16" applyNumberFormat="1" applyFont="1" applyBorder="1" applyAlignment="1">
      <alignment horizontal="center" vertical="center"/>
    </xf>
    <xf numFmtId="186" fontId="8" fillId="0" borderId="7" xfId="16" applyNumberFormat="1" applyFont="1" applyBorder="1" applyAlignment="1" quotePrefix="1">
      <alignment horizontal="center" vertical="center"/>
    </xf>
    <xf numFmtId="187" fontId="8" fillId="0" borderId="7" xfId="16" applyNumberFormat="1" applyFont="1" applyBorder="1" applyAlignment="1">
      <alignment horizontal="center" vertical="center"/>
    </xf>
    <xf numFmtId="186" fontId="8" fillId="0" borderId="8" xfId="16" applyNumberFormat="1" applyFont="1" applyBorder="1" applyAlignment="1">
      <alignment horizontal="left"/>
    </xf>
    <xf numFmtId="186" fontId="8" fillId="0" borderId="0" xfId="16" applyNumberFormat="1" applyFont="1" applyBorder="1" applyAlignment="1">
      <alignment/>
    </xf>
    <xf numFmtId="187" fontId="8" fillId="0" borderId="0" xfId="16" applyNumberFormat="1" applyFont="1" applyBorder="1" applyAlignment="1">
      <alignment/>
    </xf>
    <xf numFmtId="187" fontId="8" fillId="0" borderId="9" xfId="16" applyNumberFormat="1" applyFont="1" applyBorder="1" applyAlignment="1">
      <alignment/>
    </xf>
    <xf numFmtId="186" fontId="8" fillId="0" borderId="8" xfId="16" applyNumberFormat="1" applyFont="1" applyBorder="1" applyAlignment="1" quotePrefix="1">
      <alignment horizontal="left"/>
    </xf>
    <xf numFmtId="187" fontId="8" fillId="0" borderId="10" xfId="16" applyNumberFormat="1" applyFont="1" applyBorder="1" applyAlignment="1">
      <alignment/>
    </xf>
    <xf numFmtId="186" fontId="8" fillId="0" borderId="8" xfId="16" applyNumberFormat="1" applyFont="1" applyBorder="1" applyAlignment="1">
      <alignment horizontal="left" shrinkToFit="1"/>
    </xf>
    <xf numFmtId="186" fontId="8" fillId="0" borderId="8" xfId="16" applyNumberFormat="1" applyFont="1" applyBorder="1" applyAlignment="1" applyProtection="1" quotePrefix="1">
      <alignment horizontal="left"/>
      <protection/>
    </xf>
    <xf numFmtId="186" fontId="8" fillId="0" borderId="8" xfId="16" applyNumberFormat="1" applyFont="1" applyBorder="1" applyAlignment="1" applyProtection="1">
      <alignment horizontal="left"/>
      <protection/>
    </xf>
    <xf numFmtId="186" fontId="8" fillId="0" borderId="11" xfId="16" applyNumberFormat="1" applyFont="1" applyBorder="1" applyAlignment="1" applyProtection="1" quotePrefix="1">
      <alignment horizontal="left"/>
      <protection/>
    </xf>
    <xf numFmtId="186" fontId="8" fillId="0" borderId="12" xfId="16" applyNumberFormat="1" applyFont="1" applyBorder="1" applyAlignment="1">
      <alignment/>
    </xf>
    <xf numFmtId="187" fontId="8" fillId="0" borderId="12" xfId="16" applyNumberFormat="1" applyFont="1" applyBorder="1" applyAlignment="1">
      <alignment/>
    </xf>
    <xf numFmtId="187" fontId="8" fillId="0" borderId="13" xfId="16" applyNumberFormat="1" applyFont="1" applyBorder="1" applyAlignment="1">
      <alignment/>
    </xf>
    <xf numFmtId="187" fontId="9" fillId="0" borderId="0" xfId="16" applyNumberFormat="1" applyFont="1" applyBorder="1" applyAlignment="1">
      <alignment horizontal="centerContinuous" vertical="center"/>
    </xf>
    <xf numFmtId="187" fontId="8" fillId="0" borderId="0" xfId="16" applyNumberFormat="1" applyFont="1" applyBorder="1" applyAlignment="1">
      <alignment horizontal="centerContinuous" vertical="center"/>
    </xf>
    <xf numFmtId="186" fontId="8" fillId="0" borderId="0" xfId="16" applyNumberFormat="1" applyFont="1" applyAlignment="1">
      <alignment vertical="center"/>
    </xf>
    <xf numFmtId="186" fontId="8" fillId="0" borderId="0" xfId="16" applyNumberFormat="1" applyFont="1" applyAlignment="1">
      <alignment horizontal="left"/>
    </xf>
    <xf numFmtId="187" fontId="8" fillId="0" borderId="0" xfId="16" applyNumberFormat="1" applyFont="1" applyAlignment="1">
      <alignment/>
    </xf>
    <xf numFmtId="186" fontId="8" fillId="0" borderId="11" xfId="16" applyNumberFormat="1" applyFont="1" applyBorder="1" applyAlignment="1">
      <alignment horizontal="left"/>
    </xf>
    <xf numFmtId="186" fontId="10" fillId="0" borderId="0" xfId="16" applyNumberFormat="1" applyFont="1" applyAlignment="1">
      <alignment horizontal="left"/>
    </xf>
    <xf numFmtId="186" fontId="11" fillId="0" borderId="0" xfId="16" applyNumberFormat="1" applyFont="1" applyAlignment="1">
      <alignment horizontal="left"/>
    </xf>
    <xf numFmtId="186" fontId="11" fillId="0" borderId="0" xfId="16" applyNumberFormat="1" applyFont="1" applyAlignment="1">
      <alignment/>
    </xf>
    <xf numFmtId="187" fontId="11" fillId="0" borderId="0" xfId="16" applyNumberFormat="1" applyFont="1" applyAlignment="1">
      <alignment/>
    </xf>
    <xf numFmtId="187" fontId="11" fillId="0" borderId="0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123825</xdr:rowOff>
    </xdr:from>
    <xdr:to>
      <xdr:col>0</xdr:col>
      <xdr:colOff>1304925</xdr:colOff>
      <xdr:row>4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71450" y="828675"/>
          <a:ext cx="1143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市 町 村 名</a:t>
          </a:r>
        </a:p>
      </xdr:txBody>
    </xdr:sp>
    <xdr:clientData/>
  </xdr:twoCellAnchor>
  <xdr:twoCellAnchor>
    <xdr:from>
      <xdr:col>0</xdr:col>
      <xdr:colOff>171450</xdr:colOff>
      <xdr:row>70</xdr:row>
      <xdr:rowOff>123825</xdr:rowOff>
    </xdr:from>
    <xdr:to>
      <xdr:col>0</xdr:col>
      <xdr:colOff>1304925</xdr:colOff>
      <xdr:row>71</xdr:row>
      <xdr:rowOff>114300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71450" y="13106400"/>
          <a:ext cx="1143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市 町 村 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SheetLayoutView="75" workbookViewId="0" topLeftCell="A1">
      <selection activeCell="A1" sqref="A1"/>
    </sheetView>
  </sheetViews>
  <sheetFormatPr defaultColWidth="8.796875" defaultRowHeight="14.25"/>
  <cols>
    <col min="1" max="1" width="16.59765625" style="9" customWidth="1"/>
    <col min="2" max="3" width="11.19921875" style="10" customWidth="1"/>
    <col min="4" max="4" width="9.69921875" style="10" customWidth="1"/>
    <col min="5" max="5" width="9.09765625" style="11" bestFit="1" customWidth="1"/>
    <col min="6" max="7" width="9.69921875" style="10" customWidth="1"/>
    <col min="8" max="8" width="9.09765625" style="10" bestFit="1" customWidth="1"/>
    <col min="9" max="9" width="10" style="12" bestFit="1" customWidth="1"/>
    <col min="10" max="11" width="9.69921875" style="10" customWidth="1"/>
    <col min="12" max="12" width="9" style="10" customWidth="1"/>
    <col min="13" max="13" width="9.09765625" style="12" customWidth="1"/>
    <col min="14" max="14" width="3.8984375" style="10" customWidth="1"/>
    <col min="15" max="15" width="9" style="10" customWidth="1"/>
    <col min="16" max="16" width="5.59765625" style="10" customWidth="1"/>
    <col min="17" max="20" width="9" style="10" customWidth="1"/>
    <col min="21" max="21" width="5.59765625" style="10" customWidth="1"/>
    <col min="22" max="16384" width="9" style="10" customWidth="1"/>
  </cols>
  <sheetData>
    <row r="1" spans="1:13" s="3" customFormat="1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1" s="5" customFormat="1" ht="21" customHeight="1">
      <c r="A2" s="4"/>
      <c r="E2" s="6"/>
      <c r="G2" s="7" t="s">
        <v>1</v>
      </c>
      <c r="K2" s="8"/>
    </row>
    <row r="3" ht="4.5" customHeight="1"/>
    <row r="4" spans="1:13" s="20" customFormat="1" ht="16.5" customHeight="1">
      <c r="A4" s="13"/>
      <c r="B4" s="14" t="s">
        <v>2</v>
      </c>
      <c r="C4" s="15"/>
      <c r="D4" s="15"/>
      <c r="E4" s="16"/>
      <c r="F4" s="17" t="s">
        <v>3</v>
      </c>
      <c r="G4" s="18"/>
      <c r="H4" s="18"/>
      <c r="I4" s="19"/>
      <c r="J4" s="14" t="s">
        <v>4</v>
      </c>
      <c r="K4" s="15"/>
      <c r="L4" s="15"/>
      <c r="M4" s="19"/>
    </row>
    <row r="5" spans="1:13" s="20" customFormat="1" ht="16.5" customHeight="1">
      <c r="A5" s="21"/>
      <c r="B5" s="22" t="s">
        <v>5</v>
      </c>
      <c r="C5" s="23" t="s">
        <v>6</v>
      </c>
      <c r="D5" s="22" t="s">
        <v>7</v>
      </c>
      <c r="E5" s="24" t="s">
        <v>8</v>
      </c>
      <c r="F5" s="22" t="s">
        <v>9</v>
      </c>
      <c r="G5" s="22" t="s">
        <v>10</v>
      </c>
      <c r="H5" s="22" t="s">
        <v>7</v>
      </c>
      <c r="I5" s="22" t="s">
        <v>8</v>
      </c>
      <c r="J5" s="22" t="s">
        <v>11</v>
      </c>
      <c r="K5" s="22" t="s">
        <v>12</v>
      </c>
      <c r="L5" s="22" t="s">
        <v>7</v>
      </c>
      <c r="M5" s="22" t="s">
        <v>8</v>
      </c>
    </row>
    <row r="6" spans="1:13" s="20" customFormat="1" ht="9" customHeight="1">
      <c r="A6" s="25"/>
      <c r="B6" s="26"/>
      <c r="C6" s="26"/>
      <c r="D6" s="26"/>
      <c r="E6" s="27"/>
      <c r="F6" s="26"/>
      <c r="G6" s="26"/>
      <c r="H6" s="26"/>
      <c r="I6" s="27"/>
      <c r="J6" s="26"/>
      <c r="K6" s="26"/>
      <c r="L6" s="26"/>
      <c r="M6" s="28"/>
    </row>
    <row r="7" spans="1:13" s="20" customFormat="1" ht="14.25" customHeight="1">
      <c r="A7" s="29" t="s">
        <v>13</v>
      </c>
      <c r="B7" s="26">
        <v>3766677</v>
      </c>
      <c r="C7" s="26">
        <f>SUM(C27:C47)+C49+C57+C74+C79+C82+C87+C91+C101+C108+C112+C122+C127</f>
        <v>3772245</v>
      </c>
      <c r="D7" s="26">
        <f>C7-B7</f>
        <v>5568</v>
      </c>
      <c r="E7" s="27">
        <f>D7/B7*100</f>
        <v>0.14782260331852187</v>
      </c>
      <c r="F7" s="26">
        <f>SUM(F27:F47)+F49+F57+F74+F79+F82+F87+F91+F101+F108+F112+F122+F127</f>
        <v>36397</v>
      </c>
      <c r="G7" s="26">
        <f>SUM(G27:G47)+G49+G57+G74+G79+G82+G87+G91+G101+G108+G112+G122+G127</f>
        <v>28821</v>
      </c>
      <c r="H7" s="26">
        <f>F7-G7</f>
        <v>7576</v>
      </c>
      <c r="I7" s="27">
        <f>H7/B7*100</f>
        <v>0.2011321915842532</v>
      </c>
      <c r="J7" s="26">
        <f>SUM(J27:J47)+J49+J57+J74+J79+J82+J87+J91+J101+J108+J112+J122+J127</f>
        <v>168293</v>
      </c>
      <c r="K7" s="26">
        <f>SUM(K27:K47)+K49+K57+K74+K79+K82+K87+K91+K101+K108+K112+K122+K127</f>
        <v>170301</v>
      </c>
      <c r="L7" s="26">
        <f>J7-K7</f>
        <v>-2008</v>
      </c>
      <c r="M7" s="30">
        <f>L7/B7*100</f>
        <v>-0.0533095882657313</v>
      </c>
    </row>
    <row r="8" spans="1:13" s="20" customFormat="1" ht="14.25" customHeight="1">
      <c r="A8" s="25"/>
      <c r="B8" s="26"/>
      <c r="C8" s="26"/>
      <c r="D8" s="26"/>
      <c r="E8" s="27"/>
      <c r="F8" s="26"/>
      <c r="G8" s="26"/>
      <c r="H8" s="26"/>
      <c r="I8" s="27"/>
      <c r="J8" s="26"/>
      <c r="K8" s="26"/>
      <c r="L8" s="26"/>
      <c r="M8" s="30"/>
    </row>
    <row r="9" spans="1:13" s="20" customFormat="1" ht="14.25" customHeight="1">
      <c r="A9" s="29" t="s">
        <v>14</v>
      </c>
      <c r="B9" s="26">
        <v>2936359</v>
      </c>
      <c r="C9" s="26">
        <f>SUM(C27:C47)</f>
        <v>2941784</v>
      </c>
      <c r="D9" s="26">
        <f>SUM(D27:D47)</f>
        <v>5425</v>
      </c>
      <c r="E9" s="27">
        <f>D9/B9*100</f>
        <v>0.18475261369607737</v>
      </c>
      <c r="F9" s="26">
        <f>SUM(F27:F47)</f>
        <v>29140</v>
      </c>
      <c r="G9" s="26">
        <f>SUM(G27:G47)</f>
        <v>21689</v>
      </c>
      <c r="H9" s="26">
        <f>SUM(H27:H47)</f>
        <v>7451</v>
      </c>
      <c r="I9" s="27">
        <f>H9/B9*100</f>
        <v>0.2537496266634972</v>
      </c>
      <c r="J9" s="26">
        <f>SUM(J27:J47)</f>
        <v>126653</v>
      </c>
      <c r="K9" s="26">
        <f>SUM(K27:K47)</f>
        <v>128679</v>
      </c>
      <c r="L9" s="26">
        <f>SUM(L27:L47)</f>
        <v>-2026</v>
      </c>
      <c r="M9" s="30">
        <f>L9/B9*100</f>
        <v>-0.06899701296741986</v>
      </c>
    </row>
    <row r="10" spans="1:13" s="20" customFormat="1" ht="14.25" customHeight="1">
      <c r="A10" s="29" t="s">
        <v>15</v>
      </c>
      <c r="B10" s="26">
        <v>830318</v>
      </c>
      <c r="C10" s="26">
        <f>C49+C57+C74+C79+C82+C87+C91+C101+C108+C112+C122+C127</f>
        <v>830461</v>
      </c>
      <c r="D10" s="26">
        <f>D49+D57+D69+D79+D82+D87+D91+D101+D108+D112+D122+D127</f>
        <v>-318</v>
      </c>
      <c r="E10" s="27">
        <f>D10/B10*100</f>
        <v>-0.03829857958035355</v>
      </c>
      <c r="F10" s="26">
        <f>F49+F57+F74+F79+F82+F87+F91+F101+F108+F112+F122+F127</f>
        <v>7257</v>
      </c>
      <c r="G10" s="26">
        <f>G49+G57+G74+G79+G82+G87+G91+G101+G108+G112+G122+G127</f>
        <v>7132</v>
      </c>
      <c r="H10" s="26">
        <f>H49+H57+H69+H79+H82+H87+H91+H101+H108+H112+H122+H127</f>
        <v>-368</v>
      </c>
      <c r="I10" s="27">
        <f>H10/B10*100</f>
        <v>-0.04432036882254751</v>
      </c>
      <c r="J10" s="26">
        <f>J49+J57+J74+J79+J82+J87+J91+J101+J108+J112+J122+J127</f>
        <v>41640</v>
      </c>
      <c r="K10" s="26">
        <f>K49+K57+K74+K79+K82+K87+K91+K101+K108+K112+K122+K127</f>
        <v>41622</v>
      </c>
      <c r="L10" s="26">
        <f>L49+L57+L69+L79+L82+L87+L91+L101+L108+L112+L122+L127</f>
        <v>50</v>
      </c>
      <c r="M10" s="30">
        <f>L10/B10*100</f>
        <v>0.006021789242193955</v>
      </c>
    </row>
    <row r="11" spans="1:13" s="20" customFormat="1" ht="14.25" customHeight="1">
      <c r="A11" s="25"/>
      <c r="B11" s="26"/>
      <c r="C11" s="26"/>
      <c r="D11" s="26"/>
      <c r="E11" s="27"/>
      <c r="F11" s="26"/>
      <c r="G11" s="26"/>
      <c r="H11" s="26"/>
      <c r="I11" s="27"/>
      <c r="J11" s="26"/>
      <c r="K11" s="26"/>
      <c r="L11" s="26"/>
      <c r="M11" s="30"/>
    </row>
    <row r="12" spans="1:13" s="20" customFormat="1" ht="14.25" customHeight="1">
      <c r="A12" s="25" t="s">
        <v>16</v>
      </c>
      <c r="B12" s="26">
        <v>1239884</v>
      </c>
      <c r="C12" s="26">
        <f>SUM(C13:C16)</f>
        <v>1240097</v>
      </c>
      <c r="D12" s="26">
        <f>SUM(D13:D16)</f>
        <v>-248</v>
      </c>
      <c r="E12" s="27">
        <f>D12/B12*100</f>
        <v>-0.020001871142784327</v>
      </c>
      <c r="F12" s="26">
        <f>SUM(F13:F16)</f>
        <v>12025</v>
      </c>
      <c r="G12" s="26">
        <f>SUM(G13:G16)</f>
        <v>9998</v>
      </c>
      <c r="H12" s="26">
        <f>SUM(H13:H16)</f>
        <v>1534</v>
      </c>
      <c r="I12" s="27">
        <f>H12/B12*100</f>
        <v>0.12372125134286756</v>
      </c>
      <c r="J12" s="26">
        <f>SUM(J13:J16)</f>
        <v>58945</v>
      </c>
      <c r="K12" s="26">
        <f>SUM(K13:K16)</f>
        <v>60759</v>
      </c>
      <c r="L12" s="26">
        <f>SUM(L13:L16)</f>
        <v>-1782</v>
      </c>
      <c r="M12" s="30">
        <f>L12/B12*100</f>
        <v>-0.1437231224856519</v>
      </c>
    </row>
    <row r="13" spans="1:13" s="20" customFormat="1" ht="14.25" customHeight="1">
      <c r="A13" s="31" t="s">
        <v>17</v>
      </c>
      <c r="B13" s="26">
        <v>84230</v>
      </c>
      <c r="C13" s="26">
        <f>C45+C49</f>
        <v>83650</v>
      </c>
      <c r="D13" s="26">
        <f>D45+D49</f>
        <v>-580</v>
      </c>
      <c r="E13" s="27">
        <f>D13/B13*100</f>
        <v>-0.6885907633859669</v>
      </c>
      <c r="F13" s="26">
        <f>F45+F49</f>
        <v>586</v>
      </c>
      <c r="G13" s="26">
        <f>G45+G49</f>
        <v>995</v>
      </c>
      <c r="H13" s="26">
        <f>H45+H49</f>
        <v>-409</v>
      </c>
      <c r="I13" s="27">
        <f>H13/B13*100</f>
        <v>-0.48557521073251814</v>
      </c>
      <c r="J13" s="26">
        <f>J45+J49</f>
        <v>3837</v>
      </c>
      <c r="K13" s="26">
        <f>K45+K49</f>
        <v>4008</v>
      </c>
      <c r="L13" s="26">
        <f>L45+L49</f>
        <v>-171</v>
      </c>
      <c r="M13" s="30">
        <f>L13/B13*100</f>
        <v>-0.2030155526534489</v>
      </c>
    </row>
    <row r="14" spans="1:13" s="20" customFormat="1" ht="14.25" customHeight="1">
      <c r="A14" s="31" t="s">
        <v>18</v>
      </c>
      <c r="B14" s="26">
        <v>116741</v>
      </c>
      <c r="C14" s="26">
        <f>C31+C34</f>
        <v>116104</v>
      </c>
      <c r="D14" s="26">
        <f>D31+D34</f>
        <v>-637</v>
      </c>
      <c r="E14" s="27">
        <f>D14/B14*100</f>
        <v>-0.5456523415081248</v>
      </c>
      <c r="F14" s="26">
        <f>F31+F34</f>
        <v>892</v>
      </c>
      <c r="G14" s="26">
        <f>G31+G34</f>
        <v>1407</v>
      </c>
      <c r="H14" s="26">
        <f>H31+H34</f>
        <v>-515</v>
      </c>
      <c r="I14" s="27">
        <f>H14/B14*100</f>
        <v>-0.44114749745162374</v>
      </c>
      <c r="J14" s="26">
        <f>J31+J34</f>
        <v>5950</v>
      </c>
      <c r="K14" s="26">
        <f>K31+K34</f>
        <v>6072</v>
      </c>
      <c r="L14" s="26">
        <f>L31+L34</f>
        <v>-122</v>
      </c>
      <c r="M14" s="30">
        <f>L14/B14*100</f>
        <v>-0.10450484405650114</v>
      </c>
    </row>
    <row r="15" spans="1:13" s="20" customFormat="1" ht="14.25" customHeight="1">
      <c r="A15" s="31" t="s">
        <v>19</v>
      </c>
      <c r="B15" s="26">
        <v>675051</v>
      </c>
      <c r="C15" s="26">
        <f>C29+C32+C41+C46+C57+C74</f>
        <v>675060</v>
      </c>
      <c r="D15" s="26">
        <f>D29+D32+D41+D46+D57+D69</f>
        <v>-452</v>
      </c>
      <c r="E15" s="27">
        <f>D15/B15*100</f>
        <v>-0.06695790392133336</v>
      </c>
      <c r="F15" s="26">
        <f>F29+F32+F41+F46+F57+F74</f>
        <v>6744</v>
      </c>
      <c r="G15" s="26">
        <f>G29+G32+G41+G46+G57+G74</f>
        <v>5045</v>
      </c>
      <c r="H15" s="26">
        <f>H29+H32+H41+H46+H57+H69</f>
        <v>1206</v>
      </c>
      <c r="I15" s="27">
        <f>H15/B15*100</f>
        <v>0.17865316842727438</v>
      </c>
      <c r="J15" s="26">
        <f>J29+J32+J41+J46+J57+J74</f>
        <v>36555</v>
      </c>
      <c r="K15" s="26">
        <f>K29+K32+K41+K46+K57+K74</f>
        <v>38245</v>
      </c>
      <c r="L15" s="26">
        <f>L29+L32+L41+L46+L57+L69</f>
        <v>-1658</v>
      </c>
      <c r="M15" s="30">
        <f>L15/B15*100</f>
        <v>-0.24561107234860774</v>
      </c>
    </row>
    <row r="16" spans="1:13" s="20" customFormat="1" ht="14.25" customHeight="1">
      <c r="A16" s="31" t="s">
        <v>20</v>
      </c>
      <c r="B16" s="26">
        <v>363862</v>
      </c>
      <c r="C16" s="26">
        <f>C33+C36+C79</f>
        <v>365283</v>
      </c>
      <c r="D16" s="26">
        <f>D33+D36+D79</f>
        <v>1421</v>
      </c>
      <c r="E16" s="27">
        <f>D16/B16*100</f>
        <v>0.39053267447548795</v>
      </c>
      <c r="F16" s="26">
        <f>F33+F36+F79</f>
        <v>3803</v>
      </c>
      <c r="G16" s="26">
        <f>G33+G36+G79</f>
        <v>2551</v>
      </c>
      <c r="H16" s="26">
        <f>H33+H36+H79</f>
        <v>1252</v>
      </c>
      <c r="I16" s="27">
        <f>H16/B16*100</f>
        <v>0.34408649433026806</v>
      </c>
      <c r="J16" s="26">
        <f>J33+J36+J79</f>
        <v>12603</v>
      </c>
      <c r="K16" s="26">
        <f>K33+K36+K79</f>
        <v>12434</v>
      </c>
      <c r="L16" s="26">
        <f>L33+L36+L79</f>
        <v>169</v>
      </c>
      <c r="M16" s="30">
        <f>L16/B16*100</f>
        <v>0.046446180145219895</v>
      </c>
    </row>
    <row r="17" spans="1:13" s="20" customFormat="1" ht="14.25" customHeight="1">
      <c r="A17" s="31"/>
      <c r="B17" s="26"/>
      <c r="C17" s="26"/>
      <c r="D17" s="26"/>
      <c r="E17" s="27"/>
      <c r="F17" s="26"/>
      <c r="G17" s="26"/>
      <c r="H17" s="26"/>
      <c r="I17" s="27"/>
      <c r="J17" s="26"/>
      <c r="K17" s="26"/>
      <c r="L17" s="26"/>
      <c r="M17" s="30"/>
    </row>
    <row r="18" spans="1:13" s="20" customFormat="1" ht="14.25" customHeight="1">
      <c r="A18" s="25" t="s">
        <v>21</v>
      </c>
      <c r="B18" s="26">
        <v>1240691</v>
      </c>
      <c r="C18" s="26">
        <f>SUM(C19:C20)</f>
        <v>1240075</v>
      </c>
      <c r="D18" s="26">
        <f>SUM(D19:D20)</f>
        <v>-616</v>
      </c>
      <c r="E18" s="27">
        <f>D18/B18*100</f>
        <v>-0.04964975163034148</v>
      </c>
      <c r="F18" s="26">
        <f>SUM(F19:F20)</f>
        <v>11422</v>
      </c>
      <c r="G18" s="26">
        <f>SUM(G19:G20)</f>
        <v>9586</v>
      </c>
      <c r="H18" s="26">
        <f>SUM(H19:H20)</f>
        <v>1836</v>
      </c>
      <c r="I18" s="27">
        <f>H18/B18*100</f>
        <v>0.1479820519371866</v>
      </c>
      <c r="J18" s="26">
        <f>SUM(J19:J20)</f>
        <v>47029</v>
      </c>
      <c r="K18" s="26">
        <f>SUM(K19:K20)</f>
        <v>49481</v>
      </c>
      <c r="L18" s="26">
        <f>SUM(L19:L20)</f>
        <v>-2452</v>
      </c>
      <c r="M18" s="30">
        <f>L18/B18*100</f>
        <v>-0.19763180356752807</v>
      </c>
    </row>
    <row r="19" spans="1:13" s="20" customFormat="1" ht="14.25" customHeight="1">
      <c r="A19" s="31" t="s">
        <v>22</v>
      </c>
      <c r="B19" s="26">
        <v>754050</v>
      </c>
      <c r="C19" s="26">
        <f>C27+C30+C82</f>
        <v>752700</v>
      </c>
      <c r="D19" s="26">
        <f>D27+D30+D82</f>
        <v>-1350</v>
      </c>
      <c r="E19" s="27">
        <f>D19/B19*100</f>
        <v>-0.17903322060871296</v>
      </c>
      <c r="F19" s="26">
        <f>F27+F30+F82</f>
        <v>6816</v>
      </c>
      <c r="G19" s="26">
        <f>G27+G30+G82</f>
        <v>5950</v>
      </c>
      <c r="H19" s="26">
        <f>H27+H30+H82</f>
        <v>866</v>
      </c>
      <c r="I19" s="27">
        <f>H19/B19*100</f>
        <v>0.11484649559047808</v>
      </c>
      <c r="J19" s="26">
        <f>J27+J30+J82</f>
        <v>27651</v>
      </c>
      <c r="K19" s="26">
        <f>K27+K30+K82</f>
        <v>29867</v>
      </c>
      <c r="L19" s="26">
        <f>L27+L30+L82</f>
        <v>-2216</v>
      </c>
      <c r="M19" s="30">
        <f>L19/B19*100</f>
        <v>-0.293879716199191</v>
      </c>
    </row>
    <row r="20" spans="1:13" s="20" customFormat="1" ht="14.25" customHeight="1">
      <c r="A20" s="31" t="s">
        <v>23</v>
      </c>
      <c r="B20" s="26">
        <v>486641</v>
      </c>
      <c r="C20" s="26">
        <f>C35+C38+C40+C87+C91</f>
        <v>487375</v>
      </c>
      <c r="D20" s="26">
        <f>D35+D38+D40+D87+D91</f>
        <v>734</v>
      </c>
      <c r="E20" s="27">
        <f>D20/B20*100</f>
        <v>0.15082987253437338</v>
      </c>
      <c r="F20" s="26">
        <f>F35+F38+F40+F87+F91</f>
        <v>4606</v>
      </c>
      <c r="G20" s="26">
        <f>G35+G38+G40+G87+G91</f>
        <v>3636</v>
      </c>
      <c r="H20" s="26">
        <f>H35+H38+H40+H87+H91</f>
        <v>970</v>
      </c>
      <c r="I20" s="27">
        <f>H20/B20*100</f>
        <v>0.199325580869676</v>
      </c>
      <c r="J20" s="26">
        <f>J35+J38+J40+J87+J91</f>
        <v>19378</v>
      </c>
      <c r="K20" s="26">
        <f>K35+K38+K40+K87+K91</f>
        <v>19614</v>
      </c>
      <c r="L20" s="26">
        <f>L35+L38+L40+L87+L91</f>
        <v>-236</v>
      </c>
      <c r="M20" s="30">
        <f>L20/B20*100</f>
        <v>-0.04849570833530262</v>
      </c>
    </row>
    <row r="21" spans="1:13" s="20" customFormat="1" ht="14.25" customHeight="1">
      <c r="A21" s="31"/>
      <c r="B21" s="26"/>
      <c r="C21" s="26"/>
      <c r="D21" s="26"/>
      <c r="E21" s="27"/>
      <c r="F21" s="26"/>
      <c r="G21" s="26"/>
      <c r="H21" s="26"/>
      <c r="I21" s="27"/>
      <c r="J21" s="26"/>
      <c r="K21" s="26"/>
      <c r="L21" s="26"/>
      <c r="M21" s="30"/>
    </row>
    <row r="22" spans="1:13" s="20" customFormat="1" ht="14.25" customHeight="1">
      <c r="A22" s="25" t="s">
        <v>24</v>
      </c>
      <c r="B22" s="26">
        <v>1286102</v>
      </c>
      <c r="C22" s="26">
        <f>SUM(C23:C25)</f>
        <v>1292073</v>
      </c>
      <c r="D22" s="26">
        <f>SUM(D23:D25)</f>
        <v>5971</v>
      </c>
      <c r="E22" s="27">
        <f>D22/B22*100</f>
        <v>0.46427110757933665</v>
      </c>
      <c r="F22" s="26">
        <f>SUM(F23:F25)</f>
        <v>12950</v>
      </c>
      <c r="G22" s="26">
        <f>SUM(G23:G25)</f>
        <v>9237</v>
      </c>
      <c r="H22" s="26">
        <f>SUM(H23:H25)</f>
        <v>3713</v>
      </c>
      <c r="I22" s="27">
        <f>H22/B22*100</f>
        <v>0.28870182924838</v>
      </c>
      <c r="J22" s="26">
        <f>SUM(J23:J25)</f>
        <v>62319</v>
      </c>
      <c r="K22" s="26">
        <f>SUM(K23:K25)</f>
        <v>60061</v>
      </c>
      <c r="L22" s="26">
        <f>SUM(L23:L25)</f>
        <v>2258</v>
      </c>
      <c r="M22" s="30">
        <f>L22/B22*100</f>
        <v>0.17556927833095665</v>
      </c>
    </row>
    <row r="23" spans="1:13" s="20" customFormat="1" ht="14.25" customHeight="1">
      <c r="A23" s="31" t="s">
        <v>25</v>
      </c>
      <c r="B23" s="26">
        <v>446775</v>
      </c>
      <c r="C23" s="26">
        <f>C37+C39+C42+C101+C109+C113+C114+C115+C116+C117</f>
        <v>449052</v>
      </c>
      <c r="D23" s="26">
        <f>D37+D39+D42+D101+D109+D113+D114+D115+D116+D117</f>
        <v>2277</v>
      </c>
      <c r="E23" s="27">
        <f>D23/B23*100</f>
        <v>0.5096525096525096</v>
      </c>
      <c r="F23" s="26">
        <f>F37+F39+F42+F101+F109+F113+F114+F115+F116+F117</f>
        <v>4319</v>
      </c>
      <c r="G23" s="26">
        <f>G37+G39+G42+G101+G109+G113+G114+G115+G116+G117</f>
        <v>3276</v>
      </c>
      <c r="H23" s="26">
        <f>H37+H39+H42+H101+H109+H113+H114+H115+H116+H117</f>
        <v>1043</v>
      </c>
      <c r="I23" s="27">
        <f>H23/B23*100</f>
        <v>0.2334508421464943</v>
      </c>
      <c r="J23" s="26">
        <f>J37+J39+J42+J101+J109+J113+J114+J115+J116+J117</f>
        <v>24226</v>
      </c>
      <c r="K23" s="26">
        <f>K37+K39+K42+K101+K109+K113+K114+K115+K116+K117</f>
        <v>22992</v>
      </c>
      <c r="L23" s="26">
        <f>L37+L39+L42+L101+L109+L113+L114+L115+L116+L117</f>
        <v>1234</v>
      </c>
      <c r="M23" s="30">
        <f>L23/B23*100</f>
        <v>0.2762016675060153</v>
      </c>
    </row>
    <row r="24" spans="1:13" s="20" customFormat="1" ht="14.25" customHeight="1">
      <c r="A24" s="31" t="s">
        <v>26</v>
      </c>
      <c r="B24" s="26">
        <v>41920</v>
      </c>
      <c r="C24" s="26">
        <f>C43+C110+C118+C119+C120</f>
        <v>41407</v>
      </c>
      <c r="D24" s="26">
        <f>D43+D110+D118+D119+D120</f>
        <v>-513</v>
      </c>
      <c r="E24" s="27">
        <f>D24/B24*100</f>
        <v>-1.2237595419847327</v>
      </c>
      <c r="F24" s="26">
        <f>F43+F110+F118+F119+F120</f>
        <v>213</v>
      </c>
      <c r="G24" s="26">
        <f>G43+G110+G118+G119+G120</f>
        <v>458</v>
      </c>
      <c r="H24" s="26">
        <f>H43+H110+H118+H119+H120</f>
        <v>-245</v>
      </c>
      <c r="I24" s="27">
        <f>H24/B24*100</f>
        <v>-0.5844465648854962</v>
      </c>
      <c r="J24" s="26">
        <f>J43+J110+J118+J119+J120</f>
        <v>1206</v>
      </c>
      <c r="K24" s="26">
        <f>K43+K110+K118+K119+K120</f>
        <v>1474</v>
      </c>
      <c r="L24" s="26">
        <f>L43+L110+L118+L119+L120</f>
        <v>-268</v>
      </c>
      <c r="M24" s="30">
        <f>L24/B24*100</f>
        <v>-0.6393129770992366</v>
      </c>
    </row>
    <row r="25" spans="1:13" s="20" customFormat="1" ht="14.25" customHeight="1">
      <c r="A25" s="31" t="s">
        <v>27</v>
      </c>
      <c r="B25" s="26">
        <v>797407</v>
      </c>
      <c r="C25" s="26">
        <f>C28+C44+C47+C122+C127</f>
        <v>801614</v>
      </c>
      <c r="D25" s="26">
        <f>D28+D44+D47+D122+D127</f>
        <v>4207</v>
      </c>
      <c r="E25" s="27">
        <f>D25/B25*100</f>
        <v>0.5275850349946765</v>
      </c>
      <c r="F25" s="26">
        <f>F28+F44+F47+F122+F127</f>
        <v>8418</v>
      </c>
      <c r="G25" s="26">
        <f>G28+G44+G47+G122+G127</f>
        <v>5503</v>
      </c>
      <c r="H25" s="26">
        <f>H28+H44+H47+H122+H127</f>
        <v>2915</v>
      </c>
      <c r="I25" s="27">
        <f>H25/B25*100</f>
        <v>0.36555987093165726</v>
      </c>
      <c r="J25" s="26">
        <f>J28+J44+J47+J122+J127</f>
        <v>36887</v>
      </c>
      <c r="K25" s="26">
        <f>K28+K44+K47+K122+K127</f>
        <v>35595</v>
      </c>
      <c r="L25" s="26">
        <f>L28+L44+L47+L122+L127</f>
        <v>1292</v>
      </c>
      <c r="M25" s="30">
        <f>L25/B25*100</f>
        <v>0.16202516406301926</v>
      </c>
    </row>
    <row r="26" spans="1:13" s="20" customFormat="1" ht="14.25" customHeight="1">
      <c r="A26" s="25"/>
      <c r="B26" s="26"/>
      <c r="C26" s="26"/>
      <c r="D26" s="26"/>
      <c r="E26" s="27"/>
      <c r="F26" s="26"/>
      <c r="G26" s="26"/>
      <c r="H26" s="26"/>
      <c r="I26" s="27"/>
      <c r="J26" s="26"/>
      <c r="K26" s="26"/>
      <c r="L26" s="26"/>
      <c r="M26" s="30"/>
    </row>
    <row r="27" spans="1:13" s="20" customFormat="1" ht="14.25" customHeight="1">
      <c r="A27" s="32" t="s">
        <v>28</v>
      </c>
      <c r="B27" s="26">
        <v>473797</v>
      </c>
      <c r="C27" s="26">
        <v>473649</v>
      </c>
      <c r="D27" s="26">
        <f aca="true" t="shared" si="0" ref="D27:D47">C27-B27</f>
        <v>-148</v>
      </c>
      <c r="E27" s="27">
        <f aca="true" t="shared" si="1" ref="E27:E47">D27/B27*100</f>
        <v>-0.031237006566103204</v>
      </c>
      <c r="F27" s="26">
        <v>4411</v>
      </c>
      <c r="G27" s="26">
        <v>3618</v>
      </c>
      <c r="H27" s="26">
        <f aca="true" t="shared" si="2" ref="H27:H47">F27-G27</f>
        <v>793</v>
      </c>
      <c r="I27" s="27">
        <f aca="true" t="shared" si="3" ref="I27:I47">H27/B27*100</f>
        <v>0.16737125815486378</v>
      </c>
      <c r="J27" s="26">
        <v>18787</v>
      </c>
      <c r="K27" s="26">
        <v>19728</v>
      </c>
      <c r="L27" s="26">
        <f aca="true" t="shared" si="4" ref="L27:L47">J27-K27</f>
        <v>-941</v>
      </c>
      <c r="M27" s="30">
        <f aca="true" t="shared" si="5" ref="M27:M47">L27/B27*100</f>
        <v>-0.19860826472096701</v>
      </c>
    </row>
    <row r="28" spans="1:13" s="20" customFormat="1" ht="14.25" customHeight="1">
      <c r="A28" s="32" t="s">
        <v>29</v>
      </c>
      <c r="B28" s="26">
        <v>573651</v>
      </c>
      <c r="C28" s="26">
        <v>577489</v>
      </c>
      <c r="D28" s="26">
        <f t="shared" si="0"/>
        <v>3838</v>
      </c>
      <c r="E28" s="27">
        <f t="shared" si="1"/>
        <v>0.6690479054337917</v>
      </c>
      <c r="F28" s="26">
        <v>6350</v>
      </c>
      <c r="G28" s="26">
        <v>3778</v>
      </c>
      <c r="H28" s="26">
        <f t="shared" si="2"/>
        <v>2572</v>
      </c>
      <c r="I28" s="27">
        <f t="shared" si="3"/>
        <v>0.4483562305304096</v>
      </c>
      <c r="J28" s="26">
        <v>26273</v>
      </c>
      <c r="K28" s="26">
        <v>25007</v>
      </c>
      <c r="L28" s="26">
        <f t="shared" si="4"/>
        <v>1266</v>
      </c>
      <c r="M28" s="30">
        <f t="shared" si="5"/>
        <v>0.22069167490338204</v>
      </c>
    </row>
    <row r="29" spans="1:13" s="20" customFormat="1" ht="14.25" customHeight="1">
      <c r="A29" s="32" t="s">
        <v>30</v>
      </c>
      <c r="B29" s="26">
        <v>209955</v>
      </c>
      <c r="C29" s="26">
        <v>209116</v>
      </c>
      <c r="D29" s="26">
        <f t="shared" si="0"/>
        <v>-839</v>
      </c>
      <c r="E29" s="27">
        <f t="shared" si="1"/>
        <v>-0.3996094401181206</v>
      </c>
      <c r="F29" s="26">
        <v>1982</v>
      </c>
      <c r="G29" s="26">
        <v>1657</v>
      </c>
      <c r="H29" s="26">
        <f t="shared" si="2"/>
        <v>325</v>
      </c>
      <c r="I29" s="27">
        <f t="shared" si="3"/>
        <v>0.154795075135148</v>
      </c>
      <c r="J29" s="26">
        <v>9217</v>
      </c>
      <c r="K29" s="26">
        <v>10381</v>
      </c>
      <c r="L29" s="26">
        <f t="shared" si="4"/>
        <v>-1164</v>
      </c>
      <c r="M29" s="30">
        <f t="shared" si="5"/>
        <v>-0.5544045152532685</v>
      </c>
    </row>
    <row r="30" spans="1:13" s="20" customFormat="1" ht="14.25" customHeight="1">
      <c r="A30" s="32" t="s">
        <v>31</v>
      </c>
      <c r="B30" s="26">
        <v>238789</v>
      </c>
      <c r="C30" s="26">
        <v>238006</v>
      </c>
      <c r="D30" s="26">
        <f t="shared" si="0"/>
        <v>-783</v>
      </c>
      <c r="E30" s="27">
        <f t="shared" si="1"/>
        <v>-0.32790455171720645</v>
      </c>
      <c r="F30" s="26">
        <v>2089</v>
      </c>
      <c r="G30" s="26">
        <v>1921</v>
      </c>
      <c r="H30" s="26">
        <f t="shared" si="2"/>
        <v>168</v>
      </c>
      <c r="I30" s="27">
        <f t="shared" si="3"/>
        <v>0.07035499960215923</v>
      </c>
      <c r="J30" s="26">
        <v>7588</v>
      </c>
      <c r="K30" s="26">
        <v>8539</v>
      </c>
      <c r="L30" s="26">
        <f t="shared" si="4"/>
        <v>-951</v>
      </c>
      <c r="M30" s="30">
        <f t="shared" si="5"/>
        <v>-0.39825955131936563</v>
      </c>
    </row>
    <row r="31" spans="1:13" s="20" customFormat="1" ht="14.25" customHeight="1">
      <c r="A31" s="32" t="s">
        <v>32</v>
      </c>
      <c r="B31" s="26">
        <v>44090</v>
      </c>
      <c r="C31" s="26">
        <v>43558</v>
      </c>
      <c r="D31" s="26">
        <f t="shared" si="0"/>
        <v>-532</v>
      </c>
      <c r="E31" s="27">
        <f t="shared" si="1"/>
        <v>-1.2066228169652982</v>
      </c>
      <c r="F31" s="26">
        <v>288</v>
      </c>
      <c r="G31" s="26">
        <v>608</v>
      </c>
      <c r="H31" s="26">
        <f t="shared" si="2"/>
        <v>-320</v>
      </c>
      <c r="I31" s="27">
        <f t="shared" si="3"/>
        <v>-0.7257881605806306</v>
      </c>
      <c r="J31" s="26">
        <v>2541</v>
      </c>
      <c r="K31" s="26">
        <v>2753</v>
      </c>
      <c r="L31" s="26">
        <f t="shared" si="4"/>
        <v>-212</v>
      </c>
      <c r="M31" s="30">
        <f t="shared" si="5"/>
        <v>-0.48083465638466777</v>
      </c>
    </row>
    <row r="32" spans="1:13" s="20" customFormat="1" ht="14.25" customHeight="1">
      <c r="A32" s="32" t="s">
        <v>33</v>
      </c>
      <c r="B32" s="26">
        <v>110419</v>
      </c>
      <c r="C32" s="26">
        <v>110509</v>
      </c>
      <c r="D32" s="26">
        <f t="shared" si="0"/>
        <v>90</v>
      </c>
      <c r="E32" s="27">
        <f t="shared" si="1"/>
        <v>0.08150771153515246</v>
      </c>
      <c r="F32" s="26">
        <v>1033</v>
      </c>
      <c r="G32" s="26">
        <v>799</v>
      </c>
      <c r="H32" s="26">
        <f t="shared" si="2"/>
        <v>234</v>
      </c>
      <c r="I32" s="27">
        <f t="shared" si="3"/>
        <v>0.21192004999139644</v>
      </c>
      <c r="J32" s="26">
        <v>5976</v>
      </c>
      <c r="K32" s="26">
        <v>6120</v>
      </c>
      <c r="L32" s="26">
        <f t="shared" si="4"/>
        <v>-144</v>
      </c>
      <c r="M32" s="30">
        <f t="shared" si="5"/>
        <v>-0.13041233845624395</v>
      </c>
    </row>
    <row r="33" spans="1:13" s="20" customFormat="1" ht="14.25" customHeight="1">
      <c r="A33" s="32" t="s">
        <v>34</v>
      </c>
      <c r="B33" s="26">
        <v>120260</v>
      </c>
      <c r="C33" s="26">
        <v>120617</v>
      </c>
      <c r="D33" s="26">
        <f t="shared" si="0"/>
        <v>357</v>
      </c>
      <c r="E33" s="27">
        <f t="shared" si="1"/>
        <v>0.2968568102444703</v>
      </c>
      <c r="F33" s="26">
        <v>1166</v>
      </c>
      <c r="G33" s="26">
        <v>930</v>
      </c>
      <c r="H33" s="26">
        <f t="shared" si="2"/>
        <v>236</v>
      </c>
      <c r="I33" s="27">
        <f t="shared" si="3"/>
        <v>0.1962414768002661</v>
      </c>
      <c r="J33" s="26">
        <v>3999</v>
      </c>
      <c r="K33" s="26">
        <v>3878</v>
      </c>
      <c r="L33" s="26">
        <f t="shared" si="4"/>
        <v>121</v>
      </c>
      <c r="M33" s="30">
        <f t="shared" si="5"/>
        <v>0.10061533344420423</v>
      </c>
    </row>
    <row r="34" spans="1:13" s="20" customFormat="1" ht="14.25" customHeight="1">
      <c r="A34" s="32" t="s">
        <v>35</v>
      </c>
      <c r="B34" s="26">
        <v>72651</v>
      </c>
      <c r="C34" s="26">
        <v>72546</v>
      </c>
      <c r="D34" s="26">
        <f t="shared" si="0"/>
        <v>-105</v>
      </c>
      <c r="E34" s="27">
        <f t="shared" si="1"/>
        <v>-0.14452657224263946</v>
      </c>
      <c r="F34" s="26">
        <v>604</v>
      </c>
      <c r="G34" s="26">
        <v>799</v>
      </c>
      <c r="H34" s="26">
        <f t="shared" si="2"/>
        <v>-195</v>
      </c>
      <c r="I34" s="27">
        <f t="shared" si="3"/>
        <v>-0.268406491307759</v>
      </c>
      <c r="J34" s="26">
        <v>3409</v>
      </c>
      <c r="K34" s="26">
        <v>3319</v>
      </c>
      <c r="L34" s="26">
        <f t="shared" si="4"/>
        <v>90</v>
      </c>
      <c r="M34" s="30">
        <f t="shared" si="5"/>
        <v>0.12387991906511954</v>
      </c>
    </row>
    <row r="35" spans="1:13" s="20" customFormat="1" ht="14.25" customHeight="1">
      <c r="A35" s="32" t="s">
        <v>36</v>
      </c>
      <c r="B35" s="26">
        <v>75269</v>
      </c>
      <c r="C35" s="26">
        <v>75375</v>
      </c>
      <c r="D35" s="26">
        <f t="shared" si="0"/>
        <v>106</v>
      </c>
      <c r="E35" s="27">
        <f t="shared" si="1"/>
        <v>0.14082822941715714</v>
      </c>
      <c r="F35" s="26">
        <v>715</v>
      </c>
      <c r="G35" s="26">
        <v>573</v>
      </c>
      <c r="H35" s="26">
        <f t="shared" si="2"/>
        <v>142</v>
      </c>
      <c r="I35" s="27">
        <f t="shared" si="3"/>
        <v>0.18865668469090863</v>
      </c>
      <c r="J35" s="26">
        <v>2588</v>
      </c>
      <c r="K35" s="26">
        <v>2624</v>
      </c>
      <c r="L35" s="26">
        <f t="shared" si="4"/>
        <v>-36</v>
      </c>
      <c r="M35" s="30">
        <f t="shared" si="5"/>
        <v>-0.04782845527375148</v>
      </c>
    </row>
    <row r="36" spans="1:13" s="20" customFormat="1" ht="14.25" customHeight="1">
      <c r="A36" s="32" t="s">
        <v>37</v>
      </c>
      <c r="B36" s="26">
        <v>233190</v>
      </c>
      <c r="C36" s="26">
        <v>234336</v>
      </c>
      <c r="D36" s="26">
        <f t="shared" si="0"/>
        <v>1146</v>
      </c>
      <c r="E36" s="27">
        <f t="shared" si="1"/>
        <v>0.4914447446288434</v>
      </c>
      <c r="F36" s="26">
        <v>2585</v>
      </c>
      <c r="G36" s="26">
        <v>1514</v>
      </c>
      <c r="H36" s="26">
        <f t="shared" si="2"/>
        <v>1071</v>
      </c>
      <c r="I36" s="27">
        <f t="shared" si="3"/>
        <v>0.4592821304515631</v>
      </c>
      <c r="J36" s="26">
        <v>8261</v>
      </c>
      <c r="K36" s="26">
        <v>8186</v>
      </c>
      <c r="L36" s="26">
        <f t="shared" si="4"/>
        <v>75</v>
      </c>
      <c r="M36" s="30">
        <f t="shared" si="5"/>
        <v>0.03216261417728033</v>
      </c>
    </row>
    <row r="37" spans="1:13" s="20" customFormat="1" ht="14.25" customHeight="1">
      <c r="A37" s="32" t="s">
        <v>38</v>
      </c>
      <c r="B37" s="26">
        <v>86139</v>
      </c>
      <c r="C37" s="26">
        <v>86377</v>
      </c>
      <c r="D37" s="26">
        <f t="shared" si="0"/>
        <v>238</v>
      </c>
      <c r="E37" s="27">
        <f t="shared" si="1"/>
        <v>0.2762976119992106</v>
      </c>
      <c r="F37" s="26">
        <v>832</v>
      </c>
      <c r="G37" s="26">
        <v>610</v>
      </c>
      <c r="H37" s="26">
        <f t="shared" si="2"/>
        <v>222</v>
      </c>
      <c r="I37" s="27">
        <f t="shared" si="3"/>
        <v>0.2577229826211124</v>
      </c>
      <c r="J37" s="26">
        <v>5173</v>
      </c>
      <c r="K37" s="26">
        <v>5157</v>
      </c>
      <c r="L37" s="26">
        <f t="shared" si="4"/>
        <v>16</v>
      </c>
      <c r="M37" s="30">
        <f t="shared" si="5"/>
        <v>0.01857462937809819</v>
      </c>
    </row>
    <row r="38" spans="1:13" s="20" customFormat="1" ht="14.25" customHeight="1">
      <c r="A38" s="32" t="s">
        <v>39</v>
      </c>
      <c r="B38" s="26">
        <v>117685</v>
      </c>
      <c r="C38" s="26">
        <v>118129</v>
      </c>
      <c r="D38" s="26">
        <f t="shared" si="0"/>
        <v>444</v>
      </c>
      <c r="E38" s="27">
        <f t="shared" si="1"/>
        <v>0.3772783277393041</v>
      </c>
      <c r="F38" s="26">
        <v>1198</v>
      </c>
      <c r="G38" s="26">
        <v>834</v>
      </c>
      <c r="H38" s="26">
        <f t="shared" si="2"/>
        <v>364</v>
      </c>
      <c r="I38" s="27">
        <f t="shared" si="3"/>
        <v>0.30930025066915917</v>
      </c>
      <c r="J38" s="26">
        <v>4497</v>
      </c>
      <c r="K38" s="26">
        <v>4417</v>
      </c>
      <c r="L38" s="26">
        <f t="shared" si="4"/>
        <v>80</v>
      </c>
      <c r="M38" s="30">
        <f t="shared" si="5"/>
        <v>0.06797807707014487</v>
      </c>
    </row>
    <row r="39" spans="1:13" s="20" customFormat="1" ht="14.25" customHeight="1">
      <c r="A39" s="32" t="s">
        <v>40</v>
      </c>
      <c r="B39" s="26">
        <v>79149</v>
      </c>
      <c r="C39" s="26">
        <v>79462</v>
      </c>
      <c r="D39" s="26">
        <f t="shared" si="0"/>
        <v>313</v>
      </c>
      <c r="E39" s="27">
        <f t="shared" si="1"/>
        <v>0.39545667033064225</v>
      </c>
      <c r="F39" s="26">
        <v>752</v>
      </c>
      <c r="G39" s="26">
        <v>565</v>
      </c>
      <c r="H39" s="26">
        <f t="shared" si="2"/>
        <v>187</v>
      </c>
      <c r="I39" s="27">
        <f t="shared" si="3"/>
        <v>0.23626325032533577</v>
      </c>
      <c r="J39" s="26">
        <v>3436</v>
      </c>
      <c r="K39" s="26">
        <v>3310</v>
      </c>
      <c r="L39" s="26">
        <f t="shared" si="4"/>
        <v>126</v>
      </c>
      <c r="M39" s="30">
        <f t="shared" si="5"/>
        <v>0.15919342000530645</v>
      </c>
    </row>
    <row r="40" spans="1:13" s="20" customFormat="1" ht="14.25" customHeight="1">
      <c r="A40" s="32" t="s">
        <v>41</v>
      </c>
      <c r="B40" s="26">
        <v>127586</v>
      </c>
      <c r="C40" s="26">
        <v>128185</v>
      </c>
      <c r="D40" s="26">
        <f t="shared" si="0"/>
        <v>599</v>
      </c>
      <c r="E40" s="27">
        <f t="shared" si="1"/>
        <v>0.46948724781715867</v>
      </c>
      <c r="F40" s="26">
        <v>1281</v>
      </c>
      <c r="G40" s="26">
        <v>828</v>
      </c>
      <c r="H40" s="26">
        <f t="shared" si="2"/>
        <v>453</v>
      </c>
      <c r="I40" s="27">
        <f t="shared" si="3"/>
        <v>0.35505462981831865</v>
      </c>
      <c r="J40" s="26">
        <v>5490</v>
      </c>
      <c r="K40" s="26">
        <v>5344</v>
      </c>
      <c r="L40" s="26">
        <f t="shared" si="4"/>
        <v>146</v>
      </c>
      <c r="M40" s="30">
        <f t="shared" si="5"/>
        <v>0.11443261799884</v>
      </c>
    </row>
    <row r="41" spans="1:13" s="20" customFormat="1" ht="14.25" customHeight="1">
      <c r="A41" s="32" t="s">
        <v>42</v>
      </c>
      <c r="B41" s="26">
        <v>83125</v>
      </c>
      <c r="C41" s="26">
        <v>83003</v>
      </c>
      <c r="D41" s="26">
        <f t="shared" si="0"/>
        <v>-122</v>
      </c>
      <c r="E41" s="27">
        <f t="shared" si="1"/>
        <v>-0.14676691729323307</v>
      </c>
      <c r="F41" s="26">
        <v>903</v>
      </c>
      <c r="G41" s="26">
        <v>531</v>
      </c>
      <c r="H41" s="26">
        <f t="shared" si="2"/>
        <v>372</v>
      </c>
      <c r="I41" s="27">
        <f t="shared" si="3"/>
        <v>0.44751879699248115</v>
      </c>
      <c r="J41" s="26">
        <v>4890</v>
      </c>
      <c r="K41" s="26">
        <v>5384</v>
      </c>
      <c r="L41" s="26">
        <f t="shared" si="4"/>
        <v>-494</v>
      </c>
      <c r="M41" s="30">
        <f t="shared" si="5"/>
        <v>-0.5942857142857143</v>
      </c>
    </row>
    <row r="42" spans="1:13" s="20" customFormat="1" ht="14.25" customHeight="1">
      <c r="A42" s="32" t="s">
        <v>43</v>
      </c>
      <c r="B42" s="26">
        <v>58533</v>
      </c>
      <c r="C42" s="26">
        <v>59143</v>
      </c>
      <c r="D42" s="26">
        <f t="shared" si="0"/>
        <v>610</v>
      </c>
      <c r="E42" s="27">
        <f t="shared" si="1"/>
        <v>1.0421471648471803</v>
      </c>
      <c r="F42" s="26">
        <v>709</v>
      </c>
      <c r="G42" s="26">
        <v>408</v>
      </c>
      <c r="H42" s="26">
        <f t="shared" si="2"/>
        <v>301</v>
      </c>
      <c r="I42" s="27">
        <f t="shared" si="3"/>
        <v>0.5142398305229529</v>
      </c>
      <c r="J42" s="26">
        <v>3252</v>
      </c>
      <c r="K42" s="26">
        <v>2943</v>
      </c>
      <c r="L42" s="26">
        <f t="shared" si="4"/>
        <v>309</v>
      </c>
      <c r="M42" s="30">
        <f t="shared" si="5"/>
        <v>0.5279073343242273</v>
      </c>
    </row>
    <row r="43" spans="1:13" s="20" customFormat="1" ht="14.25" customHeight="1">
      <c r="A43" s="32" t="s">
        <v>44</v>
      </c>
      <c r="B43" s="26">
        <v>23775</v>
      </c>
      <c r="C43" s="26">
        <v>23583</v>
      </c>
      <c r="D43" s="26">
        <f t="shared" si="0"/>
        <v>-192</v>
      </c>
      <c r="E43" s="27">
        <f t="shared" si="1"/>
        <v>-0.8075709779179812</v>
      </c>
      <c r="F43" s="26">
        <v>140</v>
      </c>
      <c r="G43" s="26">
        <v>202</v>
      </c>
      <c r="H43" s="26">
        <f t="shared" si="2"/>
        <v>-62</v>
      </c>
      <c r="I43" s="27">
        <f t="shared" si="3"/>
        <v>-0.2607781282860147</v>
      </c>
      <c r="J43" s="26">
        <v>663</v>
      </c>
      <c r="K43" s="26">
        <v>793</v>
      </c>
      <c r="L43" s="26">
        <f t="shared" si="4"/>
        <v>-130</v>
      </c>
      <c r="M43" s="30">
        <f t="shared" si="5"/>
        <v>-0.5467928496319664</v>
      </c>
    </row>
    <row r="44" spans="1:13" s="20" customFormat="1" ht="14.25" customHeight="1">
      <c r="A44" s="32" t="s">
        <v>45</v>
      </c>
      <c r="B44" s="26">
        <v>84772</v>
      </c>
      <c r="C44" s="26">
        <v>85009</v>
      </c>
      <c r="D44" s="26">
        <f t="shared" si="0"/>
        <v>237</v>
      </c>
      <c r="E44" s="27">
        <f t="shared" si="1"/>
        <v>0.27957344406171847</v>
      </c>
      <c r="F44" s="26">
        <v>765</v>
      </c>
      <c r="G44" s="26">
        <v>597</v>
      </c>
      <c r="H44" s="26">
        <f t="shared" si="2"/>
        <v>168</v>
      </c>
      <c r="I44" s="27">
        <f t="shared" si="3"/>
        <v>0.19817864389185105</v>
      </c>
      <c r="J44" s="26">
        <v>3364</v>
      </c>
      <c r="K44" s="26">
        <v>3295</v>
      </c>
      <c r="L44" s="26">
        <f t="shared" si="4"/>
        <v>69</v>
      </c>
      <c r="M44" s="30">
        <f t="shared" si="5"/>
        <v>0.0813948001698674</v>
      </c>
    </row>
    <row r="45" spans="1:13" s="20" customFormat="1" ht="14.25" customHeight="1">
      <c r="A45" s="32" t="s">
        <v>46</v>
      </c>
      <c r="B45" s="26">
        <v>28361</v>
      </c>
      <c r="C45" s="26">
        <v>28165</v>
      </c>
      <c r="D45" s="26">
        <f t="shared" si="0"/>
        <v>-196</v>
      </c>
      <c r="E45" s="27">
        <f t="shared" si="1"/>
        <v>-0.6910898769436903</v>
      </c>
      <c r="F45" s="26">
        <v>200</v>
      </c>
      <c r="G45" s="26">
        <v>312</v>
      </c>
      <c r="H45" s="26">
        <f t="shared" si="2"/>
        <v>-112</v>
      </c>
      <c r="I45" s="27">
        <f t="shared" si="3"/>
        <v>-0.3949085011106802</v>
      </c>
      <c r="J45" s="26">
        <v>1256</v>
      </c>
      <c r="K45" s="26">
        <v>1340</v>
      </c>
      <c r="L45" s="26">
        <f t="shared" si="4"/>
        <v>-84</v>
      </c>
      <c r="M45" s="30">
        <f t="shared" si="5"/>
        <v>-0.29618137583301013</v>
      </c>
    </row>
    <row r="46" spans="1:13" s="20" customFormat="1" ht="14.25" customHeight="1">
      <c r="A46" s="32" t="s">
        <v>47</v>
      </c>
      <c r="B46" s="26">
        <v>51221</v>
      </c>
      <c r="C46" s="26">
        <v>51725</v>
      </c>
      <c r="D46" s="26">
        <f t="shared" si="0"/>
        <v>504</v>
      </c>
      <c r="E46" s="27">
        <f t="shared" si="1"/>
        <v>0.983971417973097</v>
      </c>
      <c r="F46" s="26">
        <v>624</v>
      </c>
      <c r="G46" s="26">
        <v>334</v>
      </c>
      <c r="H46" s="26">
        <f t="shared" si="2"/>
        <v>290</v>
      </c>
      <c r="I46" s="27">
        <f t="shared" si="3"/>
        <v>0.5661740301829328</v>
      </c>
      <c r="J46" s="26">
        <v>3248</v>
      </c>
      <c r="K46" s="26">
        <v>3034</v>
      </c>
      <c r="L46" s="26">
        <f t="shared" si="4"/>
        <v>214</v>
      </c>
      <c r="M46" s="30">
        <f t="shared" si="5"/>
        <v>0.4177973877901642</v>
      </c>
    </row>
    <row r="47" spans="1:13" s="20" customFormat="1" ht="14.25" customHeight="1">
      <c r="A47" s="32" t="s">
        <v>48</v>
      </c>
      <c r="B47" s="26">
        <v>43942</v>
      </c>
      <c r="C47" s="26">
        <v>43802</v>
      </c>
      <c r="D47" s="26">
        <f t="shared" si="0"/>
        <v>-140</v>
      </c>
      <c r="E47" s="27">
        <f t="shared" si="1"/>
        <v>-0.3186017932729507</v>
      </c>
      <c r="F47" s="26">
        <v>513</v>
      </c>
      <c r="G47" s="26">
        <v>271</v>
      </c>
      <c r="H47" s="26">
        <f t="shared" si="2"/>
        <v>242</v>
      </c>
      <c r="I47" s="27">
        <f t="shared" si="3"/>
        <v>0.5507259569432434</v>
      </c>
      <c r="J47" s="26">
        <v>2745</v>
      </c>
      <c r="K47" s="26">
        <v>3127</v>
      </c>
      <c r="L47" s="26">
        <f t="shared" si="4"/>
        <v>-382</v>
      </c>
      <c r="M47" s="30">
        <f t="shared" si="5"/>
        <v>-0.8693277502161941</v>
      </c>
    </row>
    <row r="48" spans="1:13" s="20" customFormat="1" ht="14.25" customHeight="1">
      <c r="A48" s="25"/>
      <c r="B48" s="26"/>
      <c r="C48" s="26"/>
      <c r="D48" s="26"/>
      <c r="E48" s="27"/>
      <c r="F48" s="26"/>
      <c r="G48" s="26"/>
      <c r="H48" s="26"/>
      <c r="I48" s="27"/>
      <c r="J48" s="26"/>
      <c r="K48" s="26"/>
      <c r="L48" s="26"/>
      <c r="M48" s="30"/>
    </row>
    <row r="49" spans="1:13" s="20" customFormat="1" ht="14.25" customHeight="1">
      <c r="A49" s="33" t="s">
        <v>49</v>
      </c>
      <c r="B49" s="26">
        <v>55869</v>
      </c>
      <c r="C49" s="26">
        <v>55485</v>
      </c>
      <c r="D49" s="26">
        <f aca="true" t="shared" si="6" ref="D49:D55">C49-B49</f>
        <v>-384</v>
      </c>
      <c r="E49" s="27">
        <f aca="true" t="shared" si="7" ref="E49:E55">D49/B49*100</f>
        <v>-0.6873221285507168</v>
      </c>
      <c r="F49" s="26">
        <v>386</v>
      </c>
      <c r="G49" s="26">
        <v>683</v>
      </c>
      <c r="H49" s="26">
        <f aca="true" t="shared" si="8" ref="H49:H55">F49-G49</f>
        <v>-297</v>
      </c>
      <c r="I49" s="27">
        <f aca="true" t="shared" si="9" ref="I49:I55">H49/B49*100</f>
        <v>-0.531600708800945</v>
      </c>
      <c r="J49" s="26">
        <v>2581</v>
      </c>
      <c r="K49" s="26">
        <v>2668</v>
      </c>
      <c r="L49" s="26">
        <f aca="true" t="shared" si="10" ref="L49:L55">J49-K49</f>
        <v>-87</v>
      </c>
      <c r="M49" s="30">
        <f aca="true" t="shared" si="11" ref="M49:M55">L49/B49*100</f>
        <v>-0.1557214197497718</v>
      </c>
    </row>
    <row r="50" spans="1:13" s="20" customFormat="1" ht="14.25" customHeight="1">
      <c r="A50" s="32" t="s">
        <v>50</v>
      </c>
      <c r="B50" s="26">
        <v>16284</v>
      </c>
      <c r="C50" s="26">
        <v>16156</v>
      </c>
      <c r="D50" s="26">
        <f t="shared" si="6"/>
        <v>-128</v>
      </c>
      <c r="E50" s="27">
        <f t="shared" si="7"/>
        <v>-0.7860476541390321</v>
      </c>
      <c r="F50" s="26">
        <v>122</v>
      </c>
      <c r="G50" s="26">
        <v>170</v>
      </c>
      <c r="H50" s="26">
        <f t="shared" si="8"/>
        <v>-48</v>
      </c>
      <c r="I50" s="27">
        <f t="shared" si="9"/>
        <v>-0.2947678703021371</v>
      </c>
      <c r="J50" s="26">
        <v>1041</v>
      </c>
      <c r="K50" s="26">
        <v>1121</v>
      </c>
      <c r="L50" s="26">
        <f t="shared" si="10"/>
        <v>-80</v>
      </c>
      <c r="M50" s="30">
        <f t="shared" si="11"/>
        <v>-0.49127978383689513</v>
      </c>
    </row>
    <row r="51" spans="1:13" s="20" customFormat="1" ht="14.25" customHeight="1">
      <c r="A51" s="32" t="s">
        <v>51</v>
      </c>
      <c r="B51" s="26">
        <v>8891</v>
      </c>
      <c r="C51" s="26">
        <v>8888</v>
      </c>
      <c r="D51" s="26">
        <f t="shared" si="6"/>
        <v>-3</v>
      </c>
      <c r="E51" s="27">
        <f t="shared" si="7"/>
        <v>-0.03374198627825891</v>
      </c>
      <c r="F51" s="26">
        <v>76</v>
      </c>
      <c r="G51" s="26">
        <v>96</v>
      </c>
      <c r="H51" s="26">
        <f t="shared" si="8"/>
        <v>-20</v>
      </c>
      <c r="I51" s="27">
        <f t="shared" si="9"/>
        <v>-0.22494657518839276</v>
      </c>
      <c r="J51" s="26">
        <v>352</v>
      </c>
      <c r="K51" s="26">
        <v>335</v>
      </c>
      <c r="L51" s="26">
        <f t="shared" si="10"/>
        <v>17</v>
      </c>
      <c r="M51" s="30">
        <f t="shared" si="11"/>
        <v>0.19120458891013384</v>
      </c>
    </row>
    <row r="52" spans="1:13" s="20" customFormat="1" ht="14.25" customHeight="1">
      <c r="A52" s="32" t="s">
        <v>52</v>
      </c>
      <c r="B52" s="26">
        <v>10433</v>
      </c>
      <c r="C52" s="26">
        <v>10415</v>
      </c>
      <c r="D52" s="26">
        <f t="shared" si="6"/>
        <v>-18</v>
      </c>
      <c r="E52" s="27">
        <f t="shared" si="7"/>
        <v>-0.17252947378510497</v>
      </c>
      <c r="F52" s="26">
        <v>65</v>
      </c>
      <c r="G52" s="26">
        <v>135</v>
      </c>
      <c r="H52" s="26">
        <f t="shared" si="8"/>
        <v>-70</v>
      </c>
      <c r="I52" s="27">
        <f t="shared" si="9"/>
        <v>-0.6709479536087415</v>
      </c>
      <c r="J52" s="26">
        <v>412</v>
      </c>
      <c r="K52" s="26">
        <v>360</v>
      </c>
      <c r="L52" s="26">
        <f t="shared" si="10"/>
        <v>52</v>
      </c>
      <c r="M52" s="30">
        <f t="shared" si="11"/>
        <v>0.4984184798236365</v>
      </c>
    </row>
    <row r="53" spans="1:13" s="20" customFormat="1" ht="14.25" customHeight="1">
      <c r="A53" s="32" t="s">
        <v>53</v>
      </c>
      <c r="B53" s="26">
        <v>8693</v>
      </c>
      <c r="C53" s="26">
        <v>8588</v>
      </c>
      <c r="D53" s="26">
        <f t="shared" si="6"/>
        <v>-105</v>
      </c>
      <c r="E53" s="27">
        <f t="shared" si="7"/>
        <v>-1.207868399861958</v>
      </c>
      <c r="F53" s="26">
        <v>61</v>
      </c>
      <c r="G53" s="26">
        <v>137</v>
      </c>
      <c r="H53" s="26">
        <f t="shared" si="8"/>
        <v>-76</v>
      </c>
      <c r="I53" s="27">
        <f t="shared" si="9"/>
        <v>-0.8742666513286552</v>
      </c>
      <c r="J53" s="26">
        <v>254</v>
      </c>
      <c r="K53" s="26">
        <v>283</v>
      </c>
      <c r="L53" s="26">
        <f t="shared" si="10"/>
        <v>-29</v>
      </c>
      <c r="M53" s="30">
        <f t="shared" si="11"/>
        <v>-0.33360174853330266</v>
      </c>
    </row>
    <row r="54" spans="1:13" s="20" customFormat="1" ht="14.25" customHeight="1">
      <c r="A54" s="32" t="s">
        <v>54</v>
      </c>
      <c r="B54" s="26">
        <v>7972</v>
      </c>
      <c r="C54" s="26">
        <v>7921</v>
      </c>
      <c r="D54" s="26">
        <f t="shared" si="6"/>
        <v>-51</v>
      </c>
      <c r="E54" s="27">
        <f t="shared" si="7"/>
        <v>-0.6397390868038134</v>
      </c>
      <c r="F54" s="26">
        <v>53</v>
      </c>
      <c r="G54" s="26">
        <v>91</v>
      </c>
      <c r="H54" s="26">
        <f t="shared" si="8"/>
        <v>-38</v>
      </c>
      <c r="I54" s="27">
        <f t="shared" si="9"/>
        <v>-0.47666833918715507</v>
      </c>
      <c r="J54" s="26">
        <v>373</v>
      </c>
      <c r="K54" s="26">
        <v>386</v>
      </c>
      <c r="L54" s="26">
        <f t="shared" si="10"/>
        <v>-13</v>
      </c>
      <c r="M54" s="30">
        <f t="shared" si="11"/>
        <v>-0.1630707476166583</v>
      </c>
    </row>
    <row r="55" spans="1:13" s="20" customFormat="1" ht="14.25" customHeight="1">
      <c r="A55" s="32" t="s">
        <v>55</v>
      </c>
      <c r="B55" s="26">
        <v>3596</v>
      </c>
      <c r="C55" s="26">
        <v>3517</v>
      </c>
      <c r="D55" s="26">
        <f t="shared" si="6"/>
        <v>-79</v>
      </c>
      <c r="E55" s="27">
        <f t="shared" si="7"/>
        <v>-2.196885428253615</v>
      </c>
      <c r="F55" s="26">
        <v>9</v>
      </c>
      <c r="G55" s="26">
        <v>54</v>
      </c>
      <c r="H55" s="26">
        <f t="shared" si="8"/>
        <v>-45</v>
      </c>
      <c r="I55" s="27">
        <f t="shared" si="9"/>
        <v>-1.2513904338153505</v>
      </c>
      <c r="J55" s="26">
        <v>149</v>
      </c>
      <c r="K55" s="26">
        <v>183</v>
      </c>
      <c r="L55" s="26">
        <f t="shared" si="10"/>
        <v>-34</v>
      </c>
      <c r="M55" s="30">
        <f t="shared" si="11"/>
        <v>-0.9454949944382648</v>
      </c>
    </row>
    <row r="56" spans="1:13" s="20" customFormat="1" ht="14.25" customHeight="1">
      <c r="A56" s="25"/>
      <c r="C56" s="26"/>
      <c r="D56" s="26"/>
      <c r="E56" s="27"/>
      <c r="F56" s="26"/>
      <c r="G56" s="26"/>
      <c r="H56" s="26"/>
      <c r="I56" s="27"/>
      <c r="J56" s="26"/>
      <c r="K56" s="26"/>
      <c r="L56" s="26"/>
      <c r="M56" s="30"/>
    </row>
    <row r="57" spans="1:13" s="20" customFormat="1" ht="14.25" customHeight="1">
      <c r="A57" s="33" t="s">
        <v>56</v>
      </c>
      <c r="B57" s="26">
        <v>131861</v>
      </c>
      <c r="C57" s="26">
        <v>131776</v>
      </c>
      <c r="D57" s="26">
        <f aca="true" t="shared" si="12" ref="D57:D66">C57-B57</f>
        <v>-85</v>
      </c>
      <c r="E57" s="27">
        <f aca="true" t="shared" si="13" ref="E57:E66">D57/B57*100</f>
        <v>-0.06446181964341238</v>
      </c>
      <c r="F57" s="26">
        <v>1152</v>
      </c>
      <c r="G57" s="26">
        <v>1167</v>
      </c>
      <c r="H57" s="26">
        <f aca="true" t="shared" si="14" ref="H57:H66">F57-G57</f>
        <v>-15</v>
      </c>
      <c r="I57" s="27">
        <f aca="true" t="shared" si="15" ref="I57:I66">H57/B57*100</f>
        <v>-0.01137561523119042</v>
      </c>
      <c r="J57" s="26">
        <v>6884</v>
      </c>
      <c r="K57" s="26">
        <v>6954</v>
      </c>
      <c r="L57" s="26">
        <f aca="true" t="shared" si="16" ref="L57:L66">J57-K57</f>
        <v>-70</v>
      </c>
      <c r="M57" s="30">
        <f aca="true" t="shared" si="17" ref="M57:M66">L57/B57*100</f>
        <v>-0.05308620441222196</v>
      </c>
    </row>
    <row r="58" spans="1:13" s="20" customFormat="1" ht="14.25" customHeight="1">
      <c r="A58" s="32" t="s">
        <v>57</v>
      </c>
      <c r="B58" s="26">
        <v>15528</v>
      </c>
      <c r="C58" s="26">
        <v>15542</v>
      </c>
      <c r="D58" s="26">
        <f t="shared" si="12"/>
        <v>14</v>
      </c>
      <c r="E58" s="27">
        <f t="shared" si="13"/>
        <v>0.09015971148892324</v>
      </c>
      <c r="F58" s="26">
        <v>145</v>
      </c>
      <c r="G58" s="26">
        <v>140</v>
      </c>
      <c r="H58" s="26">
        <f t="shared" si="14"/>
        <v>5</v>
      </c>
      <c r="I58" s="27">
        <f t="shared" si="15"/>
        <v>0.032199896960329724</v>
      </c>
      <c r="J58" s="26">
        <v>996</v>
      </c>
      <c r="K58" s="26">
        <v>987</v>
      </c>
      <c r="L58" s="26">
        <f t="shared" si="16"/>
        <v>9</v>
      </c>
      <c r="M58" s="30">
        <f t="shared" si="17"/>
        <v>0.05795981452859351</v>
      </c>
    </row>
    <row r="59" spans="1:13" s="20" customFormat="1" ht="14.25" customHeight="1">
      <c r="A59" s="32" t="s">
        <v>58</v>
      </c>
      <c r="B59" s="26">
        <v>16947</v>
      </c>
      <c r="C59" s="26">
        <v>16888</v>
      </c>
      <c r="D59" s="26">
        <f t="shared" si="12"/>
        <v>-59</v>
      </c>
      <c r="E59" s="27">
        <f t="shared" si="13"/>
        <v>-0.348144214315218</v>
      </c>
      <c r="F59" s="26">
        <v>112</v>
      </c>
      <c r="G59" s="26">
        <v>158</v>
      </c>
      <c r="H59" s="26">
        <f t="shared" si="14"/>
        <v>-46</v>
      </c>
      <c r="I59" s="27">
        <f t="shared" si="15"/>
        <v>-0.2714344721779666</v>
      </c>
      <c r="J59" s="26">
        <v>869</v>
      </c>
      <c r="K59" s="26">
        <v>882</v>
      </c>
      <c r="L59" s="26">
        <f t="shared" si="16"/>
        <v>-13</v>
      </c>
      <c r="M59" s="30">
        <f t="shared" si="17"/>
        <v>-0.07670974213725143</v>
      </c>
    </row>
    <row r="60" spans="1:13" s="20" customFormat="1" ht="14.25" customHeight="1">
      <c r="A60" s="32" t="s">
        <v>59</v>
      </c>
      <c r="B60" s="26">
        <v>4010</v>
      </c>
      <c r="C60" s="26">
        <v>3970</v>
      </c>
      <c r="D60" s="26">
        <f t="shared" si="12"/>
        <v>-40</v>
      </c>
      <c r="E60" s="27">
        <f t="shared" si="13"/>
        <v>-0.997506234413965</v>
      </c>
      <c r="F60" s="26">
        <v>25</v>
      </c>
      <c r="G60" s="26">
        <v>60</v>
      </c>
      <c r="H60" s="26">
        <f t="shared" si="14"/>
        <v>-35</v>
      </c>
      <c r="I60" s="27">
        <f t="shared" si="15"/>
        <v>-0.8728179551122194</v>
      </c>
      <c r="J60" s="26">
        <v>129</v>
      </c>
      <c r="K60" s="26">
        <v>134</v>
      </c>
      <c r="L60" s="26">
        <f t="shared" si="16"/>
        <v>-5</v>
      </c>
      <c r="M60" s="30">
        <f t="shared" si="17"/>
        <v>-0.12468827930174563</v>
      </c>
    </row>
    <row r="61" spans="1:13" s="20" customFormat="1" ht="14.25" customHeight="1">
      <c r="A61" s="32" t="s">
        <v>60</v>
      </c>
      <c r="B61" s="26">
        <v>5658</v>
      </c>
      <c r="C61" s="26">
        <v>5627</v>
      </c>
      <c r="D61" s="26">
        <f t="shared" si="12"/>
        <v>-31</v>
      </c>
      <c r="E61" s="27">
        <f t="shared" si="13"/>
        <v>-0.5478967833156593</v>
      </c>
      <c r="F61" s="26">
        <v>38</v>
      </c>
      <c r="G61" s="26">
        <v>72</v>
      </c>
      <c r="H61" s="26">
        <f t="shared" si="14"/>
        <v>-34</v>
      </c>
      <c r="I61" s="27">
        <f t="shared" si="15"/>
        <v>-0.6009190526687875</v>
      </c>
      <c r="J61" s="26">
        <v>233</v>
      </c>
      <c r="K61" s="26">
        <v>230</v>
      </c>
      <c r="L61" s="26">
        <f t="shared" si="16"/>
        <v>3</v>
      </c>
      <c r="M61" s="30">
        <f t="shared" si="17"/>
        <v>0.05302226935312832</v>
      </c>
    </row>
    <row r="62" spans="1:13" s="20" customFormat="1" ht="14.25" customHeight="1">
      <c r="A62" s="32" t="s">
        <v>61</v>
      </c>
      <c r="B62" s="26">
        <v>38328</v>
      </c>
      <c r="C62" s="26">
        <v>38476</v>
      </c>
      <c r="D62" s="26">
        <f t="shared" si="12"/>
        <v>148</v>
      </c>
      <c r="E62" s="27">
        <f t="shared" si="13"/>
        <v>0.3861406804424964</v>
      </c>
      <c r="F62" s="26">
        <v>410</v>
      </c>
      <c r="G62" s="26">
        <v>282</v>
      </c>
      <c r="H62" s="26">
        <f t="shared" si="14"/>
        <v>128</v>
      </c>
      <c r="I62" s="27">
        <f t="shared" si="15"/>
        <v>0.3339595074097266</v>
      </c>
      <c r="J62" s="26">
        <v>2175</v>
      </c>
      <c r="K62" s="26">
        <v>2155</v>
      </c>
      <c r="L62" s="26">
        <f t="shared" si="16"/>
        <v>20</v>
      </c>
      <c r="M62" s="30">
        <f t="shared" si="17"/>
        <v>0.05218117303276978</v>
      </c>
    </row>
    <row r="63" spans="1:13" s="20" customFormat="1" ht="14.25" customHeight="1">
      <c r="A63" s="32" t="s">
        <v>62</v>
      </c>
      <c r="B63" s="26">
        <v>19224</v>
      </c>
      <c r="C63" s="26">
        <v>19300</v>
      </c>
      <c r="D63" s="26">
        <f t="shared" si="12"/>
        <v>76</v>
      </c>
      <c r="E63" s="27">
        <f t="shared" si="13"/>
        <v>0.39533915938410324</v>
      </c>
      <c r="F63" s="26">
        <v>177</v>
      </c>
      <c r="G63" s="26">
        <v>146</v>
      </c>
      <c r="H63" s="26">
        <f t="shared" si="14"/>
        <v>31</v>
      </c>
      <c r="I63" s="27">
        <f t="shared" si="15"/>
        <v>0.1612567623803579</v>
      </c>
      <c r="J63" s="26">
        <v>1144</v>
      </c>
      <c r="K63" s="26">
        <v>1099</v>
      </c>
      <c r="L63" s="26">
        <f t="shared" si="16"/>
        <v>45</v>
      </c>
      <c r="M63" s="30">
        <f t="shared" si="17"/>
        <v>0.23408239700374533</v>
      </c>
    </row>
    <row r="64" spans="1:13" s="20" customFormat="1" ht="14.25" customHeight="1">
      <c r="A64" s="32" t="s">
        <v>63</v>
      </c>
      <c r="B64" s="26">
        <v>15762</v>
      </c>
      <c r="C64" s="26">
        <v>15669</v>
      </c>
      <c r="D64" s="26">
        <f t="shared" si="12"/>
        <v>-93</v>
      </c>
      <c r="E64" s="27">
        <f t="shared" si="13"/>
        <v>-0.5900266463646745</v>
      </c>
      <c r="F64" s="26">
        <v>150</v>
      </c>
      <c r="G64" s="26">
        <v>128</v>
      </c>
      <c r="H64" s="26">
        <f t="shared" si="14"/>
        <v>22</v>
      </c>
      <c r="I64" s="27">
        <f t="shared" si="15"/>
        <v>0.13957619591422407</v>
      </c>
      <c r="J64" s="26">
        <v>657</v>
      </c>
      <c r="K64" s="26">
        <v>772</v>
      </c>
      <c r="L64" s="26">
        <f t="shared" si="16"/>
        <v>-115</v>
      </c>
      <c r="M64" s="30">
        <f t="shared" si="17"/>
        <v>-0.7296028422788986</v>
      </c>
    </row>
    <row r="65" spans="1:13" s="20" customFormat="1" ht="14.25" customHeight="1">
      <c r="A65" s="32" t="s">
        <v>64</v>
      </c>
      <c r="B65" s="26">
        <v>8043</v>
      </c>
      <c r="C65" s="26">
        <v>7943</v>
      </c>
      <c r="D65" s="26">
        <f t="shared" si="12"/>
        <v>-100</v>
      </c>
      <c r="E65" s="27">
        <f t="shared" si="13"/>
        <v>-1.2433171702101207</v>
      </c>
      <c r="F65" s="26">
        <v>41</v>
      </c>
      <c r="G65" s="26">
        <v>91</v>
      </c>
      <c r="H65" s="26">
        <f t="shared" si="14"/>
        <v>-50</v>
      </c>
      <c r="I65" s="27">
        <f t="shared" si="15"/>
        <v>-0.6216585851050603</v>
      </c>
      <c r="J65" s="26">
        <v>282</v>
      </c>
      <c r="K65" s="26">
        <v>332</v>
      </c>
      <c r="L65" s="26">
        <f t="shared" si="16"/>
        <v>-50</v>
      </c>
      <c r="M65" s="30">
        <f t="shared" si="17"/>
        <v>-0.6216585851050603</v>
      </c>
    </row>
    <row r="66" spans="1:13" s="20" customFormat="1" ht="14.25" customHeight="1">
      <c r="A66" s="32" t="s">
        <v>65</v>
      </c>
      <c r="B66" s="26">
        <v>8361</v>
      </c>
      <c r="C66" s="26">
        <v>8361</v>
      </c>
      <c r="D66" s="26">
        <f t="shared" si="12"/>
        <v>0</v>
      </c>
      <c r="E66" s="27">
        <f t="shared" si="13"/>
        <v>0</v>
      </c>
      <c r="F66" s="26">
        <v>54</v>
      </c>
      <c r="G66" s="26">
        <v>90</v>
      </c>
      <c r="H66" s="26">
        <f t="shared" si="14"/>
        <v>-36</v>
      </c>
      <c r="I66" s="27">
        <f t="shared" si="15"/>
        <v>-0.4305705059203444</v>
      </c>
      <c r="J66" s="26">
        <v>399</v>
      </c>
      <c r="K66" s="26">
        <v>363</v>
      </c>
      <c r="L66" s="26">
        <f t="shared" si="16"/>
        <v>36</v>
      </c>
      <c r="M66" s="30">
        <f t="shared" si="17"/>
        <v>0.4305705059203444</v>
      </c>
    </row>
    <row r="67" spans="1:13" s="20" customFormat="1" ht="14.25" customHeight="1">
      <c r="A67" s="34"/>
      <c r="B67" s="35"/>
      <c r="C67" s="35"/>
      <c r="D67" s="35"/>
      <c r="E67" s="36"/>
      <c r="F67" s="35"/>
      <c r="G67" s="35"/>
      <c r="H67" s="35"/>
      <c r="I67" s="36"/>
      <c r="J67" s="35"/>
      <c r="K67" s="35"/>
      <c r="L67" s="35"/>
      <c r="M67" s="37"/>
    </row>
    <row r="68" spans="1:13" s="40" customFormat="1" ht="30" customHeight="1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s="20" customFormat="1" ht="21" customHeight="1">
      <c r="A69" s="41"/>
      <c r="E69" s="42"/>
      <c r="J69" s="27"/>
      <c r="K69" s="27"/>
      <c r="L69" s="27"/>
      <c r="M69" s="27"/>
    </row>
    <row r="70" spans="1:13" s="20" customFormat="1" ht="4.5" customHeight="1">
      <c r="A70" s="41"/>
      <c r="E70" s="42"/>
      <c r="I70" s="27"/>
      <c r="M70" s="27"/>
    </row>
    <row r="71" spans="1:13" s="20" customFormat="1" ht="16.5" customHeight="1">
      <c r="A71" s="13"/>
      <c r="B71" s="14" t="s">
        <v>2</v>
      </c>
      <c r="C71" s="15"/>
      <c r="D71" s="15"/>
      <c r="E71" s="16"/>
      <c r="F71" s="17" t="s">
        <v>3</v>
      </c>
      <c r="G71" s="18"/>
      <c r="H71" s="18"/>
      <c r="I71" s="19"/>
      <c r="J71" s="14" t="s">
        <v>4</v>
      </c>
      <c r="K71" s="15"/>
      <c r="L71" s="15"/>
      <c r="M71" s="19"/>
    </row>
    <row r="72" spans="1:13" s="20" customFormat="1" ht="16.5" customHeight="1">
      <c r="A72" s="21"/>
      <c r="B72" s="22" t="s">
        <v>5</v>
      </c>
      <c r="C72" s="23" t="s">
        <v>6</v>
      </c>
      <c r="D72" s="22" t="s">
        <v>7</v>
      </c>
      <c r="E72" s="24" t="s">
        <v>8</v>
      </c>
      <c r="F72" s="22" t="s">
        <v>9</v>
      </c>
      <c r="G72" s="22" t="s">
        <v>10</v>
      </c>
      <c r="H72" s="22" t="s">
        <v>7</v>
      </c>
      <c r="I72" s="22" t="s">
        <v>8</v>
      </c>
      <c r="J72" s="22" t="s">
        <v>11</v>
      </c>
      <c r="K72" s="22" t="s">
        <v>12</v>
      </c>
      <c r="L72" s="22" t="s">
        <v>7</v>
      </c>
      <c r="M72" s="22" t="s">
        <v>8</v>
      </c>
    </row>
    <row r="73" spans="1:13" s="20" customFormat="1" ht="9" customHeight="1">
      <c r="A73" s="25"/>
      <c r="B73" s="26"/>
      <c r="C73" s="26"/>
      <c r="D73" s="26"/>
      <c r="E73" s="27"/>
      <c r="F73" s="26"/>
      <c r="G73" s="26"/>
      <c r="H73" s="26"/>
      <c r="I73" s="27"/>
      <c r="J73" s="26"/>
      <c r="K73" s="26"/>
      <c r="L73" s="26"/>
      <c r="M73" s="30"/>
    </row>
    <row r="74" spans="1:13" s="20" customFormat="1" ht="14.25" customHeight="1">
      <c r="A74" s="33" t="s">
        <v>66</v>
      </c>
      <c r="B74" s="26">
        <f>SUM(B75:B77)</f>
        <v>88470</v>
      </c>
      <c r="C74" s="26">
        <f>SUM(C75:C77)</f>
        <v>88931</v>
      </c>
      <c r="D74" s="26">
        <f>C74-B74</f>
        <v>461</v>
      </c>
      <c r="E74" s="27">
        <f>D74/B74*100</f>
        <v>0.5210805922911722</v>
      </c>
      <c r="F74" s="26">
        <f>SUM(F75:F77)</f>
        <v>1050</v>
      </c>
      <c r="G74" s="26">
        <f>SUM(G75:G77)</f>
        <v>557</v>
      </c>
      <c r="H74" s="26">
        <f>F74-G74</f>
        <v>493</v>
      </c>
      <c r="I74" s="27">
        <f>H74/B74*100</f>
        <v>0.5572510455521645</v>
      </c>
      <c r="J74" s="26">
        <f>SUM(J75:J77)</f>
        <v>6340</v>
      </c>
      <c r="K74" s="26">
        <f>SUM(K75:K77)</f>
        <v>6372</v>
      </c>
      <c r="L74" s="26">
        <f>J74-K74</f>
        <v>-32</v>
      </c>
      <c r="M74" s="30">
        <f>L74/B74*100</f>
        <v>-0.03617045326099243</v>
      </c>
    </row>
    <row r="75" spans="1:13" s="20" customFormat="1" ht="14.25" customHeight="1">
      <c r="A75" s="32" t="s">
        <v>67</v>
      </c>
      <c r="B75" s="26">
        <v>30675</v>
      </c>
      <c r="C75" s="26">
        <v>30723</v>
      </c>
      <c r="D75" s="26">
        <f>C75-B75</f>
        <v>48</v>
      </c>
      <c r="E75" s="27">
        <f>D75/B75*100</f>
        <v>0.15647921760391198</v>
      </c>
      <c r="F75" s="26">
        <v>407</v>
      </c>
      <c r="G75" s="26">
        <v>191</v>
      </c>
      <c r="H75" s="26">
        <f>F75-G75</f>
        <v>216</v>
      </c>
      <c r="I75" s="27">
        <f>H75/B75*100</f>
        <v>0.7041564792176039</v>
      </c>
      <c r="J75" s="26">
        <v>2123</v>
      </c>
      <c r="K75" s="26">
        <v>2291</v>
      </c>
      <c r="L75" s="26">
        <f>J75-K75</f>
        <v>-168</v>
      </c>
      <c r="M75" s="30">
        <f>L75/B75*100</f>
        <v>-0.547677261613692</v>
      </c>
    </row>
    <row r="76" spans="1:13" s="20" customFormat="1" ht="14.25" customHeight="1">
      <c r="A76" s="32" t="s">
        <v>68</v>
      </c>
      <c r="B76" s="26">
        <v>35327</v>
      </c>
      <c r="C76" s="26">
        <v>35948</v>
      </c>
      <c r="D76" s="26">
        <f>C76-B76</f>
        <v>621</v>
      </c>
      <c r="E76" s="27">
        <f>D76/B76*100</f>
        <v>1.757862258329323</v>
      </c>
      <c r="F76" s="26">
        <v>446</v>
      </c>
      <c r="G76" s="26">
        <v>207</v>
      </c>
      <c r="H76" s="26">
        <f>F76-G76</f>
        <v>239</v>
      </c>
      <c r="I76" s="27">
        <f>H76/B76*100</f>
        <v>0.6765363602909955</v>
      </c>
      <c r="J76" s="26">
        <v>2810</v>
      </c>
      <c r="K76" s="26">
        <v>2428</v>
      </c>
      <c r="L76" s="26">
        <f>J76-K76</f>
        <v>382</v>
      </c>
      <c r="M76" s="30">
        <f>L76/B76*100</f>
        <v>1.0813258980383276</v>
      </c>
    </row>
    <row r="77" spans="1:13" s="20" customFormat="1" ht="14.25" customHeight="1">
      <c r="A77" s="32" t="s">
        <v>69</v>
      </c>
      <c r="B77" s="26">
        <v>22468</v>
      </c>
      <c r="C77" s="26">
        <v>22260</v>
      </c>
      <c r="D77" s="26">
        <f>C77-B77</f>
        <v>-208</v>
      </c>
      <c r="E77" s="27">
        <f>D77/B77*100</f>
        <v>-0.9257610824283425</v>
      </c>
      <c r="F77" s="26">
        <v>197</v>
      </c>
      <c r="G77" s="26">
        <v>159</v>
      </c>
      <c r="H77" s="26">
        <f>F77-G77</f>
        <v>38</v>
      </c>
      <c r="I77" s="27">
        <f>H77/B77*100</f>
        <v>0.16912942852056256</v>
      </c>
      <c r="J77" s="26">
        <v>1407</v>
      </c>
      <c r="K77" s="26">
        <v>1653</v>
      </c>
      <c r="L77" s="26">
        <f>J77-K77</f>
        <v>-246</v>
      </c>
      <c r="M77" s="30">
        <f>L77/B77*100</f>
        <v>-1.094890510948905</v>
      </c>
    </row>
    <row r="78" spans="1:13" s="20" customFormat="1" ht="14.25" customHeight="1">
      <c r="A78" s="33"/>
      <c r="B78" s="26"/>
      <c r="C78" s="26"/>
      <c r="D78" s="26"/>
      <c r="E78" s="27"/>
      <c r="F78" s="26"/>
      <c r="G78" s="26"/>
      <c r="H78" s="26"/>
      <c r="I78" s="27"/>
      <c r="J78" s="26"/>
      <c r="K78" s="26"/>
      <c r="L78" s="26"/>
      <c r="M78" s="30"/>
    </row>
    <row r="79" spans="1:13" s="20" customFormat="1" ht="14.25" customHeight="1">
      <c r="A79" s="33" t="s">
        <v>70</v>
      </c>
      <c r="B79" s="26">
        <v>10412</v>
      </c>
      <c r="C79" s="26">
        <v>10330</v>
      </c>
      <c r="D79" s="26">
        <f>C79-B79</f>
        <v>-82</v>
      </c>
      <c r="E79" s="27">
        <f>D79/B79*100</f>
        <v>-0.7875528236650019</v>
      </c>
      <c r="F79" s="26">
        <v>52</v>
      </c>
      <c r="G79" s="26">
        <v>107</v>
      </c>
      <c r="H79" s="26">
        <f>F79-G79</f>
        <v>-55</v>
      </c>
      <c r="I79" s="27">
        <f>H79/B79*100</f>
        <v>-0.5282366500192086</v>
      </c>
      <c r="J79" s="26">
        <v>343</v>
      </c>
      <c r="K79" s="26">
        <v>370</v>
      </c>
      <c r="L79" s="26">
        <f>J79-K79</f>
        <v>-27</v>
      </c>
      <c r="M79" s="30">
        <f>L79/B79*100</f>
        <v>-0.25931617364579335</v>
      </c>
    </row>
    <row r="80" spans="1:13" s="20" customFormat="1" ht="14.25" customHeight="1">
      <c r="A80" s="32" t="s">
        <v>71</v>
      </c>
      <c r="B80" s="26">
        <v>10412</v>
      </c>
      <c r="C80" s="26">
        <v>10330</v>
      </c>
      <c r="D80" s="26">
        <f>C80-B80</f>
        <v>-82</v>
      </c>
      <c r="E80" s="27">
        <f>D80/B80*100</f>
        <v>-0.7875528236650019</v>
      </c>
      <c r="F80" s="26">
        <v>52</v>
      </c>
      <c r="G80" s="26">
        <v>107</v>
      </c>
      <c r="H80" s="26">
        <f>F80-G80</f>
        <v>-55</v>
      </c>
      <c r="I80" s="27">
        <f>H80/B80*100</f>
        <v>-0.5282366500192086</v>
      </c>
      <c r="J80" s="26">
        <v>343</v>
      </c>
      <c r="K80" s="26">
        <v>370</v>
      </c>
      <c r="L80" s="26">
        <f>J80-K80</f>
        <v>-27</v>
      </c>
      <c r="M80" s="30">
        <f>L80/B80*100</f>
        <v>-0.25931617364579335</v>
      </c>
    </row>
    <row r="81" spans="1:13" s="20" customFormat="1" ht="14.25" customHeight="1">
      <c r="A81" s="25"/>
      <c r="B81" s="26"/>
      <c r="C81" s="26"/>
      <c r="D81" s="26"/>
      <c r="E81" s="27"/>
      <c r="F81" s="26"/>
      <c r="G81" s="26"/>
      <c r="H81" s="26"/>
      <c r="I81" s="27"/>
      <c r="J81" s="26"/>
      <c r="K81" s="26"/>
      <c r="L81" s="26"/>
      <c r="M81" s="30"/>
    </row>
    <row r="82" spans="1:13" s="20" customFormat="1" ht="14.25" customHeight="1">
      <c r="A82" s="33" t="s">
        <v>72</v>
      </c>
      <c r="B82" s="26">
        <v>41464</v>
      </c>
      <c r="C82" s="26">
        <v>41045</v>
      </c>
      <c r="D82" s="26">
        <f>C82-B82</f>
        <v>-419</v>
      </c>
      <c r="E82" s="27">
        <f>D82/B82*100</f>
        <v>-1.0105151456685317</v>
      </c>
      <c r="F82" s="26">
        <v>316</v>
      </c>
      <c r="G82" s="26">
        <v>411</v>
      </c>
      <c r="H82" s="26">
        <f>F82-G82</f>
        <v>-95</v>
      </c>
      <c r="I82" s="27">
        <f>H82/B82*100</f>
        <v>-0.2291144125024117</v>
      </c>
      <c r="J82" s="26">
        <v>1276</v>
      </c>
      <c r="K82" s="26">
        <v>1600</v>
      </c>
      <c r="L82" s="26">
        <f>J82-K82</f>
        <v>-324</v>
      </c>
      <c r="M82" s="30">
        <f>L82/B82*100</f>
        <v>-0.78140073316612</v>
      </c>
    </row>
    <row r="83" spans="1:13" s="20" customFormat="1" ht="14.25" customHeight="1">
      <c r="A83" s="32" t="s">
        <v>73</v>
      </c>
      <c r="B83" s="26">
        <v>17635</v>
      </c>
      <c r="C83" s="26">
        <v>17478</v>
      </c>
      <c r="D83" s="26">
        <f>C83-B83</f>
        <v>-157</v>
      </c>
      <c r="E83" s="27">
        <f>D83/B83*100</f>
        <v>-0.8902750212645307</v>
      </c>
      <c r="F83" s="26">
        <v>136</v>
      </c>
      <c r="G83" s="26">
        <v>149</v>
      </c>
      <c r="H83" s="26">
        <f>F83-G83</f>
        <v>-13</v>
      </c>
      <c r="I83" s="27">
        <f>H83/B83*100</f>
        <v>-0.07371703997731784</v>
      </c>
      <c r="J83" s="26">
        <v>579</v>
      </c>
      <c r="K83" s="26">
        <v>723</v>
      </c>
      <c r="L83" s="26">
        <f>J83-K83</f>
        <v>-144</v>
      </c>
      <c r="M83" s="30">
        <f>L83/B83*100</f>
        <v>-0.816557981287213</v>
      </c>
    </row>
    <row r="84" spans="1:13" s="20" customFormat="1" ht="14.25" customHeight="1">
      <c r="A84" s="32" t="s">
        <v>74</v>
      </c>
      <c r="B84" s="26">
        <v>13626</v>
      </c>
      <c r="C84" s="26">
        <v>13482</v>
      </c>
      <c r="D84" s="26">
        <f>C84-B84</f>
        <v>-144</v>
      </c>
      <c r="E84" s="27">
        <f>D84/B84*100</f>
        <v>-1.0568031704095113</v>
      </c>
      <c r="F84" s="26">
        <v>98</v>
      </c>
      <c r="G84" s="26">
        <v>155</v>
      </c>
      <c r="H84" s="26">
        <f>F84-G84</f>
        <v>-57</v>
      </c>
      <c r="I84" s="27">
        <f>H84/B84*100</f>
        <v>-0.4183179216204315</v>
      </c>
      <c r="J84" s="26">
        <v>452</v>
      </c>
      <c r="K84" s="26">
        <v>539</v>
      </c>
      <c r="L84" s="26">
        <f>J84-K84</f>
        <v>-87</v>
      </c>
      <c r="M84" s="30">
        <f>L84/B84*100</f>
        <v>-0.6384852487890798</v>
      </c>
    </row>
    <row r="85" spans="1:13" s="20" customFormat="1" ht="14.25" customHeight="1">
      <c r="A85" s="32" t="s">
        <v>75</v>
      </c>
      <c r="B85" s="26">
        <v>10203</v>
      </c>
      <c r="C85" s="26">
        <v>10085</v>
      </c>
      <c r="D85" s="26">
        <f>C85-B85</f>
        <v>-118</v>
      </c>
      <c r="E85" s="27">
        <f>D85/B85*100</f>
        <v>-1.156522591394688</v>
      </c>
      <c r="F85" s="26">
        <v>82</v>
      </c>
      <c r="G85" s="26">
        <v>107</v>
      </c>
      <c r="H85" s="26">
        <f>F85-G85</f>
        <v>-25</v>
      </c>
      <c r="I85" s="27">
        <f>H85/B85*100</f>
        <v>-0.24502597275311183</v>
      </c>
      <c r="J85" s="26">
        <v>245</v>
      </c>
      <c r="K85" s="26">
        <v>338</v>
      </c>
      <c r="L85" s="26">
        <f>J85-K85</f>
        <v>-93</v>
      </c>
      <c r="M85" s="30">
        <f>L85/B85*100</f>
        <v>-0.911496618641576</v>
      </c>
    </row>
    <row r="86" spans="1:13" s="20" customFormat="1" ht="14.25" customHeight="1">
      <c r="A86" s="25"/>
      <c r="B86" s="26"/>
      <c r="C86" s="26"/>
      <c r="D86" s="26"/>
      <c r="E86" s="27"/>
      <c r="F86" s="26"/>
      <c r="G86" s="26"/>
      <c r="H86" s="26"/>
      <c r="I86" s="27"/>
      <c r="J86" s="26"/>
      <c r="K86" s="26"/>
      <c r="L86" s="26"/>
      <c r="M86" s="30"/>
    </row>
    <row r="87" spans="1:13" s="20" customFormat="1" ht="14.25" customHeight="1">
      <c r="A87" s="33" t="s">
        <v>76</v>
      </c>
      <c r="B87" s="26">
        <v>36675</v>
      </c>
      <c r="C87" s="26">
        <v>36536</v>
      </c>
      <c r="D87" s="26">
        <f>C87-B87</f>
        <v>-139</v>
      </c>
      <c r="E87" s="27">
        <f>D87/B87*100</f>
        <v>-0.37900477164280844</v>
      </c>
      <c r="F87" s="26">
        <v>290</v>
      </c>
      <c r="G87" s="26">
        <v>254</v>
      </c>
      <c r="H87" s="26">
        <f>F87-G87</f>
        <v>36</v>
      </c>
      <c r="I87" s="27">
        <f>H87/B87*100</f>
        <v>0.09815950920245399</v>
      </c>
      <c r="J87" s="26">
        <v>1576</v>
      </c>
      <c r="K87" s="26">
        <v>1751</v>
      </c>
      <c r="L87" s="26">
        <f>J87-K87</f>
        <v>-175</v>
      </c>
      <c r="M87" s="30">
        <f>L87/B87*100</f>
        <v>-0.47716428084526247</v>
      </c>
    </row>
    <row r="88" spans="1:13" s="20" customFormat="1" ht="14.25" customHeight="1">
      <c r="A88" s="32" t="s">
        <v>77</v>
      </c>
      <c r="B88" s="26">
        <v>13275</v>
      </c>
      <c r="C88" s="26">
        <v>13199</v>
      </c>
      <c r="D88" s="26">
        <f>C88-B88</f>
        <v>-76</v>
      </c>
      <c r="E88" s="27">
        <f>D88/B88*100</f>
        <v>-0.5725047080979284</v>
      </c>
      <c r="F88" s="26">
        <v>85</v>
      </c>
      <c r="G88" s="26">
        <v>94</v>
      </c>
      <c r="H88" s="26">
        <f>F88-G88</f>
        <v>-9</v>
      </c>
      <c r="I88" s="27">
        <f>H88/B88*100</f>
        <v>-0.06779661016949153</v>
      </c>
      <c r="J88" s="26">
        <v>439</v>
      </c>
      <c r="K88" s="26">
        <v>506</v>
      </c>
      <c r="L88" s="26">
        <f>J88-K88</f>
        <v>-67</v>
      </c>
      <c r="M88" s="30">
        <f>L88/B88*100</f>
        <v>-0.504708097928437</v>
      </c>
    </row>
    <row r="89" spans="1:13" s="20" customFormat="1" ht="14.25" customHeight="1">
      <c r="A89" s="32" t="s">
        <v>78</v>
      </c>
      <c r="B89" s="26">
        <v>23400</v>
      </c>
      <c r="C89" s="26">
        <v>23337</v>
      </c>
      <c r="D89" s="26">
        <f>C89-B89</f>
        <v>-63</v>
      </c>
      <c r="E89" s="27">
        <f>D89/B89*100</f>
        <v>-0.2692307692307692</v>
      </c>
      <c r="F89" s="26">
        <v>205</v>
      </c>
      <c r="G89" s="26">
        <v>160</v>
      </c>
      <c r="H89" s="26">
        <f>F89-G89</f>
        <v>45</v>
      </c>
      <c r="I89" s="27">
        <f>H89/B89*100</f>
        <v>0.19230769230769232</v>
      </c>
      <c r="J89" s="26">
        <v>1137</v>
      </c>
      <c r="K89" s="26">
        <v>1245</v>
      </c>
      <c r="L89" s="26">
        <f>J89-K89</f>
        <v>-108</v>
      </c>
      <c r="M89" s="30">
        <f>L89/B89*100</f>
        <v>-0.46153846153846156</v>
      </c>
    </row>
    <row r="90" spans="1:13" s="20" customFormat="1" ht="14.25" customHeight="1">
      <c r="A90" s="25"/>
      <c r="B90" s="26"/>
      <c r="C90" s="26"/>
      <c r="D90" s="26"/>
      <c r="E90" s="27"/>
      <c r="F90" s="26"/>
      <c r="G90" s="26"/>
      <c r="H90" s="26"/>
      <c r="I90" s="27"/>
      <c r="J90" s="26"/>
      <c r="K90" s="26"/>
      <c r="L90" s="26"/>
      <c r="M90" s="30"/>
    </row>
    <row r="91" spans="1:13" s="20" customFormat="1" ht="14.25" customHeight="1">
      <c r="A91" s="33" t="s">
        <v>79</v>
      </c>
      <c r="B91" s="26">
        <v>129426</v>
      </c>
      <c r="C91" s="26">
        <v>129150</v>
      </c>
      <c r="D91" s="26">
        <f aca="true" t="shared" si="18" ref="D91:D99">C91-B91</f>
        <v>-276</v>
      </c>
      <c r="E91" s="27">
        <f aca="true" t="shared" si="19" ref="E91:E99">D91/B91*100</f>
        <v>-0.2132492698530434</v>
      </c>
      <c r="F91" s="26">
        <v>1122</v>
      </c>
      <c r="G91" s="26">
        <v>1147</v>
      </c>
      <c r="H91" s="26">
        <f aca="true" t="shared" si="20" ref="H91:H99">F91-G91</f>
        <v>-25</v>
      </c>
      <c r="I91" s="27">
        <f aca="true" t="shared" si="21" ref="I91:I99">H91/B91*100</f>
        <v>-0.01931605705190611</v>
      </c>
      <c r="J91" s="26">
        <v>5227</v>
      </c>
      <c r="K91" s="26">
        <v>5478</v>
      </c>
      <c r="L91" s="26">
        <f aca="true" t="shared" si="22" ref="L91:L99">J91-K91</f>
        <v>-251</v>
      </c>
      <c r="M91" s="30">
        <f aca="true" t="shared" si="23" ref="M91:M99">L91/B91*100</f>
        <v>-0.19393321280113732</v>
      </c>
    </row>
    <row r="92" spans="1:13" s="20" customFormat="1" ht="14.25" customHeight="1">
      <c r="A92" s="32" t="s">
        <v>80</v>
      </c>
      <c r="B92" s="26">
        <v>11833</v>
      </c>
      <c r="C92" s="26">
        <v>11761</v>
      </c>
      <c r="D92" s="26">
        <f t="shared" si="18"/>
        <v>-72</v>
      </c>
      <c r="E92" s="27">
        <f t="shared" si="19"/>
        <v>-0.6084678441646243</v>
      </c>
      <c r="F92" s="26">
        <v>100</v>
      </c>
      <c r="G92" s="26">
        <v>100</v>
      </c>
      <c r="H92" s="26">
        <f t="shared" si="20"/>
        <v>0</v>
      </c>
      <c r="I92" s="27">
        <f t="shared" si="21"/>
        <v>0</v>
      </c>
      <c r="J92" s="26">
        <v>554</v>
      </c>
      <c r="K92" s="26">
        <v>626</v>
      </c>
      <c r="L92" s="26">
        <f t="shared" si="22"/>
        <v>-72</v>
      </c>
      <c r="M92" s="30">
        <f t="shared" si="23"/>
        <v>-0.6084678441646243</v>
      </c>
    </row>
    <row r="93" spans="1:13" s="20" customFormat="1" ht="14.25" customHeight="1">
      <c r="A93" s="32" t="s">
        <v>81</v>
      </c>
      <c r="B93" s="26">
        <v>26783</v>
      </c>
      <c r="C93" s="26">
        <v>26735</v>
      </c>
      <c r="D93" s="26">
        <f t="shared" si="18"/>
        <v>-48</v>
      </c>
      <c r="E93" s="27">
        <f t="shared" si="19"/>
        <v>-0.17921816077362507</v>
      </c>
      <c r="F93" s="26">
        <v>216</v>
      </c>
      <c r="G93" s="26">
        <v>246</v>
      </c>
      <c r="H93" s="26">
        <f t="shared" si="20"/>
        <v>-30</v>
      </c>
      <c r="I93" s="27">
        <f t="shared" si="21"/>
        <v>-0.11201135048351565</v>
      </c>
      <c r="J93" s="26">
        <v>1096</v>
      </c>
      <c r="K93" s="26">
        <v>1114</v>
      </c>
      <c r="L93" s="26">
        <f t="shared" si="22"/>
        <v>-18</v>
      </c>
      <c r="M93" s="30">
        <f t="shared" si="23"/>
        <v>-0.0672068102901094</v>
      </c>
    </row>
    <row r="94" spans="1:13" s="20" customFormat="1" ht="14.25" customHeight="1">
      <c r="A94" s="32" t="s">
        <v>82</v>
      </c>
      <c r="B94" s="26">
        <v>25354</v>
      </c>
      <c r="C94" s="26">
        <v>25347</v>
      </c>
      <c r="D94" s="26">
        <f t="shared" si="18"/>
        <v>-7</v>
      </c>
      <c r="E94" s="27">
        <f t="shared" si="19"/>
        <v>-0.02760905577029266</v>
      </c>
      <c r="F94" s="26">
        <v>274</v>
      </c>
      <c r="G94" s="26">
        <v>239</v>
      </c>
      <c r="H94" s="26">
        <f t="shared" si="20"/>
        <v>35</v>
      </c>
      <c r="I94" s="27">
        <f t="shared" si="21"/>
        <v>0.13804527885146328</v>
      </c>
      <c r="J94" s="26">
        <v>1150</v>
      </c>
      <c r="K94" s="26">
        <v>1192</v>
      </c>
      <c r="L94" s="26">
        <f t="shared" si="22"/>
        <v>-42</v>
      </c>
      <c r="M94" s="30">
        <f t="shared" si="23"/>
        <v>-0.16565433462175594</v>
      </c>
    </row>
    <row r="95" spans="1:13" s="20" customFormat="1" ht="14.25" customHeight="1">
      <c r="A95" s="32" t="s">
        <v>83</v>
      </c>
      <c r="B95" s="26">
        <v>27298</v>
      </c>
      <c r="C95" s="26">
        <v>27494</v>
      </c>
      <c r="D95" s="26">
        <f t="shared" si="18"/>
        <v>196</v>
      </c>
      <c r="E95" s="27">
        <f t="shared" si="19"/>
        <v>0.7180013187779325</v>
      </c>
      <c r="F95" s="26">
        <v>296</v>
      </c>
      <c r="G95" s="26">
        <v>193</v>
      </c>
      <c r="H95" s="26">
        <f t="shared" si="20"/>
        <v>103</v>
      </c>
      <c r="I95" s="27">
        <f t="shared" si="21"/>
        <v>0.3773170195618727</v>
      </c>
      <c r="J95" s="26">
        <v>1404</v>
      </c>
      <c r="K95" s="26">
        <v>1311</v>
      </c>
      <c r="L95" s="26">
        <f t="shared" si="22"/>
        <v>93</v>
      </c>
      <c r="M95" s="30">
        <f t="shared" si="23"/>
        <v>0.3406842992160598</v>
      </c>
    </row>
    <row r="96" spans="1:13" s="20" customFormat="1" ht="14.25" customHeight="1">
      <c r="A96" s="32" t="s">
        <v>84</v>
      </c>
      <c r="B96" s="26">
        <v>21140</v>
      </c>
      <c r="C96" s="26">
        <v>21049</v>
      </c>
      <c r="D96" s="26">
        <f t="shared" si="18"/>
        <v>-91</v>
      </c>
      <c r="E96" s="27">
        <f t="shared" si="19"/>
        <v>-0.4304635761589404</v>
      </c>
      <c r="F96" s="26">
        <v>151</v>
      </c>
      <c r="G96" s="26">
        <v>173</v>
      </c>
      <c r="H96" s="26">
        <f t="shared" si="20"/>
        <v>-22</v>
      </c>
      <c r="I96" s="27">
        <f t="shared" si="21"/>
        <v>-0.10406811731315042</v>
      </c>
      <c r="J96" s="26">
        <v>638</v>
      </c>
      <c r="K96" s="26">
        <v>707</v>
      </c>
      <c r="L96" s="26">
        <f t="shared" si="22"/>
        <v>-69</v>
      </c>
      <c r="M96" s="30">
        <f t="shared" si="23"/>
        <v>-0.32639545884579</v>
      </c>
    </row>
    <row r="97" spans="1:13" s="20" customFormat="1" ht="14.25" customHeight="1">
      <c r="A97" s="32" t="s">
        <v>85</v>
      </c>
      <c r="B97" s="26">
        <v>6743</v>
      </c>
      <c r="C97" s="26">
        <v>6640</v>
      </c>
      <c r="D97" s="26">
        <f t="shared" si="18"/>
        <v>-103</v>
      </c>
      <c r="E97" s="27">
        <f t="shared" si="19"/>
        <v>-1.527510010381136</v>
      </c>
      <c r="F97" s="26">
        <v>38</v>
      </c>
      <c r="G97" s="26">
        <v>69</v>
      </c>
      <c r="H97" s="26">
        <f t="shared" si="20"/>
        <v>-31</v>
      </c>
      <c r="I97" s="27">
        <f t="shared" si="21"/>
        <v>-0.4597360225418953</v>
      </c>
      <c r="J97" s="26">
        <v>138</v>
      </c>
      <c r="K97" s="26">
        <v>210</v>
      </c>
      <c r="L97" s="26">
        <f t="shared" si="22"/>
        <v>-72</v>
      </c>
      <c r="M97" s="30">
        <f t="shared" si="23"/>
        <v>-1.0677739878392407</v>
      </c>
    </row>
    <row r="98" spans="1:13" s="20" customFormat="1" ht="14.25" customHeight="1">
      <c r="A98" s="32" t="s">
        <v>86</v>
      </c>
      <c r="B98" s="26">
        <v>6635</v>
      </c>
      <c r="C98" s="26">
        <v>6526</v>
      </c>
      <c r="D98" s="26">
        <f t="shared" si="18"/>
        <v>-109</v>
      </c>
      <c r="E98" s="27">
        <f t="shared" si="19"/>
        <v>-1.6428033157498116</v>
      </c>
      <c r="F98" s="26">
        <v>29</v>
      </c>
      <c r="G98" s="26">
        <v>92</v>
      </c>
      <c r="H98" s="26">
        <f t="shared" si="20"/>
        <v>-63</v>
      </c>
      <c r="I98" s="27">
        <f t="shared" si="21"/>
        <v>-0.9495101733232856</v>
      </c>
      <c r="J98" s="26">
        <v>142</v>
      </c>
      <c r="K98" s="26">
        <v>188</v>
      </c>
      <c r="L98" s="26">
        <f t="shared" si="22"/>
        <v>-46</v>
      </c>
      <c r="M98" s="30">
        <f t="shared" si="23"/>
        <v>-0.693293142426526</v>
      </c>
    </row>
    <row r="99" spans="1:13" s="20" customFormat="1" ht="14.25" customHeight="1">
      <c r="A99" s="32" t="s">
        <v>87</v>
      </c>
      <c r="B99" s="26">
        <v>3640</v>
      </c>
      <c r="C99" s="26">
        <v>3598</v>
      </c>
      <c r="D99" s="26">
        <f t="shared" si="18"/>
        <v>-42</v>
      </c>
      <c r="E99" s="27">
        <f t="shared" si="19"/>
        <v>-1.153846153846154</v>
      </c>
      <c r="F99" s="26">
        <v>18</v>
      </c>
      <c r="G99" s="26">
        <v>35</v>
      </c>
      <c r="H99" s="26">
        <f t="shared" si="20"/>
        <v>-17</v>
      </c>
      <c r="I99" s="27">
        <f t="shared" si="21"/>
        <v>-0.46703296703296704</v>
      </c>
      <c r="J99" s="26">
        <v>105</v>
      </c>
      <c r="K99" s="26">
        <v>130</v>
      </c>
      <c r="L99" s="26">
        <f t="shared" si="22"/>
        <v>-25</v>
      </c>
      <c r="M99" s="30">
        <f t="shared" si="23"/>
        <v>-0.6868131868131868</v>
      </c>
    </row>
    <row r="100" spans="1:13" s="20" customFormat="1" ht="14.25" customHeight="1">
      <c r="A100" s="25"/>
      <c r="B100" s="26"/>
      <c r="C100" s="26"/>
      <c r="D100" s="26"/>
      <c r="E100" s="27"/>
      <c r="F100" s="26"/>
      <c r="G100" s="26"/>
      <c r="H100" s="26"/>
      <c r="I100" s="27"/>
      <c r="J100" s="26"/>
      <c r="K100" s="26"/>
      <c r="L100" s="26"/>
      <c r="M100" s="30"/>
    </row>
    <row r="101" spans="1:13" s="20" customFormat="1" ht="14.25" customHeight="1">
      <c r="A101" s="33" t="s">
        <v>88</v>
      </c>
      <c r="B101" s="26">
        <v>104428</v>
      </c>
      <c r="C101" s="26">
        <v>104976</v>
      </c>
      <c r="D101" s="26">
        <f aca="true" t="shared" si="24" ref="D101:D106">C101-B101</f>
        <v>548</v>
      </c>
      <c r="E101" s="27">
        <f aca="true" t="shared" si="25" ref="E101:E106">D101/B101*100</f>
        <v>0.5247634733979392</v>
      </c>
      <c r="F101" s="26">
        <v>936</v>
      </c>
      <c r="G101" s="26">
        <v>806</v>
      </c>
      <c r="H101" s="26">
        <f aca="true" t="shared" si="26" ref="H101:H106">F101-G101</f>
        <v>130</v>
      </c>
      <c r="I101" s="27">
        <f aca="true" t="shared" si="27" ref="I101:I106">H101/B101*100</f>
        <v>0.12448768529513157</v>
      </c>
      <c r="J101" s="26">
        <v>6186</v>
      </c>
      <c r="K101" s="26">
        <v>5768</v>
      </c>
      <c r="L101" s="26">
        <f aca="true" t="shared" si="28" ref="L101:L106">J101-K101</f>
        <v>418</v>
      </c>
      <c r="M101" s="30">
        <f aca="true" t="shared" si="29" ref="M101:M106">L101/B101*100</f>
        <v>0.4002757881028077</v>
      </c>
    </row>
    <row r="102" spans="1:13" s="20" customFormat="1" ht="14.25" customHeight="1">
      <c r="A102" s="32" t="s">
        <v>89</v>
      </c>
      <c r="B102" s="26">
        <v>12173</v>
      </c>
      <c r="C102" s="26">
        <v>12148</v>
      </c>
      <c r="D102" s="26">
        <f t="shared" si="24"/>
        <v>-25</v>
      </c>
      <c r="E102" s="27">
        <f t="shared" si="25"/>
        <v>-0.2053725457980777</v>
      </c>
      <c r="F102" s="26">
        <v>96</v>
      </c>
      <c r="G102" s="26">
        <v>103</v>
      </c>
      <c r="H102" s="26">
        <f t="shared" si="26"/>
        <v>-7</v>
      </c>
      <c r="I102" s="27">
        <f t="shared" si="27"/>
        <v>-0.05750431282346176</v>
      </c>
      <c r="J102" s="26">
        <v>514</v>
      </c>
      <c r="K102" s="26">
        <v>532</v>
      </c>
      <c r="L102" s="26">
        <f t="shared" si="28"/>
        <v>-18</v>
      </c>
      <c r="M102" s="30">
        <f t="shared" si="29"/>
        <v>-0.14786823297461593</v>
      </c>
    </row>
    <row r="103" spans="1:13" s="20" customFormat="1" ht="14.25" customHeight="1">
      <c r="A103" s="32" t="s">
        <v>90</v>
      </c>
      <c r="B103" s="26">
        <v>24075</v>
      </c>
      <c r="C103" s="26">
        <v>24307</v>
      </c>
      <c r="D103" s="26">
        <f t="shared" si="24"/>
        <v>232</v>
      </c>
      <c r="E103" s="27">
        <f t="shared" si="25"/>
        <v>0.9636552440290759</v>
      </c>
      <c r="F103" s="26">
        <v>264</v>
      </c>
      <c r="G103" s="26">
        <v>194</v>
      </c>
      <c r="H103" s="26">
        <f t="shared" si="26"/>
        <v>70</v>
      </c>
      <c r="I103" s="27">
        <f t="shared" si="27"/>
        <v>0.29075804776739356</v>
      </c>
      <c r="J103" s="26">
        <v>1502</v>
      </c>
      <c r="K103" s="26">
        <v>1340</v>
      </c>
      <c r="L103" s="26">
        <f t="shared" si="28"/>
        <v>162</v>
      </c>
      <c r="M103" s="30">
        <f t="shared" si="29"/>
        <v>0.6728971962616822</v>
      </c>
    </row>
    <row r="104" spans="1:13" s="20" customFormat="1" ht="14.25" customHeight="1">
      <c r="A104" s="32" t="s">
        <v>91</v>
      </c>
      <c r="B104" s="26">
        <v>15828</v>
      </c>
      <c r="C104" s="26">
        <v>15754</v>
      </c>
      <c r="D104" s="26">
        <f t="shared" si="24"/>
        <v>-74</v>
      </c>
      <c r="E104" s="27">
        <f t="shared" si="25"/>
        <v>-0.4675259034622188</v>
      </c>
      <c r="F104" s="26">
        <v>120</v>
      </c>
      <c r="G104" s="26">
        <v>123</v>
      </c>
      <c r="H104" s="26">
        <f t="shared" si="26"/>
        <v>-3</v>
      </c>
      <c r="I104" s="27">
        <f t="shared" si="27"/>
        <v>-0.018953752843062926</v>
      </c>
      <c r="J104" s="26">
        <v>1115</v>
      </c>
      <c r="K104" s="26">
        <v>1186</v>
      </c>
      <c r="L104" s="26">
        <f t="shared" si="28"/>
        <v>-71</v>
      </c>
      <c r="M104" s="30">
        <f t="shared" si="29"/>
        <v>-0.4485721506191559</v>
      </c>
    </row>
    <row r="105" spans="1:13" s="20" customFormat="1" ht="14.25" customHeight="1">
      <c r="A105" s="32" t="s">
        <v>92</v>
      </c>
      <c r="B105" s="26">
        <v>31214</v>
      </c>
      <c r="C105" s="26">
        <v>31382</v>
      </c>
      <c r="D105" s="26">
        <f t="shared" si="24"/>
        <v>168</v>
      </c>
      <c r="E105" s="27">
        <f t="shared" si="25"/>
        <v>0.538220029473954</v>
      </c>
      <c r="F105" s="26">
        <v>283</v>
      </c>
      <c r="G105" s="26">
        <v>223</v>
      </c>
      <c r="H105" s="26">
        <f t="shared" si="26"/>
        <v>60</v>
      </c>
      <c r="I105" s="27">
        <f t="shared" si="27"/>
        <v>0.19222143909784073</v>
      </c>
      <c r="J105" s="26">
        <v>1542</v>
      </c>
      <c r="K105" s="26">
        <v>1434</v>
      </c>
      <c r="L105" s="26">
        <f t="shared" si="28"/>
        <v>108</v>
      </c>
      <c r="M105" s="30">
        <f t="shared" si="29"/>
        <v>0.3459985903761133</v>
      </c>
    </row>
    <row r="106" spans="1:13" s="20" customFormat="1" ht="14.25" customHeight="1">
      <c r="A106" s="32" t="s">
        <v>93</v>
      </c>
      <c r="B106" s="26">
        <v>21138</v>
      </c>
      <c r="C106" s="26">
        <v>21385</v>
      </c>
      <c r="D106" s="26">
        <f t="shared" si="24"/>
        <v>247</v>
      </c>
      <c r="E106" s="27">
        <f t="shared" si="25"/>
        <v>1.168511685116851</v>
      </c>
      <c r="F106" s="26">
        <v>173</v>
      </c>
      <c r="G106" s="26">
        <v>163</v>
      </c>
      <c r="H106" s="26">
        <f t="shared" si="26"/>
        <v>10</v>
      </c>
      <c r="I106" s="27">
        <f t="shared" si="27"/>
        <v>0.0473081653893462</v>
      </c>
      <c r="J106" s="26">
        <v>1513</v>
      </c>
      <c r="K106" s="26">
        <v>1276</v>
      </c>
      <c r="L106" s="26">
        <f t="shared" si="28"/>
        <v>237</v>
      </c>
      <c r="M106" s="30">
        <f t="shared" si="29"/>
        <v>1.121203519727505</v>
      </c>
    </row>
    <row r="107" spans="1:13" s="20" customFormat="1" ht="14.25" customHeight="1">
      <c r="A107" s="32"/>
      <c r="B107" s="26"/>
      <c r="C107" s="26"/>
      <c r="D107" s="26"/>
      <c r="E107" s="27"/>
      <c r="F107" s="26"/>
      <c r="G107" s="26"/>
      <c r="H107" s="26"/>
      <c r="I107" s="27"/>
      <c r="J107" s="26"/>
      <c r="K107" s="26"/>
      <c r="L107" s="26"/>
      <c r="M107" s="30"/>
    </row>
    <row r="108" spans="1:13" s="20" customFormat="1" ht="14.25" customHeight="1">
      <c r="A108" s="33" t="s">
        <v>94</v>
      </c>
      <c r="B108" s="26">
        <v>27662</v>
      </c>
      <c r="C108" s="26">
        <v>27532</v>
      </c>
      <c r="D108" s="26">
        <f>C108-B108</f>
        <v>-130</v>
      </c>
      <c r="E108" s="27">
        <f>D108/B108*100</f>
        <v>-0.4699587882293399</v>
      </c>
      <c r="F108" s="26">
        <v>166</v>
      </c>
      <c r="G108" s="26">
        <v>252</v>
      </c>
      <c r="H108" s="26">
        <f>F108-G108</f>
        <v>-86</v>
      </c>
      <c r="I108" s="27">
        <f>H108/B108*100</f>
        <v>-0.31089581375171715</v>
      </c>
      <c r="J108" s="26">
        <v>834</v>
      </c>
      <c r="K108" s="26">
        <v>878</v>
      </c>
      <c r="L108" s="26">
        <f>J108-K108</f>
        <v>-44</v>
      </c>
      <c r="M108" s="30">
        <f>L108/B108*100</f>
        <v>-0.15906297447762274</v>
      </c>
    </row>
    <row r="109" spans="1:13" s="20" customFormat="1" ht="14.25" customHeight="1">
      <c r="A109" s="32" t="s">
        <v>95</v>
      </c>
      <c r="B109" s="26">
        <v>21009</v>
      </c>
      <c r="C109" s="26">
        <v>20980</v>
      </c>
      <c r="D109" s="26">
        <f>C109-B109</f>
        <v>-29</v>
      </c>
      <c r="E109" s="27">
        <f>D109/B109*100</f>
        <v>-0.13803607977533439</v>
      </c>
      <c r="F109" s="26">
        <v>139</v>
      </c>
      <c r="G109" s="26">
        <v>170</v>
      </c>
      <c r="H109" s="26">
        <f>F109-G109</f>
        <v>-31</v>
      </c>
      <c r="I109" s="27">
        <f>H109/B109*100</f>
        <v>-0.14755580941501262</v>
      </c>
      <c r="J109" s="26">
        <v>645</v>
      </c>
      <c r="K109" s="26">
        <v>643</v>
      </c>
      <c r="L109" s="26">
        <f>J109-K109</f>
        <v>2</v>
      </c>
      <c r="M109" s="30">
        <f>L109/B109*100</f>
        <v>0.009519729639678232</v>
      </c>
    </row>
    <row r="110" spans="1:13" s="20" customFormat="1" ht="14.25" customHeight="1">
      <c r="A110" s="32" t="s">
        <v>96</v>
      </c>
      <c r="B110" s="26">
        <v>6653</v>
      </c>
      <c r="C110" s="26">
        <v>6552</v>
      </c>
      <c r="D110" s="26">
        <f>C110-B110</f>
        <v>-101</v>
      </c>
      <c r="E110" s="27">
        <f>D110/B110*100</f>
        <v>-1.5181121298662257</v>
      </c>
      <c r="F110" s="26">
        <v>27</v>
      </c>
      <c r="G110" s="26">
        <v>82</v>
      </c>
      <c r="H110" s="26">
        <f>F110-G110</f>
        <v>-55</v>
      </c>
      <c r="I110" s="27">
        <f>H110/B110*100</f>
        <v>-0.8266947241845783</v>
      </c>
      <c r="J110" s="26">
        <v>189</v>
      </c>
      <c r="K110" s="26">
        <v>235</v>
      </c>
      <c r="L110" s="26">
        <f>J110-K110</f>
        <v>-46</v>
      </c>
      <c r="M110" s="30">
        <f>L110/B110*100</f>
        <v>-0.6914174056816473</v>
      </c>
    </row>
    <row r="111" spans="1:13" s="20" customFormat="1" ht="14.25" customHeight="1">
      <c r="A111" s="25"/>
      <c r="B111" s="26"/>
      <c r="C111" s="26"/>
      <c r="D111" s="26"/>
      <c r="E111" s="27"/>
      <c r="F111" s="26"/>
      <c r="G111" s="26"/>
      <c r="H111" s="26"/>
      <c r="I111" s="27"/>
      <c r="J111" s="26"/>
      <c r="K111" s="26"/>
      <c r="L111" s="26"/>
      <c r="M111" s="30"/>
    </row>
    <row r="112" spans="1:13" s="20" customFormat="1" ht="14.25" customHeight="1">
      <c r="A112" s="33" t="s">
        <v>97</v>
      </c>
      <c r="B112" s="26">
        <v>109009</v>
      </c>
      <c r="C112" s="26">
        <v>109386</v>
      </c>
      <c r="D112" s="26">
        <f aca="true" t="shared" si="30" ref="D112:D120">C112-B112</f>
        <v>377</v>
      </c>
      <c r="E112" s="27">
        <f aca="true" t="shared" si="31" ref="E112:E120">D112/B112*100</f>
        <v>0.345843003788678</v>
      </c>
      <c r="F112" s="26">
        <v>997</v>
      </c>
      <c r="G112" s="26">
        <v>891</v>
      </c>
      <c r="H112" s="26">
        <f aca="true" t="shared" si="32" ref="H112:H120">F112-G112</f>
        <v>106</v>
      </c>
      <c r="I112" s="27">
        <f aca="true" t="shared" si="33" ref="I112:I120">H112/B112*100</f>
        <v>0.0972396774578246</v>
      </c>
      <c r="J112" s="26">
        <v>5888</v>
      </c>
      <c r="K112" s="26">
        <v>5617</v>
      </c>
      <c r="L112" s="26">
        <f aca="true" t="shared" si="34" ref="L112:L120">J112-K112</f>
        <v>271</v>
      </c>
      <c r="M112" s="30">
        <f aca="true" t="shared" si="35" ref="M112:M120">L112/B112*100</f>
        <v>0.2486033263308534</v>
      </c>
    </row>
    <row r="113" spans="1:13" s="20" customFormat="1" ht="14.25" customHeight="1">
      <c r="A113" s="32" t="s">
        <v>98</v>
      </c>
      <c r="B113" s="26">
        <v>18307</v>
      </c>
      <c r="C113" s="26">
        <v>18532</v>
      </c>
      <c r="D113" s="26">
        <f t="shared" si="30"/>
        <v>225</v>
      </c>
      <c r="E113" s="27">
        <f t="shared" si="31"/>
        <v>1.2290380728683017</v>
      </c>
      <c r="F113" s="26">
        <v>192</v>
      </c>
      <c r="G113" s="26">
        <v>134</v>
      </c>
      <c r="H113" s="26">
        <f t="shared" si="32"/>
        <v>58</v>
      </c>
      <c r="I113" s="27">
        <f t="shared" si="33"/>
        <v>0.3168187032282733</v>
      </c>
      <c r="J113" s="26">
        <v>1219</v>
      </c>
      <c r="K113" s="26">
        <v>1052</v>
      </c>
      <c r="L113" s="26">
        <f t="shared" si="34"/>
        <v>167</v>
      </c>
      <c r="M113" s="30">
        <f t="shared" si="35"/>
        <v>0.9122193696400284</v>
      </c>
    </row>
    <row r="114" spans="1:13" s="20" customFormat="1" ht="14.25" customHeight="1">
      <c r="A114" s="32" t="s">
        <v>99</v>
      </c>
      <c r="B114" s="26">
        <v>19591</v>
      </c>
      <c r="C114" s="26">
        <v>19592</v>
      </c>
      <c r="D114" s="26">
        <f t="shared" si="30"/>
        <v>1</v>
      </c>
      <c r="E114" s="27">
        <f t="shared" si="31"/>
        <v>0.005104384666428462</v>
      </c>
      <c r="F114" s="26">
        <v>163</v>
      </c>
      <c r="G114" s="26">
        <v>140</v>
      </c>
      <c r="H114" s="26">
        <f t="shared" si="32"/>
        <v>23</v>
      </c>
      <c r="I114" s="27">
        <f t="shared" si="33"/>
        <v>0.11740084732785462</v>
      </c>
      <c r="J114" s="26">
        <v>708</v>
      </c>
      <c r="K114" s="26">
        <v>730</v>
      </c>
      <c r="L114" s="26">
        <f t="shared" si="34"/>
        <v>-22</v>
      </c>
      <c r="M114" s="30">
        <f t="shared" si="35"/>
        <v>-0.11229646266142618</v>
      </c>
    </row>
    <row r="115" spans="1:13" s="20" customFormat="1" ht="14.25" customHeight="1">
      <c r="A115" s="32" t="s">
        <v>100</v>
      </c>
      <c r="B115" s="26">
        <v>19822</v>
      </c>
      <c r="C115" s="26">
        <v>19811</v>
      </c>
      <c r="D115" s="26">
        <f t="shared" si="30"/>
        <v>-11</v>
      </c>
      <c r="E115" s="27">
        <f t="shared" si="31"/>
        <v>-0.05549389567147614</v>
      </c>
      <c r="F115" s="26">
        <v>177</v>
      </c>
      <c r="G115" s="26">
        <v>153</v>
      </c>
      <c r="H115" s="26">
        <f t="shared" si="32"/>
        <v>24</v>
      </c>
      <c r="I115" s="27">
        <f t="shared" si="33"/>
        <v>0.12107759055594793</v>
      </c>
      <c r="J115" s="26">
        <v>1071</v>
      </c>
      <c r="K115" s="26">
        <v>1106</v>
      </c>
      <c r="L115" s="26">
        <f t="shared" si="34"/>
        <v>-35</v>
      </c>
      <c r="M115" s="30">
        <f t="shared" si="35"/>
        <v>-0.17657148622742408</v>
      </c>
    </row>
    <row r="116" spans="1:13" s="20" customFormat="1" ht="14.25" customHeight="1">
      <c r="A116" s="32" t="s">
        <v>101</v>
      </c>
      <c r="B116" s="26">
        <v>28419</v>
      </c>
      <c r="C116" s="26">
        <v>28846</v>
      </c>
      <c r="D116" s="26">
        <f t="shared" si="30"/>
        <v>427</v>
      </c>
      <c r="E116" s="27">
        <f t="shared" si="31"/>
        <v>1.5025159224462508</v>
      </c>
      <c r="F116" s="26">
        <v>342</v>
      </c>
      <c r="G116" s="26">
        <v>188</v>
      </c>
      <c r="H116" s="26">
        <f t="shared" si="32"/>
        <v>154</v>
      </c>
      <c r="I116" s="27">
        <f t="shared" si="33"/>
        <v>0.5418909884232379</v>
      </c>
      <c r="J116" s="26">
        <v>2144</v>
      </c>
      <c r="K116" s="26">
        <v>1871</v>
      </c>
      <c r="L116" s="26">
        <f t="shared" si="34"/>
        <v>273</v>
      </c>
      <c r="M116" s="30">
        <f t="shared" si="35"/>
        <v>0.9606249340230127</v>
      </c>
    </row>
    <row r="117" spans="1:13" s="20" customFormat="1" ht="14.25" customHeight="1">
      <c r="A117" s="32" t="s">
        <v>102</v>
      </c>
      <c r="B117" s="26">
        <v>11378</v>
      </c>
      <c r="C117" s="26">
        <v>11333</v>
      </c>
      <c r="D117" s="26">
        <f t="shared" si="30"/>
        <v>-45</v>
      </c>
      <c r="E117" s="27">
        <f t="shared" si="31"/>
        <v>-0.3955000878889084</v>
      </c>
      <c r="F117" s="26">
        <v>77</v>
      </c>
      <c r="G117" s="26">
        <v>102</v>
      </c>
      <c r="H117" s="26">
        <f t="shared" si="32"/>
        <v>-25</v>
      </c>
      <c r="I117" s="27">
        <f t="shared" si="33"/>
        <v>-0.21972227104939357</v>
      </c>
      <c r="J117" s="26">
        <v>392</v>
      </c>
      <c r="K117" s="26">
        <v>412</v>
      </c>
      <c r="L117" s="26">
        <f t="shared" si="34"/>
        <v>-20</v>
      </c>
      <c r="M117" s="30">
        <f t="shared" si="35"/>
        <v>-0.17577781683951485</v>
      </c>
    </row>
    <row r="118" spans="1:13" s="20" customFormat="1" ht="14.25" customHeight="1">
      <c r="A118" s="32" t="s">
        <v>103</v>
      </c>
      <c r="B118" s="26">
        <v>1299</v>
      </c>
      <c r="C118" s="26">
        <v>1270</v>
      </c>
      <c r="D118" s="26">
        <f t="shared" si="30"/>
        <v>-29</v>
      </c>
      <c r="E118" s="27">
        <f t="shared" si="31"/>
        <v>-2.232486528098537</v>
      </c>
      <c r="F118" s="26">
        <v>9</v>
      </c>
      <c r="G118" s="26">
        <v>17</v>
      </c>
      <c r="H118" s="26">
        <f t="shared" si="32"/>
        <v>-8</v>
      </c>
      <c r="I118" s="27">
        <f t="shared" si="33"/>
        <v>-0.6158583525789069</v>
      </c>
      <c r="J118" s="26">
        <v>36</v>
      </c>
      <c r="K118" s="26">
        <v>57</v>
      </c>
      <c r="L118" s="26">
        <f t="shared" si="34"/>
        <v>-21</v>
      </c>
      <c r="M118" s="30">
        <f t="shared" si="35"/>
        <v>-1.6166281755196306</v>
      </c>
    </row>
    <row r="119" spans="1:13" s="20" customFormat="1" ht="14.25" customHeight="1">
      <c r="A119" s="32" t="s">
        <v>104</v>
      </c>
      <c r="B119" s="26">
        <v>6318</v>
      </c>
      <c r="C119" s="26">
        <v>6204</v>
      </c>
      <c r="D119" s="26">
        <f t="shared" si="30"/>
        <v>-114</v>
      </c>
      <c r="E119" s="27">
        <f t="shared" si="31"/>
        <v>-1.8043684710351375</v>
      </c>
      <c r="F119" s="26">
        <v>21</v>
      </c>
      <c r="G119" s="26">
        <v>101</v>
      </c>
      <c r="H119" s="26">
        <f t="shared" si="32"/>
        <v>-80</v>
      </c>
      <c r="I119" s="27">
        <f t="shared" si="33"/>
        <v>-1.2662234884457106</v>
      </c>
      <c r="J119" s="26">
        <v>213</v>
      </c>
      <c r="K119" s="26">
        <v>247</v>
      </c>
      <c r="L119" s="26">
        <f t="shared" si="34"/>
        <v>-34</v>
      </c>
      <c r="M119" s="30">
        <f t="shared" si="35"/>
        <v>-0.538144982589427</v>
      </c>
    </row>
    <row r="120" spans="1:13" s="20" customFormat="1" ht="14.25" customHeight="1">
      <c r="A120" s="32" t="s">
        <v>105</v>
      </c>
      <c r="B120" s="26">
        <v>3875</v>
      </c>
      <c r="C120" s="26">
        <v>3798</v>
      </c>
      <c r="D120" s="26">
        <f t="shared" si="30"/>
        <v>-77</v>
      </c>
      <c r="E120" s="27">
        <f t="shared" si="31"/>
        <v>-1.9870967741935486</v>
      </c>
      <c r="F120" s="26">
        <v>16</v>
      </c>
      <c r="G120" s="26">
        <v>56</v>
      </c>
      <c r="H120" s="26">
        <f t="shared" si="32"/>
        <v>-40</v>
      </c>
      <c r="I120" s="27">
        <f t="shared" si="33"/>
        <v>-1.032258064516129</v>
      </c>
      <c r="J120" s="26">
        <v>105</v>
      </c>
      <c r="K120" s="26">
        <v>142</v>
      </c>
      <c r="L120" s="26">
        <f t="shared" si="34"/>
        <v>-37</v>
      </c>
      <c r="M120" s="30">
        <f t="shared" si="35"/>
        <v>-0.9548387096774194</v>
      </c>
    </row>
    <row r="121" spans="1:13" s="20" customFormat="1" ht="14.25" customHeight="1">
      <c r="A121" s="25"/>
      <c r="B121" s="26"/>
      <c r="C121" s="26"/>
      <c r="D121" s="26"/>
      <c r="E121" s="27"/>
      <c r="F121" s="26"/>
      <c r="G121" s="26"/>
      <c r="H121" s="26"/>
      <c r="I121" s="27"/>
      <c r="J121" s="26"/>
      <c r="K121" s="26"/>
      <c r="L121" s="26"/>
      <c r="M121" s="30"/>
    </row>
    <row r="122" spans="1:13" s="20" customFormat="1" ht="14.25" customHeight="1">
      <c r="A122" s="33" t="s">
        <v>106</v>
      </c>
      <c r="B122" s="26">
        <v>42629</v>
      </c>
      <c r="C122" s="26">
        <v>42764</v>
      </c>
      <c r="D122" s="26">
        <f>C122-B122</f>
        <v>135</v>
      </c>
      <c r="E122" s="27">
        <f>D122/B122*100</f>
        <v>0.3166858242041803</v>
      </c>
      <c r="F122" s="26">
        <v>389</v>
      </c>
      <c r="G122" s="26">
        <v>360</v>
      </c>
      <c r="H122" s="26">
        <f>F122-G122</f>
        <v>29</v>
      </c>
      <c r="I122" s="27">
        <f>H122/B122*100</f>
        <v>0.06802880668089799</v>
      </c>
      <c r="J122" s="26">
        <v>2254</v>
      </c>
      <c r="K122" s="26">
        <v>2148</v>
      </c>
      <c r="L122" s="26">
        <f>J122-K122</f>
        <v>106</v>
      </c>
      <c r="M122" s="30">
        <f>L122/B122*100</f>
        <v>0.24865701752328226</v>
      </c>
    </row>
    <row r="123" spans="1:13" s="20" customFormat="1" ht="14.25" customHeight="1">
      <c r="A123" s="32" t="s">
        <v>107</v>
      </c>
      <c r="B123" s="26">
        <v>11745</v>
      </c>
      <c r="C123" s="26">
        <v>11746</v>
      </c>
      <c r="D123" s="26">
        <f>C123-B123</f>
        <v>1</v>
      </c>
      <c r="E123" s="27">
        <f>D123/B123*100</f>
        <v>0.008514261387824606</v>
      </c>
      <c r="F123" s="26">
        <v>120</v>
      </c>
      <c r="G123" s="26">
        <v>93</v>
      </c>
      <c r="H123" s="26">
        <f>F123-G123</f>
        <v>27</v>
      </c>
      <c r="I123" s="27">
        <f>H123/B123*100</f>
        <v>0.22988505747126436</v>
      </c>
      <c r="J123" s="26">
        <v>525</v>
      </c>
      <c r="K123" s="26">
        <v>551</v>
      </c>
      <c r="L123" s="26">
        <f>J123-K123</f>
        <v>-26</v>
      </c>
      <c r="M123" s="30">
        <f>L123/B123*100</f>
        <v>-0.2213707960834398</v>
      </c>
    </row>
    <row r="124" spans="1:13" s="20" customFormat="1" ht="14.25" customHeight="1">
      <c r="A124" s="32" t="s">
        <v>108</v>
      </c>
      <c r="B124" s="26">
        <v>16921</v>
      </c>
      <c r="C124" s="26">
        <v>17073</v>
      </c>
      <c r="D124" s="26">
        <f>C124-B124</f>
        <v>152</v>
      </c>
      <c r="E124" s="27">
        <f>D124/B124*100</f>
        <v>0.8982920631168371</v>
      </c>
      <c r="F124" s="26">
        <v>153</v>
      </c>
      <c r="G124" s="26">
        <v>150</v>
      </c>
      <c r="H124" s="26">
        <f>F124-G124</f>
        <v>3</v>
      </c>
      <c r="I124" s="27">
        <f>H124/B124*100</f>
        <v>0.017729448614148102</v>
      </c>
      <c r="J124" s="26">
        <v>1227</v>
      </c>
      <c r="K124" s="26">
        <v>1078</v>
      </c>
      <c r="L124" s="26">
        <f>J124-K124</f>
        <v>149</v>
      </c>
      <c r="M124" s="30">
        <f>L124/B124*100</f>
        <v>0.880562614502689</v>
      </c>
    </row>
    <row r="125" spans="1:13" s="20" customFormat="1" ht="14.25" customHeight="1">
      <c r="A125" s="32" t="s">
        <v>109</v>
      </c>
      <c r="B125" s="26">
        <v>13963</v>
      </c>
      <c r="C125" s="26">
        <v>13945</v>
      </c>
      <c r="D125" s="26">
        <f>C125-B125</f>
        <v>-18</v>
      </c>
      <c r="E125" s="27">
        <f>D125/B125*100</f>
        <v>-0.12891212490152545</v>
      </c>
      <c r="F125" s="26">
        <v>116</v>
      </c>
      <c r="G125" s="26">
        <v>117</v>
      </c>
      <c r="H125" s="26">
        <f>F125-G125</f>
        <v>-1</v>
      </c>
      <c r="I125" s="27">
        <f>H125/B125*100</f>
        <v>-0.007161784716751414</v>
      </c>
      <c r="J125" s="26">
        <v>502</v>
      </c>
      <c r="K125" s="26">
        <v>519</v>
      </c>
      <c r="L125" s="26">
        <f>J125-K125</f>
        <v>-17</v>
      </c>
      <c r="M125" s="30">
        <f>L125/B125*100</f>
        <v>-0.12175034018477404</v>
      </c>
    </row>
    <row r="126" spans="1:13" s="20" customFormat="1" ht="14.25" customHeight="1">
      <c r="A126" s="25"/>
      <c r="B126" s="26"/>
      <c r="C126" s="26"/>
      <c r="D126" s="26"/>
      <c r="E126" s="27"/>
      <c r="F126" s="26"/>
      <c r="G126" s="26"/>
      <c r="H126" s="26"/>
      <c r="I126" s="27"/>
      <c r="J126" s="26"/>
      <c r="K126" s="26"/>
      <c r="L126" s="26"/>
      <c r="M126" s="30"/>
    </row>
    <row r="127" spans="1:13" s="20" customFormat="1" ht="14.25" customHeight="1">
      <c r="A127" s="33" t="s">
        <v>110</v>
      </c>
      <c r="B127" s="26">
        <v>52413</v>
      </c>
      <c r="C127" s="26">
        <v>52550</v>
      </c>
      <c r="D127" s="26">
        <f>C127-B127</f>
        <v>137</v>
      </c>
      <c r="E127" s="27">
        <f>D127/B127*100</f>
        <v>0.2613855341232137</v>
      </c>
      <c r="F127" s="26">
        <v>401</v>
      </c>
      <c r="G127" s="26">
        <v>497</v>
      </c>
      <c r="H127" s="26">
        <f>F127-G127</f>
        <v>-96</v>
      </c>
      <c r="I127" s="27">
        <f>H127/B127*100</f>
        <v>-0.18316066624692348</v>
      </c>
      <c r="J127" s="26">
        <v>2251</v>
      </c>
      <c r="K127" s="26">
        <v>2018</v>
      </c>
      <c r="L127" s="26">
        <f>J127-K127</f>
        <v>233</v>
      </c>
      <c r="M127" s="30">
        <f>L127/B127*100</f>
        <v>0.44454620037013715</v>
      </c>
    </row>
    <row r="128" spans="1:13" s="20" customFormat="1" ht="14.25" customHeight="1">
      <c r="A128" s="32" t="s">
        <v>111</v>
      </c>
      <c r="B128" s="26">
        <v>20895</v>
      </c>
      <c r="C128" s="26">
        <v>21040</v>
      </c>
      <c r="D128" s="26">
        <f>C128-B128</f>
        <v>145</v>
      </c>
      <c r="E128" s="27">
        <f>D128/B128*100</f>
        <v>0.6939459200765733</v>
      </c>
      <c r="F128" s="26">
        <v>180</v>
      </c>
      <c r="G128" s="26">
        <v>219</v>
      </c>
      <c r="H128" s="26">
        <f>F128-G128</f>
        <v>-39</v>
      </c>
      <c r="I128" s="27">
        <f>H128/B128*100</f>
        <v>-0.18664752333094042</v>
      </c>
      <c r="J128" s="26">
        <v>1155</v>
      </c>
      <c r="K128" s="26">
        <v>971</v>
      </c>
      <c r="L128" s="26">
        <f>J128-K128</f>
        <v>184</v>
      </c>
      <c r="M128" s="30">
        <f>L128/B128*100</f>
        <v>0.8805934434075138</v>
      </c>
    </row>
    <row r="129" spans="1:13" s="20" customFormat="1" ht="14.25" customHeight="1">
      <c r="A129" s="32" t="s">
        <v>112</v>
      </c>
      <c r="B129" s="26">
        <v>15131</v>
      </c>
      <c r="C129" s="26">
        <v>15177</v>
      </c>
      <c r="D129" s="26">
        <f>C129-B129</f>
        <v>46</v>
      </c>
      <c r="E129" s="27">
        <f>D129/B129*100</f>
        <v>0.30401163174938867</v>
      </c>
      <c r="F129" s="26">
        <v>112</v>
      </c>
      <c r="G129" s="26">
        <v>123</v>
      </c>
      <c r="H129" s="26">
        <f>F129-G129</f>
        <v>-11</v>
      </c>
      <c r="I129" s="27">
        <f>H129/B129*100</f>
        <v>-0.07269843367920165</v>
      </c>
      <c r="J129" s="26">
        <v>565</v>
      </c>
      <c r="K129" s="26">
        <v>508</v>
      </c>
      <c r="L129" s="26">
        <f>J129-K129</f>
        <v>57</v>
      </c>
      <c r="M129" s="30">
        <f>L129/B129*100</f>
        <v>0.3767100654285903</v>
      </c>
    </row>
    <row r="130" spans="1:13" s="20" customFormat="1" ht="14.25" customHeight="1">
      <c r="A130" s="32" t="s">
        <v>113</v>
      </c>
      <c r="B130" s="26">
        <v>16387</v>
      </c>
      <c r="C130" s="26">
        <v>16333</v>
      </c>
      <c r="D130" s="26">
        <f>C130-B130</f>
        <v>-54</v>
      </c>
      <c r="E130" s="27">
        <f>D130/B130*100</f>
        <v>-0.32952950509550255</v>
      </c>
      <c r="F130" s="26">
        <v>109</v>
      </c>
      <c r="G130" s="26">
        <v>155</v>
      </c>
      <c r="H130" s="26">
        <f>F130-G130</f>
        <v>-46</v>
      </c>
      <c r="I130" s="27">
        <f>H130/B130*100</f>
        <v>-0.28071031915542805</v>
      </c>
      <c r="J130" s="26">
        <v>531</v>
      </c>
      <c r="K130" s="26">
        <v>539</v>
      </c>
      <c r="L130" s="26">
        <f>J130-K130</f>
        <v>-8</v>
      </c>
      <c r="M130" s="30">
        <f>L130/B130*100</f>
        <v>-0.04881918594007445</v>
      </c>
    </row>
    <row r="131" spans="1:13" s="20" customFormat="1" ht="14.25" customHeight="1">
      <c r="A131" s="43"/>
      <c r="B131" s="35"/>
      <c r="C131" s="35"/>
      <c r="D131" s="35"/>
      <c r="E131" s="36"/>
      <c r="F131" s="35"/>
      <c r="G131" s="35"/>
      <c r="H131" s="35"/>
      <c r="I131" s="36"/>
      <c r="J131" s="35"/>
      <c r="K131" s="35"/>
      <c r="L131" s="35"/>
      <c r="M131" s="37"/>
    </row>
    <row r="132" spans="1:13" s="20" customFormat="1" ht="9" customHeight="1">
      <c r="A132" s="41"/>
      <c r="E132" s="42"/>
      <c r="I132" s="27"/>
      <c r="M132" s="27"/>
    </row>
    <row r="133" spans="1:13" s="20" customFormat="1" ht="17.25" customHeight="1">
      <c r="A133" s="44" t="s">
        <v>114</v>
      </c>
      <c r="E133" s="42"/>
      <c r="I133" s="27"/>
      <c r="M133" s="27"/>
    </row>
    <row r="134" spans="1:13" s="46" customFormat="1" ht="13.5">
      <c r="A134" s="45"/>
      <c r="E134" s="47"/>
      <c r="I134" s="48"/>
      <c r="M134" s="48"/>
    </row>
    <row r="135" spans="1:13" s="46" customFormat="1" ht="13.5">
      <c r="A135" s="45"/>
      <c r="E135" s="47"/>
      <c r="I135" s="48"/>
      <c r="M135" s="48"/>
    </row>
  </sheetData>
  <printOptions horizontalCentered="1"/>
  <pageMargins left="0.5905511811023623" right="0.5905511811023623" top="0.3937007874015748" bottom="0.7874015748031497" header="0.3937007874015748" footer="0.3937007874015748"/>
  <pageSetup horizontalDpi="300" verticalDpi="300" orientation="portrait" paperSize="9" scale="68" r:id="rId2"/>
  <rowBreaks count="1" manualBreakCount="1">
    <brk id="6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makiko tuboi</cp:lastModifiedBy>
  <dcterms:created xsi:type="dcterms:W3CDTF">1999-12-22T00:25:50Z</dcterms:created>
  <cp:category/>
  <cp:version/>
  <cp:contentType/>
  <cp:contentStatus/>
</cp:coreProperties>
</file>