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年齢３区分" sheetId="1" r:id="rId1"/>
  </sheets>
  <definedNames>
    <definedName name="_xlnm.Print_Area" localSheetId="0">'年齢３区分'!$A$1:$H$136</definedName>
  </definedNames>
  <calcPr fullCalcOnLoad="1"/>
</workbook>
</file>

<file path=xl/sharedStrings.xml><?xml version="1.0" encoding="utf-8"?>
<sst xmlns="http://schemas.openxmlformats.org/spreadsheetml/2006/main" count="123" uniqueCount="115">
  <si>
    <t xml:space="preserve">３　　　市 町 村 別 年 齢 ３ 区 分 別 人 口 と 割 合 </t>
  </si>
  <si>
    <t>　　（平成１１年１０月１日現在）</t>
  </si>
  <si>
    <t>年　齢　３　区　分　別　人　口</t>
  </si>
  <si>
    <t>年 齢 ３ 区 分 別 人 口 割 合</t>
  </si>
  <si>
    <t>年少人口</t>
  </si>
  <si>
    <t>生産年齢人口</t>
  </si>
  <si>
    <t>老年人口</t>
  </si>
  <si>
    <t xml:space="preserve">    県  計</t>
  </si>
  <si>
    <t xml:space="preserve">    男　計</t>
  </si>
  <si>
    <t xml:space="preserve">    女　計</t>
  </si>
  <si>
    <t xml:space="preserve">    市部計</t>
  </si>
  <si>
    <t xml:space="preserve">    郡部計</t>
  </si>
  <si>
    <t>東部地域</t>
  </si>
  <si>
    <t>伊豆県行政セ管内</t>
  </si>
  <si>
    <t>熱海県行政セ管内</t>
  </si>
  <si>
    <t>東部県行政セ管内</t>
  </si>
  <si>
    <t>富士県行政セ管内</t>
  </si>
  <si>
    <t>中部地域</t>
  </si>
  <si>
    <t>中部県行政セ管内</t>
  </si>
  <si>
    <t>志太榛原県行政セ管内</t>
  </si>
  <si>
    <t>西部地域</t>
  </si>
  <si>
    <t>中遠県行政セ管内</t>
  </si>
  <si>
    <t>北遠県行政セ管内</t>
  </si>
  <si>
    <t>西部県行政セ管内</t>
  </si>
  <si>
    <t xml:space="preserve">    静岡市</t>
  </si>
  <si>
    <t xml:space="preserve">    浜松市</t>
  </si>
  <si>
    <t xml:space="preserve">    沼津市</t>
  </si>
  <si>
    <t xml:space="preserve">    清水市</t>
  </si>
  <si>
    <t xml:space="preserve">    熱海市</t>
  </si>
  <si>
    <t xml:space="preserve">    三島市</t>
  </si>
  <si>
    <t xml:space="preserve">    富士宮市</t>
  </si>
  <si>
    <t xml:space="preserve">    伊東市</t>
  </si>
  <si>
    <t xml:space="preserve">    島田市</t>
  </si>
  <si>
    <t xml:space="preserve">    富士市</t>
  </si>
  <si>
    <t xml:space="preserve">    磐田市</t>
  </si>
  <si>
    <t xml:space="preserve">    焼津市</t>
  </si>
  <si>
    <t xml:space="preserve">    掛川市</t>
  </si>
  <si>
    <t xml:space="preserve">    藤枝市</t>
  </si>
  <si>
    <t xml:space="preserve">    御殿場市</t>
  </si>
  <si>
    <t xml:space="preserve">    袋井市</t>
  </si>
  <si>
    <t xml:space="preserve">    天竜市</t>
  </si>
  <si>
    <t xml:space="preserve">    浜北市</t>
  </si>
  <si>
    <t xml:space="preserve">    下田市</t>
  </si>
  <si>
    <t xml:space="preserve">    裾野市</t>
  </si>
  <si>
    <t xml:space="preserve">    湖西市</t>
  </si>
  <si>
    <t xml:space="preserve"> 賀茂郡</t>
  </si>
  <si>
    <t xml:space="preserve">    東伊豆町</t>
  </si>
  <si>
    <t xml:space="preserve">    河津町</t>
  </si>
  <si>
    <t xml:space="preserve">    南伊豆町</t>
  </si>
  <si>
    <t xml:space="preserve">    松崎町</t>
  </si>
  <si>
    <t xml:space="preserve">    西伊豆町</t>
  </si>
  <si>
    <t xml:space="preserve">    賀茂村</t>
  </si>
  <si>
    <t xml:space="preserve"> 田方郡</t>
  </si>
  <si>
    <t xml:space="preserve">    伊豆長岡町</t>
  </si>
  <si>
    <t xml:space="preserve">    修善寺町</t>
  </si>
  <si>
    <t xml:space="preserve">    戸田村</t>
  </si>
  <si>
    <t xml:space="preserve">    土肥町</t>
  </si>
  <si>
    <t xml:space="preserve">    函南町</t>
  </si>
  <si>
    <t xml:space="preserve">    韮山町</t>
  </si>
  <si>
    <t xml:space="preserve">    大仁町</t>
  </si>
  <si>
    <t xml:space="preserve">    天城湯ケ島町</t>
  </si>
  <si>
    <t xml:space="preserve">    中伊豆町</t>
  </si>
  <si>
    <t>１５歳未満</t>
  </si>
  <si>
    <t>１５～６４歳</t>
  </si>
  <si>
    <t>６５歳以上</t>
  </si>
  <si>
    <t xml:space="preserve"> 駿東郡</t>
  </si>
  <si>
    <t xml:space="preserve">    清水町</t>
  </si>
  <si>
    <t xml:space="preserve">    長泉町</t>
  </si>
  <si>
    <t xml:space="preserve">    小山町</t>
  </si>
  <si>
    <t xml:space="preserve"> 富士郡</t>
  </si>
  <si>
    <t xml:space="preserve">    芝川町</t>
  </si>
  <si>
    <t xml:space="preserve"> 庵原郡</t>
  </si>
  <si>
    <t xml:space="preserve">    富士川町</t>
  </si>
  <si>
    <t xml:space="preserve">    蒲原町</t>
  </si>
  <si>
    <t xml:space="preserve">    由比町</t>
  </si>
  <si>
    <t xml:space="preserve"> 志太郡</t>
  </si>
  <si>
    <t xml:space="preserve">    岡部町</t>
  </si>
  <si>
    <t xml:space="preserve">    大井川町</t>
  </si>
  <si>
    <t xml:space="preserve"> 榛原郡</t>
  </si>
  <si>
    <t xml:space="preserve">    御前崎町</t>
  </si>
  <si>
    <t xml:space="preserve">    相良町</t>
  </si>
  <si>
    <t xml:space="preserve">    榛原町</t>
  </si>
  <si>
    <t xml:space="preserve">    吉田町</t>
  </si>
  <si>
    <t xml:space="preserve">    金谷町</t>
  </si>
  <si>
    <t xml:space="preserve">    川根町</t>
  </si>
  <si>
    <t xml:space="preserve">    中川根町</t>
  </si>
  <si>
    <t xml:space="preserve">    本川根町</t>
  </si>
  <si>
    <t xml:space="preserve"> 小笠郡</t>
  </si>
  <si>
    <t xml:space="preserve">    大須賀町</t>
  </si>
  <si>
    <t xml:space="preserve">    浜岡町</t>
  </si>
  <si>
    <t xml:space="preserve">    小笠町</t>
  </si>
  <si>
    <t xml:space="preserve">    菊川町</t>
  </si>
  <si>
    <t xml:space="preserve">    大東町</t>
  </si>
  <si>
    <t xml:space="preserve"> 周智郡</t>
  </si>
  <si>
    <t xml:space="preserve">    森町</t>
  </si>
  <si>
    <t xml:space="preserve">    春野町</t>
  </si>
  <si>
    <t xml:space="preserve"> 磐田郡</t>
  </si>
  <si>
    <t xml:space="preserve">    浅羽町</t>
  </si>
  <si>
    <t xml:space="preserve">    福田町</t>
  </si>
  <si>
    <t xml:space="preserve">    竜洋町</t>
  </si>
  <si>
    <t xml:space="preserve">    豊田町</t>
  </si>
  <si>
    <t xml:space="preserve">    豊岡村</t>
  </si>
  <si>
    <t xml:space="preserve">    龍山村</t>
  </si>
  <si>
    <t xml:space="preserve">    佐久間町</t>
  </si>
  <si>
    <t xml:space="preserve">    水窪町</t>
  </si>
  <si>
    <t xml:space="preserve"> 浜名郡</t>
  </si>
  <si>
    <t xml:space="preserve">    舞阪町</t>
  </si>
  <si>
    <t xml:space="preserve">    新居町</t>
  </si>
  <si>
    <t xml:space="preserve">    雄踏町</t>
  </si>
  <si>
    <t xml:space="preserve"> 引佐郡</t>
  </si>
  <si>
    <t xml:space="preserve">    細江町</t>
  </si>
  <si>
    <t xml:space="preserve">    引佐町</t>
  </si>
  <si>
    <t xml:space="preserve">    三ケ日町</t>
  </si>
  <si>
    <t>　注１）　年齢不詳があるため、年齢３区分別人口の合計は、総数に一致しない。</t>
  </si>
  <si>
    <t>　注２）　年齢３区分別人口割合は、四捨五入してあるため合計は１００にならない。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</si>
</sst>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;[Red]\-#,##0.0"/>
    <numFmt numFmtId="184" formatCode="0_);[Red]\(0\)"/>
    <numFmt numFmtId="185" formatCode="0.0_);[Red]\(0.0\)"/>
    <numFmt numFmtId="186" formatCode="0.00_ ;[Red]\-0.00\ "/>
    <numFmt numFmtId="187" formatCode="0.0_ ;[Red]\-0.0\ "/>
    <numFmt numFmtId="188" formatCode="0.00_);[Red]\(0.00\)"/>
    <numFmt numFmtId="189" formatCode="0_ ;[Red]\-0\ "/>
    <numFmt numFmtId="190" formatCode="#,##0.000;[Red]\-#,##0.000"/>
    <numFmt numFmtId="191" formatCode="0;&quot;△ &quot;0"/>
    <numFmt numFmtId="192" formatCode="0.0;&quot;△ &quot;0.0"/>
    <numFmt numFmtId="193" formatCode="0.00;&quot;△ &quot;0.00"/>
    <numFmt numFmtId="194" formatCode="0.000;&quot;△ &quot;0.000"/>
    <numFmt numFmtId="195" formatCode="0.0000;&quot;△ &quot;0.0000"/>
    <numFmt numFmtId="196" formatCode="#,##0_ "/>
    <numFmt numFmtId="197" formatCode="#,##0.00_ "/>
    <numFmt numFmtId="198" formatCode="0.000000000"/>
    <numFmt numFmtId="199" formatCode="0.0000000000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b/>
      <sz val="18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54">
    <xf numFmtId="0" fontId="0" fillId="0" borderId="0" xfId="0" applyAlignment="1">
      <alignment/>
    </xf>
    <xf numFmtId="184" fontId="6" fillId="0" borderId="0" xfId="21" applyNumberFormat="1" applyFont="1" applyAlignment="1" quotePrefix="1">
      <alignment horizontal="centerContinuous" vertical="center"/>
      <protection/>
    </xf>
    <xf numFmtId="38" fontId="7" fillId="0" borderId="0" xfId="16" applyFont="1" applyAlignment="1" quotePrefix="1">
      <alignment horizontal="centerContinuous" vertical="center"/>
    </xf>
    <xf numFmtId="185" fontId="7" fillId="0" borderId="0" xfId="21" applyNumberFormat="1" applyFont="1" applyAlignment="1" quotePrefix="1">
      <alignment horizontal="centerContinuous" vertical="center"/>
      <protection/>
    </xf>
    <xf numFmtId="184" fontId="8" fillId="0" borderId="0" xfId="21" applyNumberFormat="1" applyFont="1">
      <alignment/>
      <protection/>
    </xf>
    <xf numFmtId="0" fontId="0" fillId="0" borderId="0" xfId="21">
      <alignment/>
      <protection/>
    </xf>
    <xf numFmtId="184" fontId="9" fillId="0" borderId="0" xfId="21" applyNumberFormat="1" applyFont="1" applyAlignment="1">
      <alignment horizontal="left"/>
      <protection/>
    </xf>
    <xf numFmtId="38" fontId="9" fillId="0" borderId="0" xfId="16" applyFont="1" applyAlignment="1">
      <alignment/>
    </xf>
    <xf numFmtId="38" fontId="10" fillId="0" borderId="0" xfId="16" applyFont="1" applyAlignment="1">
      <alignment horizontal="center"/>
    </xf>
    <xf numFmtId="185" fontId="9" fillId="0" borderId="0" xfId="21" applyNumberFormat="1" applyFont="1">
      <alignment/>
      <protection/>
    </xf>
    <xf numFmtId="185" fontId="11" fillId="0" borderId="0" xfId="21" applyNumberFormat="1" applyFont="1">
      <alignment/>
      <protection/>
    </xf>
    <xf numFmtId="185" fontId="8" fillId="0" borderId="0" xfId="21" applyNumberFormat="1" applyFont="1">
      <alignment/>
      <protection/>
    </xf>
    <xf numFmtId="184" fontId="12" fillId="0" borderId="1" xfId="21" applyNumberFormat="1" applyFont="1" applyBorder="1" applyAlignment="1">
      <alignment horizontal="left"/>
      <protection/>
    </xf>
    <xf numFmtId="38" fontId="12" fillId="0" borderId="2" xfId="16" applyFont="1" applyBorder="1" applyAlignment="1">
      <alignment/>
    </xf>
    <xf numFmtId="38" fontId="12" fillId="0" borderId="2" xfId="16" applyFont="1" applyBorder="1" applyAlignment="1">
      <alignment horizontal="centerContinuous" vertical="center"/>
    </xf>
    <xf numFmtId="38" fontId="12" fillId="0" borderId="3" xfId="16" applyFont="1" applyBorder="1" applyAlignment="1">
      <alignment horizontal="centerContinuous" vertical="center"/>
    </xf>
    <xf numFmtId="185" fontId="12" fillId="0" borderId="2" xfId="21" applyNumberFormat="1" applyFont="1" applyBorder="1" applyAlignment="1">
      <alignment horizontal="centerContinuous" vertical="center"/>
      <protection/>
    </xf>
    <xf numFmtId="185" fontId="12" fillId="0" borderId="3" xfId="21" applyNumberFormat="1" applyFont="1" applyBorder="1" applyAlignment="1">
      <alignment horizontal="centerContinuous"/>
      <protection/>
    </xf>
    <xf numFmtId="185" fontId="12" fillId="0" borderId="4" xfId="21" applyNumberFormat="1" applyFont="1" applyBorder="1" applyAlignment="1">
      <alignment horizontal="centerContinuous"/>
      <protection/>
    </xf>
    <xf numFmtId="184" fontId="12" fillId="0" borderId="0" xfId="21" applyNumberFormat="1" applyFont="1">
      <alignment/>
      <protection/>
    </xf>
    <xf numFmtId="184" fontId="12" fillId="0" borderId="5" xfId="21" applyNumberFormat="1" applyFont="1" applyBorder="1" applyAlignment="1">
      <alignment horizontal="left"/>
      <protection/>
    </xf>
    <xf numFmtId="38" fontId="12" fillId="0" borderId="6" xfId="16" applyFont="1" applyBorder="1" applyAlignment="1">
      <alignment/>
    </xf>
    <xf numFmtId="38" fontId="12" fillId="0" borderId="7" xfId="16" applyFont="1" applyBorder="1" applyAlignment="1">
      <alignment horizontal="center" vertical="center" shrinkToFit="1"/>
    </xf>
    <xf numFmtId="184" fontId="12" fillId="0" borderId="8" xfId="21" applyNumberFormat="1" applyFont="1" applyBorder="1" applyAlignment="1">
      <alignment horizontal="left"/>
      <protection/>
    </xf>
    <xf numFmtId="38" fontId="12" fillId="0" borderId="0" xfId="16" applyFont="1" applyBorder="1" applyAlignment="1">
      <alignment/>
    </xf>
    <xf numFmtId="185" fontId="12" fillId="0" borderId="0" xfId="21" applyNumberFormat="1" applyFont="1" applyBorder="1">
      <alignment/>
      <protection/>
    </xf>
    <xf numFmtId="185" fontId="12" fillId="0" borderId="4" xfId="21" applyNumberFormat="1" applyFont="1" applyBorder="1">
      <alignment/>
      <protection/>
    </xf>
    <xf numFmtId="184" fontId="12" fillId="0" borderId="8" xfId="21" applyNumberFormat="1" applyFont="1" applyBorder="1" applyAlignment="1" quotePrefix="1">
      <alignment horizontal="left"/>
      <protection/>
    </xf>
    <xf numFmtId="185" fontId="12" fillId="0" borderId="9" xfId="21" applyNumberFormat="1" applyFont="1" applyBorder="1">
      <alignment/>
      <protection/>
    </xf>
    <xf numFmtId="184" fontId="12" fillId="0" borderId="8" xfId="21" applyNumberFormat="1" applyFont="1" applyBorder="1" applyAlignment="1">
      <alignment horizontal="left" shrinkToFit="1"/>
      <protection/>
    </xf>
    <xf numFmtId="184" fontId="12" fillId="0" borderId="8" xfId="16" applyNumberFormat="1" applyFont="1" applyBorder="1" applyAlignment="1" applyProtection="1" quotePrefix="1">
      <alignment horizontal="left"/>
      <protection/>
    </xf>
    <xf numFmtId="184" fontId="12" fillId="0" borderId="8" xfId="16" applyNumberFormat="1" applyFont="1" applyBorder="1" applyAlignment="1">
      <alignment horizontal="left"/>
    </xf>
    <xf numFmtId="184" fontId="12" fillId="0" borderId="8" xfId="16" applyNumberFormat="1" applyFont="1" applyBorder="1" applyAlignment="1" applyProtection="1">
      <alignment horizontal="left"/>
      <protection/>
    </xf>
    <xf numFmtId="184" fontId="12" fillId="0" borderId="8" xfId="16" applyNumberFormat="1" applyFont="1" applyBorder="1" applyAlignment="1" applyProtection="1" quotePrefix="1">
      <alignment horizontal="left" shrinkToFit="1"/>
      <protection/>
    </xf>
    <xf numFmtId="184" fontId="12" fillId="0" borderId="5" xfId="16" applyNumberFormat="1" applyFont="1" applyBorder="1" applyAlignment="1" applyProtection="1" quotePrefix="1">
      <alignment horizontal="left"/>
      <protection/>
    </xf>
    <xf numFmtId="38" fontId="12" fillId="0" borderId="10" xfId="16" applyFont="1" applyBorder="1" applyAlignment="1">
      <alignment/>
    </xf>
    <xf numFmtId="185" fontId="12" fillId="0" borderId="10" xfId="21" applyNumberFormat="1" applyFont="1" applyBorder="1">
      <alignment/>
      <protection/>
    </xf>
    <xf numFmtId="185" fontId="12" fillId="0" borderId="11" xfId="21" applyNumberFormat="1" applyFont="1" applyBorder="1">
      <alignment/>
      <protection/>
    </xf>
    <xf numFmtId="184" fontId="13" fillId="0" borderId="0" xfId="21" applyNumberFormat="1" applyFont="1" applyAlignment="1" quotePrefix="1">
      <alignment horizontal="centerContinuous" vertical="center"/>
      <protection/>
    </xf>
    <xf numFmtId="185" fontId="10" fillId="0" borderId="0" xfId="21" applyNumberFormat="1" applyFont="1" applyAlignment="1">
      <alignment horizontal="right"/>
      <protection/>
    </xf>
    <xf numFmtId="38" fontId="12" fillId="0" borderId="3" xfId="16" applyFont="1" applyBorder="1" applyAlignment="1">
      <alignment/>
    </xf>
    <xf numFmtId="38" fontId="12" fillId="0" borderId="7" xfId="16" applyFont="1" applyBorder="1" applyAlignment="1">
      <alignment horizontal="center" vertical="center"/>
    </xf>
    <xf numFmtId="185" fontId="12" fillId="0" borderId="7" xfId="21" applyNumberFormat="1" applyFont="1" applyBorder="1" applyAlignment="1">
      <alignment horizontal="center" vertical="center"/>
      <protection/>
    </xf>
    <xf numFmtId="38" fontId="12" fillId="0" borderId="0" xfId="16" applyFont="1" applyBorder="1" applyAlignment="1">
      <alignment horizontal="center" vertical="center"/>
    </xf>
    <xf numFmtId="185" fontId="12" fillId="0" borderId="0" xfId="21" applyNumberFormat="1" applyFont="1" applyBorder="1" applyAlignment="1">
      <alignment horizontal="center" vertical="center"/>
      <protection/>
    </xf>
    <xf numFmtId="185" fontId="12" fillId="0" borderId="9" xfId="21" applyNumberFormat="1" applyFont="1" applyBorder="1" applyAlignment="1">
      <alignment horizontal="center" vertical="center"/>
      <protection/>
    </xf>
    <xf numFmtId="184" fontId="12" fillId="0" borderId="0" xfId="21" applyNumberFormat="1" applyFont="1" applyAlignment="1">
      <alignment horizontal="left"/>
      <protection/>
    </xf>
    <xf numFmtId="38" fontId="12" fillId="0" borderId="0" xfId="16" applyFont="1" applyAlignment="1">
      <alignment/>
    </xf>
    <xf numFmtId="185" fontId="12" fillId="0" borderId="0" xfId="21" applyNumberFormat="1" applyFont="1">
      <alignment/>
      <protection/>
    </xf>
    <xf numFmtId="184" fontId="14" fillId="0" borderId="0" xfId="21" applyNumberFormat="1" applyFont="1" applyAlignment="1">
      <alignment horizontal="left"/>
      <protection/>
    </xf>
    <xf numFmtId="184" fontId="15" fillId="0" borderId="0" xfId="21" applyNumberFormat="1" applyFont="1" applyAlignment="1">
      <alignment horizontal="left"/>
      <protection/>
    </xf>
    <xf numFmtId="184" fontId="8" fillId="0" borderId="0" xfId="21" applyNumberFormat="1" applyFont="1" applyAlignment="1">
      <alignment horizontal="left"/>
      <protection/>
    </xf>
    <xf numFmtId="38" fontId="8" fillId="0" borderId="0" xfId="16" applyFont="1" applyAlignment="1">
      <alignment/>
    </xf>
    <xf numFmtId="184" fontId="0" fillId="0" borderId="0" xfId="21" applyNumberFormat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年間動態" xfId="20"/>
    <cellStyle name="標準_3・4年齢３区分･年齢構造指数" xfId="21"/>
    <cellStyle name="標準_佐久間町" xfId="22"/>
    <cellStyle name="標準_式" xfId="23"/>
    <cellStyle name="標準_統計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104775</xdr:rowOff>
    </xdr:from>
    <xdr:to>
      <xdr:col>0</xdr:col>
      <xdr:colOff>1390650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71450" y="800100"/>
          <a:ext cx="1219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市 町 村 名 </a:t>
          </a:r>
        </a:p>
      </xdr:txBody>
    </xdr:sp>
    <xdr:clientData/>
  </xdr:twoCellAnchor>
  <xdr:twoCellAnchor>
    <xdr:from>
      <xdr:col>1</xdr:col>
      <xdr:colOff>228600</xdr:colOff>
      <xdr:row>3</xdr:row>
      <xdr:rowOff>114300</xdr:rowOff>
    </xdr:from>
    <xdr:to>
      <xdr:col>1</xdr:col>
      <xdr:colOff>1190625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14500" y="809625"/>
          <a:ext cx="9620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総　　数</a:t>
          </a:r>
        </a:p>
      </xdr:txBody>
    </xdr:sp>
    <xdr:clientData/>
  </xdr:twoCellAnchor>
  <xdr:twoCellAnchor>
    <xdr:from>
      <xdr:col>0</xdr:col>
      <xdr:colOff>85725</xdr:colOff>
      <xdr:row>72</xdr:row>
      <xdr:rowOff>104775</xdr:rowOff>
    </xdr:from>
    <xdr:to>
      <xdr:col>0</xdr:col>
      <xdr:colOff>1333500</xdr:colOff>
      <xdr:row>73</xdr:row>
      <xdr:rowOff>104775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85725" y="15754350"/>
          <a:ext cx="12477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市 町 村 名 </a:t>
          </a:r>
        </a:p>
      </xdr:txBody>
    </xdr:sp>
    <xdr:clientData/>
  </xdr:twoCellAnchor>
  <xdr:twoCellAnchor>
    <xdr:from>
      <xdr:col>1</xdr:col>
      <xdr:colOff>238125</xdr:colOff>
      <xdr:row>72</xdr:row>
      <xdr:rowOff>114300</xdr:rowOff>
    </xdr:from>
    <xdr:to>
      <xdr:col>1</xdr:col>
      <xdr:colOff>1200150</xdr:colOff>
      <xdr:row>73</xdr:row>
      <xdr:rowOff>104775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724025" y="15763875"/>
          <a:ext cx="9620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総　　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5.59765625" style="51" customWidth="1"/>
    <col min="2" max="5" width="14.59765625" style="52" customWidth="1"/>
    <col min="6" max="8" width="12.59765625" style="11" customWidth="1"/>
    <col min="9" max="11" width="9" style="53" customWidth="1"/>
    <col min="12" max="21" width="9" style="5" customWidth="1"/>
    <col min="22" max="16384" width="9" style="4" customWidth="1"/>
  </cols>
  <sheetData>
    <row r="1" spans="1:11" ht="30" customHeight="1">
      <c r="A1" s="1" t="s">
        <v>0</v>
      </c>
      <c r="B1" s="2"/>
      <c r="C1" s="2"/>
      <c r="D1" s="2"/>
      <c r="E1" s="2"/>
      <c r="F1" s="3"/>
      <c r="G1" s="3"/>
      <c r="H1" s="3"/>
      <c r="I1" s="4"/>
      <c r="J1" s="4"/>
      <c r="K1" s="4"/>
    </row>
    <row r="2" spans="1:11" ht="20.25" customHeight="1">
      <c r="A2" s="6"/>
      <c r="B2" s="7"/>
      <c r="C2" s="7"/>
      <c r="D2" s="8" t="s">
        <v>1</v>
      </c>
      <c r="E2" s="7"/>
      <c r="F2" s="9"/>
      <c r="G2" s="10"/>
      <c r="I2" s="4"/>
      <c r="J2" s="4"/>
      <c r="K2" s="4"/>
    </row>
    <row r="3" spans="1:11" ht="4.5" customHeight="1">
      <c r="A3" s="6"/>
      <c r="B3" s="7"/>
      <c r="C3" s="7"/>
      <c r="D3" s="7"/>
      <c r="E3" s="7"/>
      <c r="F3" s="9"/>
      <c r="G3" s="9"/>
      <c r="H3" s="9"/>
      <c r="I3" s="4"/>
      <c r="J3" s="4"/>
      <c r="K3" s="4"/>
    </row>
    <row r="4" spans="1:8" s="19" customFormat="1" ht="16.5" customHeight="1">
      <c r="A4" s="12"/>
      <c r="B4" s="13"/>
      <c r="C4" s="14" t="s">
        <v>2</v>
      </c>
      <c r="D4" s="15"/>
      <c r="E4" s="15"/>
      <c r="F4" s="16" t="s">
        <v>3</v>
      </c>
      <c r="G4" s="17"/>
      <c r="H4" s="18"/>
    </row>
    <row r="5" spans="1:8" s="19" customFormat="1" ht="16.5" customHeight="1">
      <c r="A5" s="20"/>
      <c r="B5" s="21"/>
      <c r="C5" s="22" t="s">
        <v>4</v>
      </c>
      <c r="D5" s="22" t="s">
        <v>5</v>
      </c>
      <c r="E5" s="22" t="s">
        <v>6</v>
      </c>
      <c r="F5" s="22" t="s">
        <v>4</v>
      </c>
      <c r="G5" s="22" t="s">
        <v>5</v>
      </c>
      <c r="H5" s="22" t="s">
        <v>6</v>
      </c>
    </row>
    <row r="6" spans="1:8" s="19" customFormat="1" ht="9" customHeight="1">
      <c r="A6" s="23"/>
      <c r="B6" s="24"/>
      <c r="C6" s="24"/>
      <c r="D6" s="24"/>
      <c r="E6" s="24"/>
      <c r="F6" s="25"/>
      <c r="G6" s="25"/>
      <c r="H6" s="26"/>
    </row>
    <row r="7" spans="1:8" s="19" customFormat="1" ht="17.25" customHeight="1">
      <c r="A7" s="27" t="s">
        <v>7</v>
      </c>
      <c r="B7" s="24">
        <f>SUM(B29:B49)+B51+B59+B76+B81+B84+B89+B93+B103+B110+B114+B124+B129</f>
        <v>3772245</v>
      </c>
      <c r="C7" s="24">
        <f>SUM(C29:C49)+C51+C59+C76+C81+C84+C89+C93+C103+C110+C114+C124+C129</f>
        <v>579334</v>
      </c>
      <c r="D7" s="24">
        <f>SUM(D29:D49)+D51+D59+D76+D81+D84+D89+D93+D103+D110+D114+D124+D129</f>
        <v>2549722</v>
      </c>
      <c r="E7" s="24">
        <f>SUM(E29:E49)+E51+E59+E76+E81+E84+E89+E93+E103+E110+E114+E124+E129</f>
        <v>642861</v>
      </c>
      <c r="F7" s="25">
        <f aca="true" t="shared" si="0" ref="F7:H9">C7/$B7*100</f>
        <v>15.357804172316486</v>
      </c>
      <c r="G7" s="25">
        <f t="shared" si="0"/>
        <v>67.59163309912267</v>
      </c>
      <c r="H7" s="28">
        <f t="shared" si="0"/>
        <v>17.041867641152685</v>
      </c>
    </row>
    <row r="8" spans="1:8" s="19" customFormat="1" ht="17.25" customHeight="1">
      <c r="A8" s="27" t="s">
        <v>8</v>
      </c>
      <c r="B8" s="24">
        <v>1858554</v>
      </c>
      <c r="C8" s="24">
        <v>296930</v>
      </c>
      <c r="D8" s="24">
        <v>1290013</v>
      </c>
      <c r="E8" s="24">
        <v>271371</v>
      </c>
      <c r="F8" s="25">
        <f t="shared" si="0"/>
        <v>15.976398856315177</v>
      </c>
      <c r="G8" s="25">
        <f t="shared" si="0"/>
        <v>69.40949792150242</v>
      </c>
      <c r="H8" s="28">
        <f t="shared" si="0"/>
        <v>14.601189957353943</v>
      </c>
    </row>
    <row r="9" spans="1:8" s="19" customFormat="1" ht="17.25" customHeight="1">
      <c r="A9" s="27" t="s">
        <v>9</v>
      </c>
      <c r="B9" s="24">
        <v>1913691</v>
      </c>
      <c r="C9" s="24">
        <v>282404</v>
      </c>
      <c r="D9" s="24">
        <v>1259709</v>
      </c>
      <c r="E9" s="24">
        <v>371490</v>
      </c>
      <c r="F9" s="25">
        <f t="shared" si="0"/>
        <v>14.757032352662996</v>
      </c>
      <c r="G9" s="25">
        <f t="shared" si="0"/>
        <v>65.82614434618755</v>
      </c>
      <c r="H9" s="28">
        <f t="shared" si="0"/>
        <v>19.412224857618078</v>
      </c>
    </row>
    <row r="10" spans="1:8" s="19" customFormat="1" ht="17.25" customHeight="1">
      <c r="A10" s="23"/>
      <c r="B10" s="24"/>
      <c r="C10" s="24"/>
      <c r="D10" s="24"/>
      <c r="E10" s="24"/>
      <c r="F10" s="25"/>
      <c r="G10" s="25"/>
      <c r="H10" s="28"/>
    </row>
    <row r="11" spans="1:8" s="19" customFormat="1" ht="17.25" customHeight="1">
      <c r="A11" s="27" t="s">
        <v>10</v>
      </c>
      <c r="B11" s="24">
        <f>SUM(B29:B49)</f>
        <v>2941784</v>
      </c>
      <c r="C11" s="24">
        <f>SUM(C29:C49)</f>
        <v>451425</v>
      </c>
      <c r="D11" s="24">
        <f>SUM(D29:D49)</f>
        <v>2009143</v>
      </c>
      <c r="E11" s="24">
        <f>SUM(E29:E49)</f>
        <v>480920</v>
      </c>
      <c r="F11" s="25">
        <f aca="true" t="shared" si="1" ref="F11:H12">C11/$B11*100</f>
        <v>15.34528027890559</v>
      </c>
      <c r="G11" s="25">
        <f t="shared" si="1"/>
        <v>68.29675462236521</v>
      </c>
      <c r="H11" s="28">
        <f t="shared" si="1"/>
        <v>16.347903177119736</v>
      </c>
    </row>
    <row r="12" spans="1:8" s="19" customFormat="1" ht="17.25" customHeight="1">
      <c r="A12" s="27" t="s">
        <v>11</v>
      </c>
      <c r="B12" s="24">
        <f>B51+B59+B76+B81+B84+B89+B93+B103+B110+B114+B124+B129</f>
        <v>830461</v>
      </c>
      <c r="C12" s="24">
        <f>C51+C59+C76+C81+C84+C89+C93+C103+C110+C114+C124+C129</f>
        <v>127909</v>
      </c>
      <c r="D12" s="24">
        <f>D51+D59+D76+D81+D84+D89+D93+D103+D110+D114+D124+D129</f>
        <v>540579</v>
      </c>
      <c r="E12" s="24">
        <f>E51+E59+E76+E81+E84+E89+E93+E103+E110+E114+E124+E129</f>
        <v>161941</v>
      </c>
      <c r="F12" s="25">
        <f t="shared" si="1"/>
        <v>15.402168193328766</v>
      </c>
      <c r="G12" s="25">
        <f t="shared" si="1"/>
        <v>65.09384546655413</v>
      </c>
      <c r="H12" s="28">
        <f t="shared" si="1"/>
        <v>19.500133058626474</v>
      </c>
    </row>
    <row r="13" spans="1:8" s="19" customFormat="1" ht="17.25" customHeight="1">
      <c r="A13" s="23"/>
      <c r="B13" s="24"/>
      <c r="C13" s="24"/>
      <c r="D13" s="24"/>
      <c r="E13" s="24"/>
      <c r="F13" s="25"/>
      <c r="G13" s="25"/>
      <c r="H13" s="28"/>
    </row>
    <row r="14" spans="1:8" s="19" customFormat="1" ht="17.25" customHeight="1">
      <c r="A14" s="23" t="s">
        <v>12</v>
      </c>
      <c r="B14" s="24">
        <f>SUM(B15:B18)</f>
        <v>1240097</v>
      </c>
      <c r="C14" s="24">
        <f>SUM(C15:C18)</f>
        <v>189635</v>
      </c>
      <c r="D14" s="24">
        <f>SUM(D15:D18)</f>
        <v>840898</v>
      </c>
      <c r="E14" s="24">
        <f>SUM(E15:E18)</f>
        <v>209540</v>
      </c>
      <c r="F14" s="25">
        <f aca="true" t="shared" si="2" ref="F14:H18">C14/$B14*100</f>
        <v>15.291948936252567</v>
      </c>
      <c r="G14" s="25">
        <f t="shared" si="2"/>
        <v>67.80905042105577</v>
      </c>
      <c r="H14" s="28">
        <f t="shared" si="2"/>
        <v>16.897065310213634</v>
      </c>
    </row>
    <row r="15" spans="1:8" s="19" customFormat="1" ht="17.25" customHeight="1">
      <c r="A15" s="29" t="s">
        <v>13</v>
      </c>
      <c r="B15" s="24">
        <f>B47+B51</f>
        <v>83650</v>
      </c>
      <c r="C15" s="24">
        <f>C47+C51</f>
        <v>10349</v>
      </c>
      <c r="D15" s="24">
        <f>D47+D51</f>
        <v>51517</v>
      </c>
      <c r="E15" s="24">
        <f>E47+E51</f>
        <v>21783</v>
      </c>
      <c r="F15" s="25">
        <f t="shared" si="2"/>
        <v>12.371787208607293</v>
      </c>
      <c r="G15" s="25">
        <f t="shared" si="2"/>
        <v>61.586371787208606</v>
      </c>
      <c r="H15" s="28">
        <f t="shared" si="2"/>
        <v>26.0406455469217</v>
      </c>
    </row>
    <row r="16" spans="1:8" s="19" customFormat="1" ht="17.25" customHeight="1">
      <c r="A16" s="29" t="s">
        <v>14</v>
      </c>
      <c r="B16" s="24">
        <f>B33+B36</f>
        <v>116104</v>
      </c>
      <c r="C16" s="24">
        <f>C33+C36</f>
        <v>14292</v>
      </c>
      <c r="D16" s="24">
        <f>D33+D36</f>
        <v>75018</v>
      </c>
      <c r="E16" s="24">
        <f>E33+E36</f>
        <v>26793</v>
      </c>
      <c r="F16" s="25">
        <f t="shared" si="2"/>
        <v>12.30965341418039</v>
      </c>
      <c r="G16" s="25">
        <f t="shared" si="2"/>
        <v>64.61276097292082</v>
      </c>
      <c r="H16" s="28">
        <f t="shared" si="2"/>
        <v>23.076724316130363</v>
      </c>
    </row>
    <row r="17" spans="1:8" s="19" customFormat="1" ht="17.25" customHeight="1">
      <c r="A17" s="29" t="s">
        <v>15</v>
      </c>
      <c r="B17" s="24">
        <f>B31+B34+B43+B48+B59+B76</f>
        <v>675060</v>
      </c>
      <c r="C17" s="24">
        <f>C31+C34+C43+C48+C59+C76</f>
        <v>104655</v>
      </c>
      <c r="D17" s="24">
        <f>D31+D34+D43+D48+D59+D76</f>
        <v>463522</v>
      </c>
      <c r="E17" s="24">
        <f>E31+E34+E43+E48+E59+E76</f>
        <v>106880</v>
      </c>
      <c r="F17" s="25">
        <f t="shared" si="2"/>
        <v>15.503066394098303</v>
      </c>
      <c r="G17" s="25">
        <f t="shared" si="2"/>
        <v>68.66382247503925</v>
      </c>
      <c r="H17" s="28">
        <f t="shared" si="2"/>
        <v>15.832666725920658</v>
      </c>
    </row>
    <row r="18" spans="1:8" s="19" customFormat="1" ht="17.25" customHeight="1">
      <c r="A18" s="29" t="s">
        <v>16</v>
      </c>
      <c r="B18" s="24">
        <f>B35+B38+B81</f>
        <v>365283</v>
      </c>
      <c r="C18" s="24">
        <f>C35+C38+C81</f>
        <v>60339</v>
      </c>
      <c r="D18" s="24">
        <f>D35+D38+D81</f>
        <v>250841</v>
      </c>
      <c r="E18" s="24">
        <f>E35+E38+E81</f>
        <v>54084</v>
      </c>
      <c r="F18" s="25">
        <f t="shared" si="2"/>
        <v>16.518425440001312</v>
      </c>
      <c r="G18" s="25">
        <f t="shared" si="2"/>
        <v>68.67031862966522</v>
      </c>
      <c r="H18" s="28">
        <f t="shared" si="2"/>
        <v>14.806054483783807</v>
      </c>
    </row>
    <row r="19" spans="1:8" s="19" customFormat="1" ht="17.25" customHeight="1">
      <c r="A19" s="29"/>
      <c r="B19" s="24"/>
      <c r="C19" s="24"/>
      <c r="D19" s="24"/>
      <c r="E19" s="24"/>
      <c r="F19" s="25"/>
      <c r="G19" s="25"/>
      <c r="H19" s="28"/>
    </row>
    <row r="20" spans="1:8" s="19" customFormat="1" ht="17.25" customHeight="1">
      <c r="A20" s="23" t="s">
        <v>17</v>
      </c>
      <c r="B20" s="24">
        <f>SUM(B21:B22)</f>
        <v>1240075</v>
      </c>
      <c r="C20" s="24">
        <f>SUM(C21:C22)</f>
        <v>185445</v>
      </c>
      <c r="D20" s="24">
        <f>SUM(D21:D22)</f>
        <v>839350</v>
      </c>
      <c r="E20" s="24">
        <f>SUM(E21:E22)</f>
        <v>215207</v>
      </c>
      <c r="F20" s="25">
        <f aca="true" t="shared" si="3" ref="F20:H22">C20/$B20*100</f>
        <v>14.954337439267787</v>
      </c>
      <c r="G20" s="25">
        <f t="shared" si="3"/>
        <v>67.68542225268634</v>
      </c>
      <c r="H20" s="28">
        <f t="shared" si="3"/>
        <v>17.35435356732456</v>
      </c>
    </row>
    <row r="21" spans="1:8" s="19" customFormat="1" ht="17.25" customHeight="1">
      <c r="A21" s="29" t="s">
        <v>18</v>
      </c>
      <c r="B21" s="24">
        <f>B29+B32+B84</f>
        <v>752700</v>
      </c>
      <c r="C21" s="24">
        <f>C29+C32+C84</f>
        <v>108269</v>
      </c>
      <c r="D21" s="24">
        <f>D29+D32+D84</f>
        <v>516323</v>
      </c>
      <c r="E21" s="24">
        <f>E29+E32+E84</f>
        <v>128064</v>
      </c>
      <c r="F21" s="25">
        <f t="shared" si="3"/>
        <v>14.384083964394845</v>
      </c>
      <c r="G21" s="25">
        <f t="shared" si="3"/>
        <v>68.59612063239007</v>
      </c>
      <c r="H21" s="28">
        <f t="shared" si="3"/>
        <v>17.013949780789158</v>
      </c>
    </row>
    <row r="22" spans="1:8" s="19" customFormat="1" ht="17.25" customHeight="1">
      <c r="A22" s="29" t="s">
        <v>19</v>
      </c>
      <c r="B22" s="24">
        <f>B37+B40+B42+B89+B93</f>
        <v>487375</v>
      </c>
      <c r="C22" s="24">
        <f>C37+C40+C42+C89+C93</f>
        <v>77176</v>
      </c>
      <c r="D22" s="24">
        <f>D37+D40+D42+D89+D93</f>
        <v>323027</v>
      </c>
      <c r="E22" s="24">
        <f>E37+E40+E42+E89+E93</f>
        <v>87143</v>
      </c>
      <c r="F22" s="25">
        <f t="shared" si="3"/>
        <v>15.835034624262631</v>
      </c>
      <c r="G22" s="25">
        <f t="shared" si="3"/>
        <v>66.27894331879969</v>
      </c>
      <c r="H22" s="28">
        <f t="shared" si="3"/>
        <v>17.880071813285458</v>
      </c>
    </row>
    <row r="23" spans="1:8" s="19" customFormat="1" ht="17.25" customHeight="1">
      <c r="A23" s="29"/>
      <c r="B23" s="24"/>
      <c r="C23" s="24"/>
      <c r="D23" s="24"/>
      <c r="E23" s="24"/>
      <c r="F23" s="25"/>
      <c r="G23" s="25"/>
      <c r="H23" s="28"/>
    </row>
    <row r="24" spans="1:8" s="19" customFormat="1" ht="17.25" customHeight="1">
      <c r="A24" s="23" t="s">
        <v>20</v>
      </c>
      <c r="B24" s="24">
        <f>SUM(B25:B27)</f>
        <v>1292073</v>
      </c>
      <c r="C24" s="24">
        <f>SUM(C25:C27)</f>
        <v>204254</v>
      </c>
      <c r="D24" s="24">
        <f>SUM(D25:D27)</f>
        <v>869474</v>
      </c>
      <c r="E24" s="24">
        <f>SUM(E25:E27)</f>
        <v>218114</v>
      </c>
      <c r="F24" s="25">
        <f aca="true" t="shared" si="4" ref="F24:H27">C24/$B24*100</f>
        <v>15.80823993690759</v>
      </c>
      <c r="G24" s="25">
        <f t="shared" si="4"/>
        <v>67.29294707032807</v>
      </c>
      <c r="H24" s="28">
        <f t="shared" si="4"/>
        <v>16.88093474594702</v>
      </c>
    </row>
    <row r="25" spans="1:8" s="19" customFormat="1" ht="17.25" customHeight="1">
      <c r="A25" s="29" t="s">
        <v>21</v>
      </c>
      <c r="B25" s="24">
        <f>B39+B41+B44+B103+B111+B115+B116+B117+B118+B119</f>
        <v>449052</v>
      </c>
      <c r="C25" s="24">
        <f>C39+C41+C44+C103+C111+C115+C116+C117+C118+C119</f>
        <v>72691</v>
      </c>
      <c r="D25" s="24">
        <f>D39+D41+D44+D103+D111+D115+D116+D117+D118+D119</f>
        <v>299406</v>
      </c>
      <c r="E25" s="24">
        <f>E39+E41+E44+E103+E111+E115+E116+E117+E118+E119</f>
        <v>76827</v>
      </c>
      <c r="F25" s="25">
        <f t="shared" si="4"/>
        <v>16.18765755413627</v>
      </c>
      <c r="G25" s="25">
        <f t="shared" si="4"/>
        <v>66.67512893829668</v>
      </c>
      <c r="H25" s="28">
        <f t="shared" si="4"/>
        <v>17.108709013655435</v>
      </c>
    </row>
    <row r="26" spans="1:8" s="19" customFormat="1" ht="17.25" customHeight="1">
      <c r="A26" s="29" t="s">
        <v>22</v>
      </c>
      <c r="B26" s="24">
        <f>B45+B112+B120+B121+B122</f>
        <v>41407</v>
      </c>
      <c r="C26" s="24">
        <f>C45+C112+C120+C121+C122</f>
        <v>5512</v>
      </c>
      <c r="D26" s="24">
        <f>D45+D112+D120+D121+D122</f>
        <v>23742</v>
      </c>
      <c r="E26" s="24">
        <f>E45+E112+E120+E121+E122</f>
        <v>12153</v>
      </c>
      <c r="F26" s="25">
        <f t="shared" si="4"/>
        <v>13.311758881348565</v>
      </c>
      <c r="G26" s="25">
        <f t="shared" si="4"/>
        <v>57.33813123384935</v>
      </c>
      <c r="H26" s="28">
        <f t="shared" si="4"/>
        <v>29.350109884802087</v>
      </c>
    </row>
    <row r="27" spans="1:8" s="19" customFormat="1" ht="17.25" customHeight="1">
      <c r="A27" s="29" t="s">
        <v>23</v>
      </c>
      <c r="B27" s="24">
        <f>B30+B46+B49+B124+B129</f>
        <v>801614</v>
      </c>
      <c r="C27" s="24">
        <f>C30+C46+C49+C124+C129</f>
        <v>126051</v>
      </c>
      <c r="D27" s="24">
        <f>D30+D46+D49+D124+D129</f>
        <v>546326</v>
      </c>
      <c r="E27" s="24">
        <f>E30+E46+E49+E124+E129</f>
        <v>129134</v>
      </c>
      <c r="F27" s="25">
        <f t="shared" si="4"/>
        <v>15.724650517580782</v>
      </c>
      <c r="G27" s="25">
        <f t="shared" si="4"/>
        <v>68.15325081647775</v>
      </c>
      <c r="H27" s="28">
        <f t="shared" si="4"/>
        <v>16.109249588954285</v>
      </c>
    </row>
    <row r="28" spans="1:8" s="19" customFormat="1" ht="17.25" customHeight="1">
      <c r="A28" s="23"/>
      <c r="B28" s="24"/>
      <c r="C28" s="24"/>
      <c r="D28" s="24"/>
      <c r="E28" s="24"/>
      <c r="F28" s="25"/>
      <c r="G28" s="25"/>
      <c r="H28" s="28"/>
    </row>
    <row r="29" spans="1:8" s="19" customFormat="1" ht="17.25" customHeight="1">
      <c r="A29" s="30" t="s">
        <v>24</v>
      </c>
      <c r="B29" s="24">
        <v>473649</v>
      </c>
      <c r="C29" s="24">
        <v>68729</v>
      </c>
      <c r="D29" s="24">
        <v>326267</v>
      </c>
      <c r="E29" s="24">
        <v>78611</v>
      </c>
      <c r="F29" s="25">
        <f aca="true" t="shared" si="5" ref="F29:F49">C29/$B29*100</f>
        <v>14.510534171929002</v>
      </c>
      <c r="G29" s="25">
        <f aca="true" t="shared" si="6" ref="G29:G49">D29/$B29*100</f>
        <v>68.8837092446094</v>
      </c>
      <c r="H29" s="28">
        <f aca="true" t="shared" si="7" ref="H29:H49">E29/$B29*100</f>
        <v>16.59688925765704</v>
      </c>
    </row>
    <row r="30" spans="1:8" s="19" customFormat="1" ht="17.25" customHeight="1">
      <c r="A30" s="30" t="s">
        <v>25</v>
      </c>
      <c r="B30" s="24">
        <v>577489</v>
      </c>
      <c r="C30" s="24">
        <v>91166</v>
      </c>
      <c r="D30" s="24">
        <v>397060</v>
      </c>
      <c r="E30" s="24">
        <v>89160</v>
      </c>
      <c r="F30" s="25">
        <f t="shared" si="5"/>
        <v>15.786621043864038</v>
      </c>
      <c r="G30" s="25">
        <f t="shared" si="6"/>
        <v>68.75628799855929</v>
      </c>
      <c r="H30" s="28">
        <f t="shared" si="7"/>
        <v>15.439255120010944</v>
      </c>
    </row>
    <row r="31" spans="1:8" s="19" customFormat="1" ht="17.25" customHeight="1">
      <c r="A31" s="30" t="s">
        <v>26</v>
      </c>
      <c r="B31" s="24">
        <v>209116</v>
      </c>
      <c r="C31" s="24">
        <v>31036</v>
      </c>
      <c r="D31" s="24">
        <v>143917</v>
      </c>
      <c r="E31" s="24">
        <v>34163</v>
      </c>
      <c r="F31" s="25">
        <f t="shared" si="5"/>
        <v>14.841523365022285</v>
      </c>
      <c r="G31" s="25">
        <f t="shared" si="6"/>
        <v>68.82161097190075</v>
      </c>
      <c r="H31" s="28">
        <f t="shared" si="7"/>
        <v>16.336865663076953</v>
      </c>
    </row>
    <row r="32" spans="1:8" s="19" customFormat="1" ht="17.25" customHeight="1">
      <c r="A32" s="30" t="s">
        <v>27</v>
      </c>
      <c r="B32" s="24">
        <v>238006</v>
      </c>
      <c r="C32" s="24">
        <v>33694</v>
      </c>
      <c r="D32" s="24">
        <v>162955</v>
      </c>
      <c r="E32" s="24">
        <v>41355</v>
      </c>
      <c r="F32" s="25">
        <f t="shared" si="5"/>
        <v>14.156785963379074</v>
      </c>
      <c r="G32" s="25">
        <f t="shared" si="6"/>
        <v>68.46676134215105</v>
      </c>
      <c r="H32" s="28">
        <f t="shared" si="7"/>
        <v>17.375612379519843</v>
      </c>
    </row>
    <row r="33" spans="1:8" s="19" customFormat="1" ht="17.25" customHeight="1">
      <c r="A33" s="30" t="s">
        <v>28</v>
      </c>
      <c r="B33" s="24">
        <v>43558</v>
      </c>
      <c r="C33" s="24">
        <v>4589</v>
      </c>
      <c r="D33" s="24">
        <v>27674</v>
      </c>
      <c r="E33" s="24">
        <v>11295</v>
      </c>
      <c r="F33" s="25">
        <f t="shared" si="5"/>
        <v>10.535378116534275</v>
      </c>
      <c r="G33" s="25">
        <f t="shared" si="6"/>
        <v>63.53367923228799</v>
      </c>
      <c r="H33" s="28">
        <f t="shared" si="7"/>
        <v>25.93094265117774</v>
      </c>
    </row>
    <row r="34" spans="1:8" s="19" customFormat="1" ht="17.25" customHeight="1">
      <c r="A34" s="30" t="s">
        <v>29</v>
      </c>
      <c r="B34" s="24">
        <v>110509</v>
      </c>
      <c r="C34" s="24">
        <v>17195</v>
      </c>
      <c r="D34" s="24">
        <v>76790</v>
      </c>
      <c r="E34" s="24">
        <v>16524</v>
      </c>
      <c r="F34" s="25">
        <f t="shared" si="5"/>
        <v>15.55981865730393</v>
      </c>
      <c r="G34" s="25">
        <f t="shared" si="6"/>
        <v>69.48755304997783</v>
      </c>
      <c r="H34" s="28">
        <f t="shared" si="7"/>
        <v>14.95262829271824</v>
      </c>
    </row>
    <row r="35" spans="1:8" s="19" customFormat="1" ht="17.25" customHeight="1">
      <c r="A35" s="30" t="s">
        <v>30</v>
      </c>
      <c r="B35" s="24">
        <v>120617</v>
      </c>
      <c r="C35" s="24">
        <v>19552</v>
      </c>
      <c r="D35" s="24">
        <v>82371</v>
      </c>
      <c r="E35" s="24">
        <v>18692</v>
      </c>
      <c r="F35" s="25">
        <f t="shared" si="5"/>
        <v>16.209986983592696</v>
      </c>
      <c r="G35" s="25">
        <f t="shared" si="6"/>
        <v>68.29136854672227</v>
      </c>
      <c r="H35" s="28">
        <f t="shared" si="7"/>
        <v>15.496986328626978</v>
      </c>
    </row>
    <row r="36" spans="1:8" s="19" customFormat="1" ht="17.25" customHeight="1">
      <c r="A36" s="30" t="s">
        <v>31</v>
      </c>
      <c r="B36" s="24">
        <v>72546</v>
      </c>
      <c r="C36" s="24">
        <v>9703</v>
      </c>
      <c r="D36" s="24">
        <v>47344</v>
      </c>
      <c r="E36" s="24">
        <v>15498</v>
      </c>
      <c r="F36" s="25">
        <f t="shared" si="5"/>
        <v>13.374962093016846</v>
      </c>
      <c r="G36" s="25">
        <f t="shared" si="6"/>
        <v>65.26066220053484</v>
      </c>
      <c r="H36" s="28">
        <f t="shared" si="7"/>
        <v>21.36299727069721</v>
      </c>
    </row>
    <row r="37" spans="1:8" s="19" customFormat="1" ht="17.25" customHeight="1">
      <c r="A37" s="30" t="s">
        <v>32</v>
      </c>
      <c r="B37" s="24">
        <v>75375</v>
      </c>
      <c r="C37" s="24">
        <v>12063</v>
      </c>
      <c r="D37" s="24">
        <v>49349</v>
      </c>
      <c r="E37" s="24">
        <v>13963</v>
      </c>
      <c r="F37" s="25">
        <f t="shared" si="5"/>
        <v>16.00398009950249</v>
      </c>
      <c r="G37" s="25">
        <f t="shared" si="6"/>
        <v>65.47131011608623</v>
      </c>
      <c r="H37" s="28">
        <f t="shared" si="7"/>
        <v>18.52470978441128</v>
      </c>
    </row>
    <row r="38" spans="1:8" s="19" customFormat="1" ht="17.25" customHeight="1">
      <c r="A38" s="30" t="s">
        <v>33</v>
      </c>
      <c r="B38" s="24">
        <v>234336</v>
      </c>
      <c r="C38" s="24">
        <v>39216</v>
      </c>
      <c r="D38" s="24">
        <v>161848</v>
      </c>
      <c r="E38" s="24">
        <v>33255</v>
      </c>
      <c r="F38" s="25">
        <f t="shared" si="5"/>
        <v>16.734944694797214</v>
      </c>
      <c r="G38" s="25">
        <f t="shared" si="6"/>
        <v>69.06663935545542</v>
      </c>
      <c r="H38" s="28">
        <f t="shared" si="7"/>
        <v>14.191161409258502</v>
      </c>
    </row>
    <row r="39" spans="1:8" s="19" customFormat="1" ht="17.25" customHeight="1">
      <c r="A39" s="30" t="s">
        <v>34</v>
      </c>
      <c r="B39" s="24">
        <v>86377</v>
      </c>
      <c r="C39" s="24">
        <v>13368</v>
      </c>
      <c r="D39" s="24">
        <v>59023</v>
      </c>
      <c r="E39" s="24">
        <v>13959</v>
      </c>
      <c r="F39" s="25">
        <f t="shared" si="5"/>
        <v>15.476342081804184</v>
      </c>
      <c r="G39" s="25">
        <f t="shared" si="6"/>
        <v>68.331847598319</v>
      </c>
      <c r="H39" s="28">
        <f t="shared" si="7"/>
        <v>16.160551998795974</v>
      </c>
    </row>
    <row r="40" spans="1:8" s="19" customFormat="1" ht="17.25" customHeight="1">
      <c r="A40" s="30" t="s">
        <v>35</v>
      </c>
      <c r="B40" s="24">
        <v>118129</v>
      </c>
      <c r="C40" s="24">
        <v>18251</v>
      </c>
      <c r="D40" s="24">
        <v>80562</v>
      </c>
      <c r="E40" s="24">
        <v>19287</v>
      </c>
      <c r="F40" s="25">
        <f t="shared" si="5"/>
        <v>15.450058833986574</v>
      </c>
      <c r="G40" s="25">
        <f t="shared" si="6"/>
        <v>68.19832555934615</v>
      </c>
      <c r="H40" s="28">
        <f t="shared" si="7"/>
        <v>16.327066173420583</v>
      </c>
    </row>
    <row r="41" spans="1:8" s="19" customFormat="1" ht="17.25" customHeight="1">
      <c r="A41" s="30" t="s">
        <v>36</v>
      </c>
      <c r="B41" s="24">
        <v>79462</v>
      </c>
      <c r="C41" s="24">
        <v>13298</v>
      </c>
      <c r="D41" s="24">
        <v>52387</v>
      </c>
      <c r="E41" s="24">
        <v>13777</v>
      </c>
      <c r="F41" s="25">
        <f t="shared" si="5"/>
        <v>16.73504316528655</v>
      </c>
      <c r="G41" s="25">
        <f t="shared" si="6"/>
        <v>65.92710981349576</v>
      </c>
      <c r="H41" s="28">
        <f t="shared" si="7"/>
        <v>17.33784702121769</v>
      </c>
    </row>
    <row r="42" spans="1:8" s="19" customFormat="1" ht="17.25" customHeight="1">
      <c r="A42" s="30" t="s">
        <v>37</v>
      </c>
      <c r="B42" s="24">
        <v>128185</v>
      </c>
      <c r="C42" s="24">
        <v>20180</v>
      </c>
      <c r="D42" s="24">
        <v>87398</v>
      </c>
      <c r="E42" s="24">
        <v>20607</v>
      </c>
      <c r="F42" s="25">
        <f t="shared" si="5"/>
        <v>15.742871630846041</v>
      </c>
      <c r="G42" s="25">
        <f t="shared" si="6"/>
        <v>68.18114443967703</v>
      </c>
      <c r="H42" s="28">
        <f t="shared" si="7"/>
        <v>16.075983929476926</v>
      </c>
    </row>
    <row r="43" spans="1:8" s="19" customFormat="1" ht="17.25" customHeight="1">
      <c r="A43" s="30" t="s">
        <v>38</v>
      </c>
      <c r="B43" s="24">
        <v>83003</v>
      </c>
      <c r="C43" s="24">
        <v>13661</v>
      </c>
      <c r="D43" s="24">
        <v>57606</v>
      </c>
      <c r="E43" s="24">
        <v>11736</v>
      </c>
      <c r="F43" s="25">
        <f t="shared" si="5"/>
        <v>16.458441261159233</v>
      </c>
      <c r="G43" s="25">
        <f t="shared" si="6"/>
        <v>69.40231075985204</v>
      </c>
      <c r="H43" s="28">
        <f t="shared" si="7"/>
        <v>14.139247978988712</v>
      </c>
    </row>
    <row r="44" spans="1:8" s="19" customFormat="1" ht="17.25" customHeight="1">
      <c r="A44" s="30" t="s">
        <v>39</v>
      </c>
      <c r="B44" s="24">
        <v>59143</v>
      </c>
      <c r="C44" s="24">
        <v>9634</v>
      </c>
      <c r="D44" s="24">
        <v>40162</v>
      </c>
      <c r="E44" s="24">
        <v>9274</v>
      </c>
      <c r="F44" s="25">
        <f t="shared" si="5"/>
        <v>16.289332634462237</v>
      </c>
      <c r="G44" s="25">
        <f t="shared" si="6"/>
        <v>67.90659925942208</v>
      </c>
      <c r="H44" s="28">
        <f t="shared" si="7"/>
        <v>15.680638452564125</v>
      </c>
    </row>
    <row r="45" spans="1:8" s="19" customFormat="1" ht="17.25" customHeight="1">
      <c r="A45" s="30" t="s">
        <v>40</v>
      </c>
      <c r="B45" s="24">
        <v>23583</v>
      </c>
      <c r="C45" s="24">
        <v>3422</v>
      </c>
      <c r="D45" s="24">
        <v>14413</v>
      </c>
      <c r="E45" s="24">
        <v>5748</v>
      </c>
      <c r="F45" s="25">
        <f t="shared" si="5"/>
        <v>14.51045244455752</v>
      </c>
      <c r="G45" s="25">
        <f t="shared" si="6"/>
        <v>61.11605817750074</v>
      </c>
      <c r="H45" s="28">
        <f t="shared" si="7"/>
        <v>24.373489377941738</v>
      </c>
    </row>
    <row r="46" spans="1:8" s="19" customFormat="1" ht="17.25" customHeight="1">
      <c r="A46" s="30" t="s">
        <v>41</v>
      </c>
      <c r="B46" s="24">
        <v>85009</v>
      </c>
      <c r="C46" s="24">
        <v>13281</v>
      </c>
      <c r="D46" s="24">
        <v>57377</v>
      </c>
      <c r="E46" s="24">
        <v>14351</v>
      </c>
      <c r="F46" s="25">
        <f t="shared" si="5"/>
        <v>15.623051676881271</v>
      </c>
      <c r="G46" s="25">
        <f t="shared" si="6"/>
        <v>67.49520638991166</v>
      </c>
      <c r="H46" s="28">
        <f t="shared" si="7"/>
        <v>16.881741933207074</v>
      </c>
    </row>
    <row r="47" spans="1:8" s="19" customFormat="1" ht="17.25" customHeight="1">
      <c r="A47" s="30" t="s">
        <v>42</v>
      </c>
      <c r="B47" s="24">
        <v>28165</v>
      </c>
      <c r="C47" s="24">
        <v>3584</v>
      </c>
      <c r="D47" s="24">
        <v>17862</v>
      </c>
      <c r="E47" s="24">
        <v>6719</v>
      </c>
      <c r="F47" s="25">
        <f t="shared" si="5"/>
        <v>12.725013314397302</v>
      </c>
      <c r="G47" s="25">
        <f t="shared" si="6"/>
        <v>63.419137227054854</v>
      </c>
      <c r="H47" s="28">
        <f t="shared" si="7"/>
        <v>23.855849458547844</v>
      </c>
    </row>
    <row r="48" spans="1:8" s="19" customFormat="1" ht="17.25" customHeight="1">
      <c r="A48" s="30" t="s">
        <v>43</v>
      </c>
      <c r="B48" s="24">
        <v>51725</v>
      </c>
      <c r="C48" s="24">
        <v>8806</v>
      </c>
      <c r="D48" s="24">
        <v>36335</v>
      </c>
      <c r="E48" s="24">
        <v>6584</v>
      </c>
      <c r="F48" s="25">
        <f t="shared" si="5"/>
        <v>17.024649589173514</v>
      </c>
      <c r="G48" s="25">
        <f t="shared" si="6"/>
        <v>70.24649589173514</v>
      </c>
      <c r="H48" s="28">
        <f t="shared" si="7"/>
        <v>12.728854519091348</v>
      </c>
    </row>
    <row r="49" spans="1:8" s="19" customFormat="1" ht="17.25" customHeight="1">
      <c r="A49" s="30" t="s">
        <v>44</v>
      </c>
      <c r="B49" s="24">
        <v>43802</v>
      </c>
      <c r="C49" s="24">
        <v>6997</v>
      </c>
      <c r="D49" s="24">
        <v>30443</v>
      </c>
      <c r="E49" s="24">
        <v>6362</v>
      </c>
      <c r="F49" s="25">
        <f t="shared" si="5"/>
        <v>15.974156431213189</v>
      </c>
      <c r="G49" s="25">
        <f t="shared" si="6"/>
        <v>69.50139263047349</v>
      </c>
      <c r="H49" s="28">
        <f t="shared" si="7"/>
        <v>14.524450938313318</v>
      </c>
    </row>
    <row r="50" spans="1:8" s="19" customFormat="1" ht="17.25" customHeight="1">
      <c r="A50" s="31"/>
      <c r="B50" s="24"/>
      <c r="C50" s="24"/>
      <c r="D50" s="24"/>
      <c r="E50" s="24"/>
      <c r="F50" s="25"/>
      <c r="G50" s="25"/>
      <c r="H50" s="28"/>
    </row>
    <row r="51" spans="1:8" s="19" customFormat="1" ht="17.25" customHeight="1">
      <c r="A51" s="32" t="s">
        <v>45</v>
      </c>
      <c r="B51" s="24">
        <v>55485</v>
      </c>
      <c r="C51" s="24">
        <v>6765</v>
      </c>
      <c r="D51" s="24">
        <v>33655</v>
      </c>
      <c r="E51" s="24">
        <v>15064</v>
      </c>
      <c r="F51" s="25">
        <f aca="true" t="shared" si="8" ref="F51:H57">C51/$B51*100</f>
        <v>12.192484455258178</v>
      </c>
      <c r="G51" s="25">
        <f t="shared" si="8"/>
        <v>60.65603316211588</v>
      </c>
      <c r="H51" s="28">
        <f t="shared" si="8"/>
        <v>27.149680093719024</v>
      </c>
    </row>
    <row r="52" spans="1:8" s="19" customFormat="1" ht="17.25" customHeight="1">
      <c r="A52" s="30" t="s">
        <v>46</v>
      </c>
      <c r="B52" s="24">
        <v>16156</v>
      </c>
      <c r="C52" s="24">
        <v>2146</v>
      </c>
      <c r="D52" s="24">
        <v>10470</v>
      </c>
      <c r="E52" s="24">
        <v>3540</v>
      </c>
      <c r="F52" s="25">
        <f t="shared" si="8"/>
        <v>13.282990839316664</v>
      </c>
      <c r="G52" s="25">
        <f t="shared" si="8"/>
        <v>64.80564496162417</v>
      </c>
      <c r="H52" s="28">
        <f t="shared" si="8"/>
        <v>21.91136419905917</v>
      </c>
    </row>
    <row r="53" spans="1:8" s="19" customFormat="1" ht="17.25" customHeight="1">
      <c r="A53" s="30" t="s">
        <v>47</v>
      </c>
      <c r="B53" s="24">
        <v>8888</v>
      </c>
      <c r="C53" s="24">
        <v>1088</v>
      </c>
      <c r="D53" s="24">
        <v>5444</v>
      </c>
      <c r="E53" s="24">
        <v>2356</v>
      </c>
      <c r="F53" s="25">
        <f t="shared" si="8"/>
        <v>12.241224122412241</v>
      </c>
      <c r="G53" s="25">
        <f t="shared" si="8"/>
        <v>61.251125112511254</v>
      </c>
      <c r="H53" s="28">
        <f t="shared" si="8"/>
        <v>26.507650765076505</v>
      </c>
    </row>
    <row r="54" spans="1:8" s="19" customFormat="1" ht="17.25" customHeight="1">
      <c r="A54" s="30" t="s">
        <v>48</v>
      </c>
      <c r="B54" s="24">
        <v>10415</v>
      </c>
      <c r="C54" s="24">
        <v>1186</v>
      </c>
      <c r="D54" s="24">
        <v>5973</v>
      </c>
      <c r="E54" s="24">
        <v>3256</v>
      </c>
      <c r="F54" s="25">
        <f t="shared" si="8"/>
        <v>11.387421987518003</v>
      </c>
      <c r="G54" s="25">
        <f t="shared" si="8"/>
        <v>57.34997599615939</v>
      </c>
      <c r="H54" s="28">
        <f t="shared" si="8"/>
        <v>31.26260201632261</v>
      </c>
    </row>
    <row r="55" spans="1:8" s="19" customFormat="1" ht="17.25" customHeight="1">
      <c r="A55" s="30" t="s">
        <v>49</v>
      </c>
      <c r="B55" s="24">
        <v>8588</v>
      </c>
      <c r="C55" s="24">
        <v>1088</v>
      </c>
      <c r="D55" s="24">
        <v>5001</v>
      </c>
      <c r="E55" s="24">
        <v>2499</v>
      </c>
      <c r="F55" s="25">
        <f t="shared" si="8"/>
        <v>12.668840242198417</v>
      </c>
      <c r="G55" s="25">
        <f t="shared" si="8"/>
        <v>58.232417326502095</v>
      </c>
      <c r="H55" s="28">
        <f t="shared" si="8"/>
        <v>29.098742431299492</v>
      </c>
    </row>
    <row r="56" spans="1:8" s="19" customFormat="1" ht="17.25" customHeight="1">
      <c r="A56" s="30" t="s">
        <v>50</v>
      </c>
      <c r="B56" s="24">
        <v>7921</v>
      </c>
      <c r="C56" s="24">
        <v>934</v>
      </c>
      <c r="D56" s="24">
        <v>4722</v>
      </c>
      <c r="E56" s="24">
        <v>2265</v>
      </c>
      <c r="F56" s="25">
        <f t="shared" si="8"/>
        <v>11.791440474687539</v>
      </c>
      <c r="G56" s="25">
        <f t="shared" si="8"/>
        <v>59.61368514076506</v>
      </c>
      <c r="H56" s="28">
        <f t="shared" si="8"/>
        <v>28.594874384547403</v>
      </c>
    </row>
    <row r="57" spans="1:8" s="19" customFormat="1" ht="17.25" customHeight="1">
      <c r="A57" s="30" t="s">
        <v>51</v>
      </c>
      <c r="B57" s="24">
        <v>3517</v>
      </c>
      <c r="C57" s="24">
        <v>323</v>
      </c>
      <c r="D57" s="24">
        <v>2045</v>
      </c>
      <c r="E57" s="24">
        <v>1148</v>
      </c>
      <c r="F57" s="25">
        <f t="shared" si="8"/>
        <v>9.183963605345465</v>
      </c>
      <c r="G57" s="25">
        <f t="shared" si="8"/>
        <v>58.14614728461757</v>
      </c>
      <c r="H57" s="28">
        <f t="shared" si="8"/>
        <v>32.6414557861814</v>
      </c>
    </row>
    <row r="58" spans="1:8" s="19" customFormat="1" ht="17.25" customHeight="1">
      <c r="A58" s="23"/>
      <c r="B58" s="24"/>
      <c r="C58" s="24"/>
      <c r="D58" s="24"/>
      <c r="E58" s="24"/>
      <c r="F58" s="25"/>
      <c r="G58" s="25"/>
      <c r="H58" s="28"/>
    </row>
    <row r="59" spans="1:8" s="19" customFormat="1" ht="17.25" customHeight="1">
      <c r="A59" s="32" t="s">
        <v>52</v>
      </c>
      <c r="B59" s="24">
        <v>131776</v>
      </c>
      <c r="C59" s="24">
        <v>19389</v>
      </c>
      <c r="D59" s="24">
        <v>87082</v>
      </c>
      <c r="E59" s="24">
        <v>25302</v>
      </c>
      <c r="F59" s="25">
        <f aca="true" t="shared" si="9" ref="F59:F68">C59/$B59*100</f>
        <v>14.713604905293831</v>
      </c>
      <c r="G59" s="25">
        <f aca="true" t="shared" si="10" ref="G59:G68">D59/$B59*100</f>
        <v>66.08335356969403</v>
      </c>
      <c r="H59" s="28">
        <f aca="true" t="shared" si="11" ref="H59:H68">E59/$B59*100</f>
        <v>19.200764934434194</v>
      </c>
    </row>
    <row r="60" spans="1:8" s="19" customFormat="1" ht="17.25" customHeight="1">
      <c r="A60" s="30" t="s">
        <v>53</v>
      </c>
      <c r="B60" s="24">
        <v>15542</v>
      </c>
      <c r="C60" s="24">
        <v>2209</v>
      </c>
      <c r="D60" s="24">
        <v>10517</v>
      </c>
      <c r="E60" s="24">
        <v>2816</v>
      </c>
      <c r="F60" s="25">
        <f t="shared" si="9"/>
        <v>14.213099987131644</v>
      </c>
      <c r="G60" s="25">
        <f t="shared" si="10"/>
        <v>67.66825376399433</v>
      </c>
      <c r="H60" s="28">
        <f t="shared" si="11"/>
        <v>18.11864624887402</v>
      </c>
    </row>
    <row r="61" spans="1:8" s="19" customFormat="1" ht="17.25" customHeight="1">
      <c r="A61" s="30" t="s">
        <v>54</v>
      </c>
      <c r="B61" s="24">
        <v>16888</v>
      </c>
      <c r="C61" s="24">
        <v>2325</v>
      </c>
      <c r="D61" s="24">
        <v>10907</v>
      </c>
      <c r="E61" s="24">
        <v>3656</v>
      </c>
      <c r="F61" s="25">
        <f t="shared" si="9"/>
        <v>13.767171956418759</v>
      </c>
      <c r="G61" s="25">
        <f t="shared" si="10"/>
        <v>64.58432022738039</v>
      </c>
      <c r="H61" s="28">
        <f t="shared" si="11"/>
        <v>21.64850781620085</v>
      </c>
    </row>
    <row r="62" spans="1:8" s="19" customFormat="1" ht="17.25" customHeight="1">
      <c r="A62" s="30" t="s">
        <v>55</v>
      </c>
      <c r="B62" s="24">
        <v>3970</v>
      </c>
      <c r="C62" s="24">
        <v>505</v>
      </c>
      <c r="D62" s="24">
        <v>2410</v>
      </c>
      <c r="E62" s="24">
        <v>1055</v>
      </c>
      <c r="F62" s="25">
        <f t="shared" si="9"/>
        <v>12.720403022670027</v>
      </c>
      <c r="G62" s="25">
        <f t="shared" si="10"/>
        <v>60.70528967254408</v>
      </c>
      <c r="H62" s="28">
        <f t="shared" si="11"/>
        <v>26.574307304785894</v>
      </c>
    </row>
    <row r="63" spans="1:8" s="19" customFormat="1" ht="17.25" customHeight="1">
      <c r="A63" s="30" t="s">
        <v>56</v>
      </c>
      <c r="B63" s="24">
        <v>5627</v>
      </c>
      <c r="C63" s="24">
        <v>717</v>
      </c>
      <c r="D63" s="24">
        <v>3240</v>
      </c>
      <c r="E63" s="24">
        <v>1670</v>
      </c>
      <c r="F63" s="25">
        <f t="shared" si="9"/>
        <v>12.742136129376222</v>
      </c>
      <c r="G63" s="25">
        <f t="shared" si="10"/>
        <v>57.57952727918963</v>
      </c>
      <c r="H63" s="28">
        <f t="shared" si="11"/>
        <v>29.678336591434157</v>
      </c>
    </row>
    <row r="64" spans="1:8" s="19" customFormat="1" ht="17.25" customHeight="1">
      <c r="A64" s="30" t="s">
        <v>57</v>
      </c>
      <c r="B64" s="24">
        <v>38476</v>
      </c>
      <c r="C64" s="24">
        <v>6169</v>
      </c>
      <c r="D64" s="24">
        <v>26357</v>
      </c>
      <c r="E64" s="24">
        <v>5948</v>
      </c>
      <c r="F64" s="25">
        <f t="shared" si="9"/>
        <v>16.033371452333924</v>
      </c>
      <c r="G64" s="25">
        <f t="shared" si="10"/>
        <v>68.5024430814014</v>
      </c>
      <c r="H64" s="28">
        <f t="shared" si="11"/>
        <v>15.458987420729805</v>
      </c>
    </row>
    <row r="65" spans="1:8" s="19" customFormat="1" ht="17.25" customHeight="1">
      <c r="A65" s="30" t="s">
        <v>58</v>
      </c>
      <c r="B65" s="24">
        <v>19300</v>
      </c>
      <c r="C65" s="24">
        <v>2854</v>
      </c>
      <c r="D65" s="24">
        <v>13089</v>
      </c>
      <c r="E65" s="24">
        <v>3357</v>
      </c>
      <c r="F65" s="25">
        <f t="shared" si="9"/>
        <v>14.787564766839377</v>
      </c>
      <c r="G65" s="25">
        <f t="shared" si="10"/>
        <v>67.81865284974093</v>
      </c>
      <c r="H65" s="28">
        <f t="shared" si="11"/>
        <v>17.39378238341969</v>
      </c>
    </row>
    <row r="66" spans="1:8" s="19" customFormat="1" ht="17.25" customHeight="1">
      <c r="A66" s="30" t="s">
        <v>59</v>
      </c>
      <c r="B66" s="24">
        <v>15669</v>
      </c>
      <c r="C66" s="24">
        <v>2289</v>
      </c>
      <c r="D66" s="24">
        <v>10428</v>
      </c>
      <c r="E66" s="24">
        <v>2952</v>
      </c>
      <c r="F66" s="25">
        <f t="shared" si="9"/>
        <v>14.608462569404557</v>
      </c>
      <c r="G66" s="25">
        <f t="shared" si="10"/>
        <v>66.55179015891251</v>
      </c>
      <c r="H66" s="28">
        <f t="shared" si="11"/>
        <v>18.839747271682942</v>
      </c>
    </row>
    <row r="67" spans="1:8" s="19" customFormat="1" ht="17.25" customHeight="1">
      <c r="A67" s="33" t="s">
        <v>60</v>
      </c>
      <c r="B67" s="24">
        <v>7943</v>
      </c>
      <c r="C67" s="24">
        <v>1156</v>
      </c>
      <c r="D67" s="24">
        <v>4863</v>
      </c>
      <c r="E67" s="24">
        <v>1924</v>
      </c>
      <c r="F67" s="25">
        <f t="shared" si="9"/>
        <v>14.553695077426665</v>
      </c>
      <c r="G67" s="25">
        <f t="shared" si="10"/>
        <v>61.223718997859756</v>
      </c>
      <c r="H67" s="28">
        <f t="shared" si="11"/>
        <v>24.222585924713584</v>
      </c>
    </row>
    <row r="68" spans="1:8" s="19" customFormat="1" ht="17.25" customHeight="1">
      <c r="A68" s="30" t="s">
        <v>61</v>
      </c>
      <c r="B68" s="24">
        <v>8361</v>
      </c>
      <c r="C68" s="24">
        <v>1165</v>
      </c>
      <c r="D68" s="24">
        <v>5271</v>
      </c>
      <c r="E68" s="24">
        <v>1924</v>
      </c>
      <c r="F68" s="25">
        <f t="shared" si="9"/>
        <v>13.933739983255592</v>
      </c>
      <c r="G68" s="25">
        <f t="shared" si="10"/>
        <v>63.0426982418371</v>
      </c>
      <c r="H68" s="28">
        <f t="shared" si="11"/>
        <v>23.011601483076188</v>
      </c>
    </row>
    <row r="69" spans="1:8" s="19" customFormat="1" ht="11.25" customHeight="1">
      <c r="A69" s="34"/>
      <c r="B69" s="35"/>
      <c r="C69" s="35"/>
      <c r="D69" s="35"/>
      <c r="E69" s="35"/>
      <c r="F69" s="36"/>
      <c r="G69" s="36"/>
      <c r="H69" s="37"/>
    </row>
    <row r="70" spans="1:11" ht="30" customHeight="1">
      <c r="A70" s="38"/>
      <c r="B70" s="2"/>
      <c r="C70" s="2"/>
      <c r="D70" s="2"/>
      <c r="E70" s="2"/>
      <c r="F70" s="3"/>
      <c r="G70" s="3"/>
      <c r="H70" s="3"/>
      <c r="I70" s="4"/>
      <c r="J70" s="4"/>
      <c r="K70" s="4"/>
    </row>
    <row r="71" spans="1:11" ht="20.25" customHeight="1">
      <c r="A71" s="6"/>
      <c r="B71" s="7"/>
      <c r="C71" s="7"/>
      <c r="D71" s="7"/>
      <c r="E71" s="7"/>
      <c r="F71" s="9"/>
      <c r="G71" s="10"/>
      <c r="H71" s="39"/>
      <c r="I71" s="4"/>
      <c r="J71" s="4"/>
      <c r="K71" s="4"/>
    </row>
    <row r="72" spans="1:11" ht="4.5" customHeight="1">
      <c r="A72" s="6"/>
      <c r="B72" s="7"/>
      <c r="C72" s="7"/>
      <c r="D72" s="7"/>
      <c r="E72" s="7"/>
      <c r="F72" s="9"/>
      <c r="G72" s="9"/>
      <c r="H72" s="9"/>
      <c r="I72" s="4"/>
      <c r="J72" s="4"/>
      <c r="K72" s="4"/>
    </row>
    <row r="73" spans="1:8" s="19" customFormat="1" ht="16.5" customHeight="1">
      <c r="A73" s="12"/>
      <c r="B73" s="40"/>
      <c r="C73" s="14" t="s">
        <v>2</v>
      </c>
      <c r="D73" s="15"/>
      <c r="E73" s="15"/>
      <c r="F73" s="16" t="s">
        <v>3</v>
      </c>
      <c r="G73" s="17"/>
      <c r="H73" s="18"/>
    </row>
    <row r="74" spans="1:8" s="19" customFormat="1" ht="16.5" customHeight="1">
      <c r="A74" s="20"/>
      <c r="B74" s="35"/>
      <c r="C74" s="41" t="s">
        <v>62</v>
      </c>
      <c r="D74" s="41" t="s">
        <v>63</v>
      </c>
      <c r="E74" s="41" t="s">
        <v>64</v>
      </c>
      <c r="F74" s="42" t="s">
        <v>62</v>
      </c>
      <c r="G74" s="42" t="s">
        <v>63</v>
      </c>
      <c r="H74" s="42" t="s">
        <v>64</v>
      </c>
    </row>
    <row r="75" spans="1:8" s="19" customFormat="1" ht="8.25" customHeight="1">
      <c r="A75" s="23"/>
      <c r="B75" s="24"/>
      <c r="C75" s="43"/>
      <c r="D75" s="43"/>
      <c r="E75" s="43"/>
      <c r="F75" s="44"/>
      <c r="G75" s="44"/>
      <c r="H75" s="45"/>
    </row>
    <row r="76" spans="1:8" s="19" customFormat="1" ht="17.25" customHeight="1">
      <c r="A76" s="32" t="s">
        <v>65</v>
      </c>
      <c r="B76" s="24">
        <v>88931</v>
      </c>
      <c r="C76" s="24">
        <v>14568</v>
      </c>
      <c r="D76" s="24">
        <v>61792</v>
      </c>
      <c r="E76" s="24">
        <v>12571</v>
      </c>
      <c r="F76" s="25">
        <f aca="true" t="shared" si="12" ref="F76:H79">C76/$B76*100</f>
        <v>16.38123938784001</v>
      </c>
      <c r="G76" s="25">
        <f t="shared" si="12"/>
        <v>69.48308238971788</v>
      </c>
      <c r="H76" s="28">
        <f t="shared" si="12"/>
        <v>14.135678222442118</v>
      </c>
    </row>
    <row r="77" spans="1:8" s="19" customFormat="1" ht="17.25" customHeight="1">
      <c r="A77" s="30" t="s">
        <v>66</v>
      </c>
      <c r="B77" s="24">
        <v>30723</v>
      </c>
      <c r="C77" s="24">
        <v>5267</v>
      </c>
      <c r="D77" s="24">
        <v>21542</v>
      </c>
      <c r="E77" s="24">
        <v>3914</v>
      </c>
      <c r="F77" s="25">
        <f t="shared" si="12"/>
        <v>17.14350812095173</v>
      </c>
      <c r="G77" s="25">
        <f t="shared" si="12"/>
        <v>70.11685056797839</v>
      </c>
      <c r="H77" s="28">
        <f t="shared" si="12"/>
        <v>12.739641311069882</v>
      </c>
    </row>
    <row r="78" spans="1:8" s="19" customFormat="1" ht="17.25" customHeight="1">
      <c r="A78" s="30" t="s">
        <v>67</v>
      </c>
      <c r="B78" s="24">
        <v>35948</v>
      </c>
      <c r="C78" s="24">
        <v>5667</v>
      </c>
      <c r="D78" s="24">
        <v>25514</v>
      </c>
      <c r="E78" s="24">
        <v>4767</v>
      </c>
      <c r="F78" s="25">
        <f t="shared" si="12"/>
        <v>15.764437520863469</v>
      </c>
      <c r="G78" s="25">
        <f t="shared" si="12"/>
        <v>70.97474129297875</v>
      </c>
      <c r="H78" s="28">
        <f t="shared" si="12"/>
        <v>13.260821186157784</v>
      </c>
    </row>
    <row r="79" spans="1:8" s="19" customFormat="1" ht="17.25" customHeight="1">
      <c r="A79" s="30" t="s">
        <v>68</v>
      </c>
      <c r="B79" s="24">
        <v>22260</v>
      </c>
      <c r="C79" s="24">
        <v>3634</v>
      </c>
      <c r="D79" s="24">
        <v>14736</v>
      </c>
      <c r="E79" s="24">
        <v>3890</v>
      </c>
      <c r="F79" s="25">
        <f t="shared" si="12"/>
        <v>16.32524707996406</v>
      </c>
      <c r="G79" s="25">
        <f t="shared" si="12"/>
        <v>66.19946091644205</v>
      </c>
      <c r="H79" s="28">
        <f t="shared" si="12"/>
        <v>17.47529200359389</v>
      </c>
    </row>
    <row r="80" spans="1:8" s="19" customFormat="1" ht="17.25" customHeight="1">
      <c r="A80" s="31"/>
      <c r="B80" s="24"/>
      <c r="C80" s="24"/>
      <c r="D80" s="24"/>
      <c r="E80" s="24"/>
      <c r="F80" s="25"/>
      <c r="G80" s="25"/>
      <c r="H80" s="28"/>
    </row>
    <row r="81" spans="1:8" s="19" customFormat="1" ht="17.25" customHeight="1">
      <c r="A81" s="32" t="s">
        <v>69</v>
      </c>
      <c r="B81" s="24">
        <v>10330</v>
      </c>
      <c r="C81" s="24">
        <v>1571</v>
      </c>
      <c r="D81" s="24">
        <v>6622</v>
      </c>
      <c r="E81" s="24">
        <v>2137</v>
      </c>
      <c r="F81" s="25">
        <f aca="true" t="shared" si="13" ref="F81:H82">C81/$B81*100</f>
        <v>15.2081316553727</v>
      </c>
      <c r="G81" s="25">
        <f t="shared" si="13"/>
        <v>64.10454985479187</v>
      </c>
      <c r="H81" s="28">
        <f t="shared" si="13"/>
        <v>20.68731848983543</v>
      </c>
    </row>
    <row r="82" spans="1:8" s="19" customFormat="1" ht="17.25" customHeight="1">
      <c r="A82" s="30" t="s">
        <v>70</v>
      </c>
      <c r="B82" s="24">
        <v>10330</v>
      </c>
      <c r="C82" s="24">
        <v>1571</v>
      </c>
      <c r="D82" s="24">
        <v>6622</v>
      </c>
      <c r="E82" s="24">
        <v>2137</v>
      </c>
      <c r="F82" s="25">
        <f t="shared" si="13"/>
        <v>15.2081316553727</v>
      </c>
      <c r="G82" s="25">
        <f t="shared" si="13"/>
        <v>64.10454985479187</v>
      </c>
      <c r="H82" s="28">
        <f t="shared" si="13"/>
        <v>20.68731848983543</v>
      </c>
    </row>
    <row r="83" spans="1:8" s="19" customFormat="1" ht="17.25" customHeight="1">
      <c r="A83" s="31"/>
      <c r="B83" s="24"/>
      <c r="C83" s="24"/>
      <c r="D83" s="24"/>
      <c r="E83" s="24"/>
      <c r="F83" s="25"/>
      <c r="G83" s="25"/>
      <c r="H83" s="28"/>
    </row>
    <row r="84" spans="1:8" s="19" customFormat="1" ht="17.25" customHeight="1">
      <c r="A84" s="32" t="s">
        <v>71</v>
      </c>
      <c r="B84" s="24">
        <v>41045</v>
      </c>
      <c r="C84" s="24">
        <v>5846</v>
      </c>
      <c r="D84" s="24">
        <v>27101</v>
      </c>
      <c r="E84" s="24">
        <v>8098</v>
      </c>
      <c r="F84" s="25">
        <f aca="true" t="shared" si="14" ref="F84:H87">C84/$B84*100</f>
        <v>14.242904129613839</v>
      </c>
      <c r="G84" s="25">
        <f t="shared" si="14"/>
        <v>66.02753075892313</v>
      </c>
      <c r="H84" s="28">
        <f t="shared" si="14"/>
        <v>19.729565111463028</v>
      </c>
    </row>
    <row r="85" spans="1:8" s="19" customFormat="1" ht="17.25" customHeight="1">
      <c r="A85" s="30" t="s">
        <v>72</v>
      </c>
      <c r="B85" s="24">
        <v>17478</v>
      </c>
      <c r="C85" s="24">
        <v>2639</v>
      </c>
      <c r="D85" s="24">
        <v>11789</v>
      </c>
      <c r="E85" s="24">
        <v>3050</v>
      </c>
      <c r="F85" s="25">
        <f t="shared" si="14"/>
        <v>15.098981576839455</v>
      </c>
      <c r="G85" s="25">
        <f t="shared" si="14"/>
        <v>67.45050921158027</v>
      </c>
      <c r="H85" s="28">
        <f t="shared" si="14"/>
        <v>17.450509211580272</v>
      </c>
    </row>
    <row r="86" spans="1:8" s="19" customFormat="1" ht="17.25" customHeight="1">
      <c r="A86" s="30" t="s">
        <v>73</v>
      </c>
      <c r="B86" s="24">
        <v>13482</v>
      </c>
      <c r="C86" s="24">
        <v>1824</v>
      </c>
      <c r="D86" s="24">
        <v>8835</v>
      </c>
      <c r="E86" s="24">
        <v>2823</v>
      </c>
      <c r="F86" s="25">
        <f t="shared" si="14"/>
        <v>13.529149977748109</v>
      </c>
      <c r="G86" s="25">
        <f t="shared" si="14"/>
        <v>65.5318202047174</v>
      </c>
      <c r="H86" s="28">
        <f t="shared" si="14"/>
        <v>20.93902981753449</v>
      </c>
    </row>
    <row r="87" spans="1:8" s="19" customFormat="1" ht="17.25" customHeight="1">
      <c r="A87" s="30" t="s">
        <v>74</v>
      </c>
      <c r="B87" s="24">
        <v>10085</v>
      </c>
      <c r="C87" s="24">
        <v>1383</v>
      </c>
      <c r="D87" s="24">
        <v>6477</v>
      </c>
      <c r="E87" s="24">
        <v>2225</v>
      </c>
      <c r="F87" s="25">
        <f t="shared" si="14"/>
        <v>13.713435795736242</v>
      </c>
      <c r="G87" s="25">
        <f t="shared" si="14"/>
        <v>64.22409519087753</v>
      </c>
      <c r="H87" s="28">
        <f t="shared" si="14"/>
        <v>22.062469013386217</v>
      </c>
    </row>
    <row r="88" spans="1:8" s="19" customFormat="1" ht="17.25" customHeight="1">
      <c r="A88" s="31"/>
      <c r="B88" s="24"/>
      <c r="C88" s="24"/>
      <c r="D88" s="24"/>
      <c r="E88" s="24"/>
      <c r="F88" s="25"/>
      <c r="G88" s="25"/>
      <c r="H88" s="28"/>
    </row>
    <row r="89" spans="1:8" s="19" customFormat="1" ht="17.25" customHeight="1">
      <c r="A89" s="32" t="s">
        <v>75</v>
      </c>
      <c r="B89" s="24">
        <v>36536</v>
      </c>
      <c r="C89" s="24">
        <v>6001</v>
      </c>
      <c r="D89" s="24">
        <v>24148</v>
      </c>
      <c r="E89" s="24">
        <v>6387</v>
      </c>
      <c r="F89" s="25">
        <f aca="true" t="shared" si="15" ref="F89:H91">C89/$B89*100</f>
        <v>16.424895992993214</v>
      </c>
      <c r="G89" s="25">
        <f t="shared" si="15"/>
        <v>66.09371578716882</v>
      </c>
      <c r="H89" s="28">
        <f t="shared" si="15"/>
        <v>17.481388219837967</v>
      </c>
    </row>
    <row r="90" spans="1:8" s="19" customFormat="1" ht="17.25" customHeight="1">
      <c r="A90" s="30" t="s">
        <v>76</v>
      </c>
      <c r="B90" s="24">
        <v>13199</v>
      </c>
      <c r="C90" s="24">
        <v>2072</v>
      </c>
      <c r="D90" s="24">
        <v>8542</v>
      </c>
      <c r="E90" s="24">
        <v>2585</v>
      </c>
      <c r="F90" s="25">
        <f t="shared" si="15"/>
        <v>15.698158951435715</v>
      </c>
      <c r="G90" s="25">
        <f t="shared" si="15"/>
        <v>64.71702401697098</v>
      </c>
      <c r="H90" s="28">
        <f t="shared" si="15"/>
        <v>19.584817031593303</v>
      </c>
    </row>
    <row r="91" spans="1:8" s="19" customFormat="1" ht="17.25" customHeight="1">
      <c r="A91" s="30" t="s">
        <v>77</v>
      </c>
      <c r="B91" s="24">
        <v>23337</v>
      </c>
      <c r="C91" s="24">
        <v>3929</v>
      </c>
      <c r="D91" s="24">
        <v>15606</v>
      </c>
      <c r="E91" s="24">
        <v>3802</v>
      </c>
      <c r="F91" s="25">
        <f t="shared" si="15"/>
        <v>16.83592578309123</v>
      </c>
      <c r="G91" s="25">
        <f t="shared" si="15"/>
        <v>66.87234863092942</v>
      </c>
      <c r="H91" s="28">
        <f t="shared" si="15"/>
        <v>16.291725585979346</v>
      </c>
    </row>
    <row r="92" spans="1:8" s="19" customFormat="1" ht="17.25" customHeight="1">
      <c r="A92" s="31"/>
      <c r="B92" s="24"/>
      <c r="C92" s="24"/>
      <c r="D92" s="24"/>
      <c r="E92" s="24"/>
      <c r="F92" s="25"/>
      <c r="G92" s="25"/>
      <c r="H92" s="28"/>
    </row>
    <row r="93" spans="1:8" s="19" customFormat="1" ht="17.25" customHeight="1">
      <c r="A93" s="32" t="s">
        <v>78</v>
      </c>
      <c r="B93" s="24">
        <v>129150</v>
      </c>
      <c r="C93" s="24">
        <v>20681</v>
      </c>
      <c r="D93" s="24">
        <v>81570</v>
      </c>
      <c r="E93" s="24">
        <v>26899</v>
      </c>
      <c r="F93" s="25">
        <f aca="true" t="shared" si="16" ref="F93:F101">C93/$B93*100</f>
        <v>16.013162988772745</v>
      </c>
      <c r="G93" s="25">
        <f aca="true" t="shared" si="17" ref="G93:G101">D93/$B93*100</f>
        <v>63.159117305458764</v>
      </c>
      <c r="H93" s="28">
        <f aca="true" t="shared" si="18" ref="H93:H101">E93/$B93*100</f>
        <v>20.827719705768484</v>
      </c>
    </row>
    <row r="94" spans="1:8" s="19" customFormat="1" ht="17.25" customHeight="1">
      <c r="A94" s="30" t="s">
        <v>79</v>
      </c>
      <c r="B94" s="24">
        <v>11761</v>
      </c>
      <c r="C94" s="24">
        <v>1964</v>
      </c>
      <c r="D94" s="24">
        <v>7546</v>
      </c>
      <c r="E94" s="24">
        <v>2251</v>
      </c>
      <c r="F94" s="25">
        <f t="shared" si="16"/>
        <v>16.6992602669841</v>
      </c>
      <c r="G94" s="25">
        <f t="shared" si="17"/>
        <v>64.16121078139614</v>
      </c>
      <c r="H94" s="28">
        <f t="shared" si="18"/>
        <v>19.13952895161976</v>
      </c>
    </row>
    <row r="95" spans="1:8" s="19" customFormat="1" ht="17.25" customHeight="1">
      <c r="A95" s="30" t="s">
        <v>80</v>
      </c>
      <c r="B95" s="24">
        <v>26735</v>
      </c>
      <c r="C95" s="24">
        <v>4372</v>
      </c>
      <c r="D95" s="24">
        <v>16764</v>
      </c>
      <c r="E95" s="24">
        <v>5599</v>
      </c>
      <c r="F95" s="25">
        <f t="shared" si="16"/>
        <v>16.353095193566485</v>
      </c>
      <c r="G95" s="25">
        <f t="shared" si="17"/>
        <v>62.70432017953993</v>
      </c>
      <c r="H95" s="28">
        <f t="shared" si="18"/>
        <v>20.942584626893584</v>
      </c>
    </row>
    <row r="96" spans="1:8" s="19" customFormat="1" ht="17.25" customHeight="1">
      <c r="A96" s="30" t="s">
        <v>81</v>
      </c>
      <c r="B96" s="24">
        <v>25347</v>
      </c>
      <c r="C96" s="24">
        <v>4279</v>
      </c>
      <c r="D96" s="24">
        <v>16055</v>
      </c>
      <c r="E96" s="24">
        <v>5013</v>
      </c>
      <c r="F96" s="25">
        <f t="shared" si="16"/>
        <v>16.881682250364936</v>
      </c>
      <c r="G96" s="25">
        <f t="shared" si="17"/>
        <v>63.34082928946226</v>
      </c>
      <c r="H96" s="28">
        <f t="shared" si="18"/>
        <v>19.7774884601728</v>
      </c>
    </row>
    <row r="97" spans="1:8" s="19" customFormat="1" ht="17.25" customHeight="1">
      <c r="A97" s="30" t="s">
        <v>82</v>
      </c>
      <c r="B97" s="24">
        <v>27494</v>
      </c>
      <c r="C97" s="24">
        <v>4723</v>
      </c>
      <c r="D97" s="24">
        <v>18407</v>
      </c>
      <c r="E97" s="24">
        <v>4364</v>
      </c>
      <c r="F97" s="25">
        <f t="shared" si="16"/>
        <v>17.17829344584273</v>
      </c>
      <c r="G97" s="25">
        <f t="shared" si="17"/>
        <v>66.94915254237289</v>
      </c>
      <c r="H97" s="28">
        <f t="shared" si="18"/>
        <v>15.87255401178439</v>
      </c>
    </row>
    <row r="98" spans="1:8" s="19" customFormat="1" ht="17.25" customHeight="1">
      <c r="A98" s="30" t="s">
        <v>83</v>
      </c>
      <c r="B98" s="24">
        <v>21049</v>
      </c>
      <c r="C98" s="24">
        <v>3111</v>
      </c>
      <c r="D98" s="24">
        <v>13330</v>
      </c>
      <c r="E98" s="24">
        <v>4608</v>
      </c>
      <c r="F98" s="25">
        <f t="shared" si="16"/>
        <v>14.779799515416409</v>
      </c>
      <c r="G98" s="25">
        <f t="shared" si="17"/>
        <v>63.32842415316642</v>
      </c>
      <c r="H98" s="28">
        <f t="shared" si="18"/>
        <v>21.89177633141717</v>
      </c>
    </row>
    <row r="99" spans="1:8" s="19" customFormat="1" ht="17.25" customHeight="1">
      <c r="A99" s="30" t="s">
        <v>84</v>
      </c>
      <c r="B99" s="24">
        <v>6640</v>
      </c>
      <c r="C99" s="24">
        <v>951</v>
      </c>
      <c r="D99" s="24">
        <v>3899</v>
      </c>
      <c r="E99" s="24">
        <v>1790</v>
      </c>
      <c r="F99" s="25">
        <f t="shared" si="16"/>
        <v>14.322289156626505</v>
      </c>
      <c r="G99" s="25">
        <f t="shared" si="17"/>
        <v>58.71987951807229</v>
      </c>
      <c r="H99" s="28">
        <f t="shared" si="18"/>
        <v>26.957831325301207</v>
      </c>
    </row>
    <row r="100" spans="1:8" s="19" customFormat="1" ht="17.25" customHeight="1">
      <c r="A100" s="30" t="s">
        <v>85</v>
      </c>
      <c r="B100" s="24">
        <v>6526</v>
      </c>
      <c r="C100" s="24">
        <v>870</v>
      </c>
      <c r="D100" s="24">
        <v>3593</v>
      </c>
      <c r="E100" s="24">
        <v>2063</v>
      </c>
      <c r="F100" s="25">
        <f t="shared" si="16"/>
        <v>13.3312902237205</v>
      </c>
      <c r="G100" s="25">
        <f t="shared" si="17"/>
        <v>55.056696291756055</v>
      </c>
      <c r="H100" s="28">
        <f t="shared" si="18"/>
        <v>31.612013484523445</v>
      </c>
    </row>
    <row r="101" spans="1:8" s="19" customFormat="1" ht="17.25" customHeight="1">
      <c r="A101" s="30" t="s">
        <v>86</v>
      </c>
      <c r="B101" s="24">
        <v>3598</v>
      </c>
      <c r="C101" s="24">
        <v>411</v>
      </c>
      <c r="D101" s="24">
        <v>1976</v>
      </c>
      <c r="E101" s="24">
        <v>1211</v>
      </c>
      <c r="F101" s="25">
        <f t="shared" si="16"/>
        <v>11.42301278488049</v>
      </c>
      <c r="G101" s="25">
        <f t="shared" si="17"/>
        <v>54.91939966648138</v>
      </c>
      <c r="H101" s="28">
        <f t="shared" si="18"/>
        <v>33.65758754863813</v>
      </c>
    </row>
    <row r="102" spans="1:8" s="19" customFormat="1" ht="17.25" customHeight="1">
      <c r="A102" s="32"/>
      <c r="B102" s="24"/>
      <c r="C102" s="24"/>
      <c r="D102" s="24"/>
      <c r="E102" s="24"/>
      <c r="F102" s="25"/>
      <c r="G102" s="25"/>
      <c r="H102" s="28"/>
    </row>
    <row r="103" spans="1:8" s="19" customFormat="1" ht="17.25" customHeight="1">
      <c r="A103" s="32" t="s">
        <v>87</v>
      </c>
      <c r="B103" s="24">
        <v>104976</v>
      </c>
      <c r="C103" s="24">
        <v>17309</v>
      </c>
      <c r="D103" s="24">
        <v>68188</v>
      </c>
      <c r="E103" s="24">
        <v>19451</v>
      </c>
      <c r="F103" s="25">
        <f aca="true" t="shared" si="19" ref="F103:H108">C103/$B103*100</f>
        <v>16.488530711781742</v>
      </c>
      <c r="G103" s="25">
        <f t="shared" si="19"/>
        <v>64.95579942082</v>
      </c>
      <c r="H103" s="28">
        <f t="shared" si="19"/>
        <v>18.528997104099982</v>
      </c>
    </row>
    <row r="104" spans="1:8" s="19" customFormat="1" ht="17.25" customHeight="1">
      <c r="A104" s="30" t="s">
        <v>88</v>
      </c>
      <c r="B104" s="24">
        <v>12148</v>
      </c>
      <c r="C104" s="24">
        <v>1905</v>
      </c>
      <c r="D104" s="24">
        <v>7672</v>
      </c>
      <c r="E104" s="24">
        <v>2571</v>
      </c>
      <c r="F104" s="25">
        <f t="shared" si="19"/>
        <v>15.681593677971684</v>
      </c>
      <c r="G104" s="25">
        <f t="shared" si="19"/>
        <v>63.154428712545275</v>
      </c>
      <c r="H104" s="28">
        <f t="shared" si="19"/>
        <v>21.16397760948304</v>
      </c>
    </row>
    <row r="105" spans="1:8" s="19" customFormat="1" ht="17.25" customHeight="1">
      <c r="A105" s="30" t="s">
        <v>89</v>
      </c>
      <c r="B105" s="24">
        <v>24307</v>
      </c>
      <c r="C105" s="24">
        <v>4135</v>
      </c>
      <c r="D105" s="24">
        <v>15787</v>
      </c>
      <c r="E105" s="24">
        <v>4357</v>
      </c>
      <c r="F105" s="25">
        <f t="shared" si="19"/>
        <v>17.011560455835767</v>
      </c>
      <c r="G105" s="25">
        <f t="shared" si="19"/>
        <v>64.9483687826552</v>
      </c>
      <c r="H105" s="28">
        <f t="shared" si="19"/>
        <v>17.924877607273626</v>
      </c>
    </row>
    <row r="106" spans="1:8" s="19" customFormat="1" ht="17.25" customHeight="1">
      <c r="A106" s="30" t="s">
        <v>90</v>
      </c>
      <c r="B106" s="24">
        <v>15754</v>
      </c>
      <c r="C106" s="24">
        <v>2662</v>
      </c>
      <c r="D106" s="24">
        <v>10299</v>
      </c>
      <c r="E106" s="24">
        <v>2793</v>
      </c>
      <c r="F106" s="25">
        <f t="shared" si="19"/>
        <v>16.89729592484448</v>
      </c>
      <c r="G106" s="25">
        <f t="shared" si="19"/>
        <v>65.37387330201854</v>
      </c>
      <c r="H106" s="28">
        <f t="shared" si="19"/>
        <v>17.72883077313698</v>
      </c>
    </row>
    <row r="107" spans="1:8" s="19" customFormat="1" ht="17.25" customHeight="1">
      <c r="A107" s="30" t="s">
        <v>91</v>
      </c>
      <c r="B107" s="24">
        <v>31382</v>
      </c>
      <c r="C107" s="24">
        <v>5045</v>
      </c>
      <c r="D107" s="24">
        <v>20622</v>
      </c>
      <c r="E107" s="24">
        <v>5715</v>
      </c>
      <c r="F107" s="25">
        <f t="shared" si="19"/>
        <v>16.076094576508826</v>
      </c>
      <c r="G107" s="25">
        <f t="shared" si="19"/>
        <v>65.71282901026065</v>
      </c>
      <c r="H107" s="28">
        <f t="shared" si="19"/>
        <v>18.211076413230515</v>
      </c>
    </row>
    <row r="108" spans="1:8" s="19" customFormat="1" ht="17.25" customHeight="1">
      <c r="A108" s="30" t="s">
        <v>92</v>
      </c>
      <c r="B108" s="24">
        <v>21385</v>
      </c>
      <c r="C108" s="24">
        <v>3562</v>
      </c>
      <c r="D108" s="24">
        <v>13808</v>
      </c>
      <c r="E108" s="24">
        <v>4015</v>
      </c>
      <c r="F108" s="25">
        <f t="shared" si="19"/>
        <v>16.656534954407295</v>
      </c>
      <c r="G108" s="25">
        <f t="shared" si="19"/>
        <v>64.5686228664952</v>
      </c>
      <c r="H108" s="28">
        <f t="shared" si="19"/>
        <v>18.774842179097497</v>
      </c>
    </row>
    <row r="109" spans="1:8" s="19" customFormat="1" ht="17.25" customHeight="1">
      <c r="A109" s="31"/>
      <c r="B109" s="24"/>
      <c r="C109" s="24"/>
      <c r="D109" s="24"/>
      <c r="E109" s="24"/>
      <c r="F109" s="25"/>
      <c r="G109" s="25"/>
      <c r="H109" s="28"/>
    </row>
    <row r="110" spans="1:8" s="19" customFormat="1" ht="17.25" customHeight="1">
      <c r="A110" s="32" t="s">
        <v>93</v>
      </c>
      <c r="B110" s="24">
        <v>27532</v>
      </c>
      <c r="C110" s="24">
        <v>4186</v>
      </c>
      <c r="D110" s="24">
        <v>16134</v>
      </c>
      <c r="E110" s="24">
        <v>7212</v>
      </c>
      <c r="F110" s="25">
        <f aca="true" t="shared" si="20" ref="F110:H112">C110/$B110*100</f>
        <v>15.20412610780183</v>
      </c>
      <c r="G110" s="25">
        <f t="shared" si="20"/>
        <v>58.60090077001308</v>
      </c>
      <c r="H110" s="28">
        <f t="shared" si="20"/>
        <v>26.194973122185093</v>
      </c>
    </row>
    <row r="111" spans="1:8" s="19" customFormat="1" ht="17.25" customHeight="1">
      <c r="A111" s="30" t="s">
        <v>94</v>
      </c>
      <c r="B111" s="24">
        <v>20980</v>
      </c>
      <c r="C111" s="24">
        <v>3335</v>
      </c>
      <c r="D111" s="24">
        <v>12728</v>
      </c>
      <c r="E111" s="24">
        <v>4917</v>
      </c>
      <c r="F111" s="25">
        <f t="shared" si="20"/>
        <v>15.896091515729266</v>
      </c>
      <c r="G111" s="25">
        <f t="shared" si="20"/>
        <v>60.66730219256434</v>
      </c>
      <c r="H111" s="28">
        <f t="shared" si="20"/>
        <v>23.43660629170639</v>
      </c>
    </row>
    <row r="112" spans="1:8" s="19" customFormat="1" ht="17.25" customHeight="1">
      <c r="A112" s="30" t="s">
        <v>95</v>
      </c>
      <c r="B112" s="24">
        <v>6552</v>
      </c>
      <c r="C112" s="24">
        <v>851</v>
      </c>
      <c r="D112" s="24">
        <v>3406</v>
      </c>
      <c r="E112" s="24">
        <v>2295</v>
      </c>
      <c r="F112" s="25">
        <f t="shared" si="20"/>
        <v>12.98840048840049</v>
      </c>
      <c r="G112" s="25">
        <f t="shared" si="20"/>
        <v>51.98412698412699</v>
      </c>
      <c r="H112" s="28">
        <f t="shared" si="20"/>
        <v>35.027472527472526</v>
      </c>
    </row>
    <row r="113" spans="1:8" s="19" customFormat="1" ht="17.25" customHeight="1">
      <c r="A113" s="31"/>
      <c r="B113" s="24"/>
      <c r="C113" s="24"/>
      <c r="D113" s="24"/>
      <c r="E113" s="24"/>
      <c r="F113" s="25"/>
      <c r="G113" s="25"/>
      <c r="H113" s="28"/>
    </row>
    <row r="114" spans="1:8" s="19" customFormat="1" ht="17.25" customHeight="1">
      <c r="A114" s="32" t="s">
        <v>96</v>
      </c>
      <c r="B114" s="24">
        <v>109386</v>
      </c>
      <c r="C114" s="24">
        <v>16986</v>
      </c>
      <c r="D114" s="24">
        <v>72841</v>
      </c>
      <c r="E114" s="24">
        <v>19559</v>
      </c>
      <c r="F114" s="25">
        <f aca="true" t="shared" si="21" ref="F114:F122">C114/$B114*100</f>
        <v>15.528495419889198</v>
      </c>
      <c r="G114" s="25">
        <f aca="true" t="shared" si="22" ref="G114:G122">D114/$B114*100</f>
        <v>66.59078858354816</v>
      </c>
      <c r="H114" s="28">
        <f aca="true" t="shared" si="23" ref="H114:H122">E114/$B114*100</f>
        <v>17.880715996562632</v>
      </c>
    </row>
    <row r="115" spans="1:8" s="19" customFormat="1" ht="17.25" customHeight="1">
      <c r="A115" s="30" t="s">
        <v>97</v>
      </c>
      <c r="B115" s="24">
        <v>18532</v>
      </c>
      <c r="C115" s="24">
        <v>3348</v>
      </c>
      <c r="D115" s="24">
        <v>12510</v>
      </c>
      <c r="E115" s="24">
        <v>2674</v>
      </c>
      <c r="F115" s="25">
        <f t="shared" si="21"/>
        <v>18.06604791711634</v>
      </c>
      <c r="G115" s="25">
        <f t="shared" si="22"/>
        <v>67.50485646449384</v>
      </c>
      <c r="H115" s="28">
        <f t="shared" si="23"/>
        <v>14.429095618389812</v>
      </c>
    </row>
    <row r="116" spans="1:8" s="19" customFormat="1" ht="17.25" customHeight="1">
      <c r="A116" s="30" t="s">
        <v>98</v>
      </c>
      <c r="B116" s="24">
        <v>19592</v>
      </c>
      <c r="C116" s="24">
        <v>3107</v>
      </c>
      <c r="D116" s="24">
        <v>12828</v>
      </c>
      <c r="E116" s="24">
        <v>3657</v>
      </c>
      <c r="F116" s="25">
        <f t="shared" si="21"/>
        <v>15.858513679052674</v>
      </c>
      <c r="G116" s="25">
        <f t="shared" si="22"/>
        <v>65.47570436913026</v>
      </c>
      <c r="H116" s="28">
        <f t="shared" si="23"/>
        <v>18.665781951817067</v>
      </c>
    </row>
    <row r="117" spans="1:8" s="19" customFormat="1" ht="17.25" customHeight="1">
      <c r="A117" s="30" t="s">
        <v>99</v>
      </c>
      <c r="B117" s="24">
        <v>19811</v>
      </c>
      <c r="C117" s="24">
        <v>3039</v>
      </c>
      <c r="D117" s="24">
        <v>13677</v>
      </c>
      <c r="E117" s="24">
        <v>3095</v>
      </c>
      <c r="F117" s="25">
        <f t="shared" si="21"/>
        <v>15.339962647014286</v>
      </c>
      <c r="G117" s="25">
        <f t="shared" si="22"/>
        <v>69.03740346272274</v>
      </c>
      <c r="H117" s="28">
        <f t="shared" si="23"/>
        <v>15.622633890262986</v>
      </c>
    </row>
    <row r="118" spans="1:8" s="19" customFormat="1" ht="17.25" customHeight="1">
      <c r="A118" s="30" t="s">
        <v>100</v>
      </c>
      <c r="B118" s="24">
        <v>28846</v>
      </c>
      <c r="C118" s="24">
        <v>4530</v>
      </c>
      <c r="D118" s="24">
        <v>20689</v>
      </c>
      <c r="E118" s="24">
        <v>3627</v>
      </c>
      <c r="F118" s="25">
        <f t="shared" si="21"/>
        <v>15.70408375511336</v>
      </c>
      <c r="G118" s="25">
        <f t="shared" si="22"/>
        <v>71.72224918532899</v>
      </c>
      <c r="H118" s="28">
        <f t="shared" si="23"/>
        <v>12.57366705955765</v>
      </c>
    </row>
    <row r="119" spans="1:8" s="19" customFormat="1" ht="17.25" customHeight="1">
      <c r="A119" s="30" t="s">
        <v>101</v>
      </c>
      <c r="B119" s="24">
        <v>11333</v>
      </c>
      <c r="C119" s="24">
        <v>1723</v>
      </c>
      <c r="D119" s="24">
        <v>7214</v>
      </c>
      <c r="E119" s="24">
        <v>2396</v>
      </c>
      <c r="F119" s="25">
        <f t="shared" si="21"/>
        <v>15.203388334951029</v>
      </c>
      <c r="G119" s="25">
        <f t="shared" si="22"/>
        <v>63.65481337686403</v>
      </c>
      <c r="H119" s="28">
        <f t="shared" si="23"/>
        <v>21.141798288184948</v>
      </c>
    </row>
    <row r="120" spans="1:8" s="19" customFormat="1" ht="17.25" customHeight="1">
      <c r="A120" s="30" t="s">
        <v>102</v>
      </c>
      <c r="B120" s="24">
        <v>1270</v>
      </c>
      <c r="C120" s="24">
        <v>133</v>
      </c>
      <c r="D120" s="24">
        <v>656</v>
      </c>
      <c r="E120" s="24">
        <v>481</v>
      </c>
      <c r="F120" s="25">
        <f t="shared" si="21"/>
        <v>10.47244094488189</v>
      </c>
      <c r="G120" s="25">
        <f t="shared" si="22"/>
        <v>51.653543307086615</v>
      </c>
      <c r="H120" s="28">
        <f t="shared" si="23"/>
        <v>37.874015748031496</v>
      </c>
    </row>
    <row r="121" spans="1:8" s="19" customFormat="1" ht="17.25" customHeight="1">
      <c r="A121" s="30" t="s">
        <v>103</v>
      </c>
      <c r="B121" s="24">
        <v>6204</v>
      </c>
      <c r="C121" s="24">
        <v>644</v>
      </c>
      <c r="D121" s="24">
        <v>3207</v>
      </c>
      <c r="E121" s="24">
        <v>2353</v>
      </c>
      <c r="F121" s="25">
        <f t="shared" si="21"/>
        <v>10.38039974210187</v>
      </c>
      <c r="G121" s="25">
        <f t="shared" si="22"/>
        <v>51.69245647969052</v>
      </c>
      <c r="H121" s="28">
        <f t="shared" si="23"/>
        <v>37.92714377820761</v>
      </c>
    </row>
    <row r="122" spans="1:8" s="19" customFormat="1" ht="17.25" customHeight="1">
      <c r="A122" s="30" t="s">
        <v>104</v>
      </c>
      <c r="B122" s="24">
        <v>3798</v>
      </c>
      <c r="C122" s="24">
        <v>462</v>
      </c>
      <c r="D122" s="24">
        <v>2060</v>
      </c>
      <c r="E122" s="24">
        <v>1276</v>
      </c>
      <c r="F122" s="25">
        <f t="shared" si="21"/>
        <v>12.164296998420221</v>
      </c>
      <c r="G122" s="25">
        <f t="shared" si="22"/>
        <v>54.23907319641916</v>
      </c>
      <c r="H122" s="28">
        <f t="shared" si="23"/>
        <v>33.59662980516061</v>
      </c>
    </row>
    <row r="123" spans="1:8" s="19" customFormat="1" ht="17.25" customHeight="1">
      <c r="A123" s="31"/>
      <c r="B123" s="24"/>
      <c r="C123" s="24"/>
      <c r="D123" s="24"/>
      <c r="E123" s="24"/>
      <c r="F123" s="25"/>
      <c r="G123" s="25"/>
      <c r="H123" s="28"/>
    </row>
    <row r="124" spans="1:8" s="19" customFormat="1" ht="17.25" customHeight="1">
      <c r="A124" s="32" t="s">
        <v>105</v>
      </c>
      <c r="B124" s="24">
        <v>42764</v>
      </c>
      <c r="C124" s="24">
        <v>6411</v>
      </c>
      <c r="D124" s="24">
        <v>28791</v>
      </c>
      <c r="E124" s="24">
        <v>7562</v>
      </c>
      <c r="F124" s="25">
        <f aca="true" t="shared" si="24" ref="F124:H127">C124/$B124*100</f>
        <v>14.991581704237209</v>
      </c>
      <c r="G124" s="25">
        <f t="shared" si="24"/>
        <v>67.32532036292208</v>
      </c>
      <c r="H124" s="28">
        <f t="shared" si="24"/>
        <v>17.68309793284071</v>
      </c>
    </row>
    <row r="125" spans="1:8" s="19" customFormat="1" ht="17.25" customHeight="1">
      <c r="A125" s="30" t="s">
        <v>106</v>
      </c>
      <c r="B125" s="24">
        <v>11746</v>
      </c>
      <c r="C125" s="24">
        <v>1814</v>
      </c>
      <c r="D125" s="24">
        <v>7806</v>
      </c>
      <c r="E125" s="24">
        <v>2126</v>
      </c>
      <c r="F125" s="25">
        <f t="shared" si="24"/>
        <v>15.443555252852034</v>
      </c>
      <c r="G125" s="25">
        <f t="shared" si="24"/>
        <v>66.45666609909756</v>
      </c>
      <c r="H125" s="28">
        <f t="shared" si="24"/>
        <v>18.0997786480504</v>
      </c>
    </row>
    <row r="126" spans="1:8" s="19" customFormat="1" ht="17.25" customHeight="1">
      <c r="A126" s="30" t="s">
        <v>107</v>
      </c>
      <c r="B126" s="24">
        <v>17073</v>
      </c>
      <c r="C126" s="24">
        <v>2513</v>
      </c>
      <c r="D126" s="24">
        <v>11651</v>
      </c>
      <c r="E126" s="24">
        <v>2909</v>
      </c>
      <c r="F126" s="25">
        <f t="shared" si="24"/>
        <v>14.719147191471915</v>
      </c>
      <c r="G126" s="25">
        <f t="shared" si="24"/>
        <v>68.24225385110994</v>
      </c>
      <c r="H126" s="28">
        <f t="shared" si="24"/>
        <v>17.038598957418145</v>
      </c>
    </row>
    <row r="127" spans="1:8" s="19" customFormat="1" ht="17.25" customHeight="1">
      <c r="A127" s="30" t="s">
        <v>108</v>
      </c>
      <c r="B127" s="24">
        <v>13945</v>
      </c>
      <c r="C127" s="24">
        <v>2084</v>
      </c>
      <c r="D127" s="24">
        <v>9334</v>
      </c>
      <c r="E127" s="24">
        <v>2527</v>
      </c>
      <c r="F127" s="25">
        <f t="shared" si="24"/>
        <v>14.944424524919325</v>
      </c>
      <c r="G127" s="25">
        <f t="shared" si="24"/>
        <v>66.93438508425959</v>
      </c>
      <c r="H127" s="28">
        <f t="shared" si="24"/>
        <v>18.12119039082108</v>
      </c>
    </row>
    <row r="128" spans="1:8" s="19" customFormat="1" ht="17.25" customHeight="1">
      <c r="A128" s="31"/>
      <c r="B128" s="24"/>
      <c r="C128" s="24"/>
      <c r="D128" s="24"/>
      <c r="E128" s="24"/>
      <c r="F128" s="25"/>
      <c r="G128" s="25"/>
      <c r="H128" s="28"/>
    </row>
    <row r="129" spans="1:8" s="19" customFormat="1" ht="17.25" customHeight="1">
      <c r="A129" s="32" t="s">
        <v>109</v>
      </c>
      <c r="B129" s="24">
        <v>52550</v>
      </c>
      <c r="C129" s="24">
        <v>8196</v>
      </c>
      <c r="D129" s="24">
        <v>32655</v>
      </c>
      <c r="E129" s="24">
        <v>11699</v>
      </c>
      <c r="F129" s="25">
        <f aca="true" t="shared" si="25" ref="F129:H132">C129/$B129*100</f>
        <v>15.596574690770696</v>
      </c>
      <c r="G129" s="25">
        <f t="shared" si="25"/>
        <v>62.14081826831589</v>
      </c>
      <c r="H129" s="28">
        <f t="shared" si="25"/>
        <v>22.262607040913416</v>
      </c>
    </row>
    <row r="130" spans="1:8" s="19" customFormat="1" ht="17.25" customHeight="1">
      <c r="A130" s="30" t="s">
        <v>110</v>
      </c>
      <c r="B130" s="24">
        <v>21040</v>
      </c>
      <c r="C130" s="24">
        <v>3358</v>
      </c>
      <c r="D130" s="24">
        <v>13556</v>
      </c>
      <c r="E130" s="24">
        <v>4126</v>
      </c>
      <c r="F130" s="25">
        <f t="shared" si="25"/>
        <v>15.960076045627378</v>
      </c>
      <c r="G130" s="25">
        <f t="shared" si="25"/>
        <v>64.42965779467681</v>
      </c>
      <c r="H130" s="28">
        <f t="shared" si="25"/>
        <v>19.61026615969582</v>
      </c>
    </row>
    <row r="131" spans="1:8" s="19" customFormat="1" ht="17.25" customHeight="1">
      <c r="A131" s="30" t="s">
        <v>111</v>
      </c>
      <c r="B131" s="24">
        <v>15177</v>
      </c>
      <c r="C131" s="24">
        <v>2270</v>
      </c>
      <c r="D131" s="24">
        <v>9432</v>
      </c>
      <c r="E131" s="24">
        <v>3475</v>
      </c>
      <c r="F131" s="25">
        <f t="shared" si="25"/>
        <v>14.956842590762337</v>
      </c>
      <c r="G131" s="25">
        <f t="shared" si="25"/>
        <v>62.14666930223365</v>
      </c>
      <c r="H131" s="28">
        <f t="shared" si="25"/>
        <v>22.89648810700402</v>
      </c>
    </row>
    <row r="132" spans="1:8" s="19" customFormat="1" ht="17.25" customHeight="1">
      <c r="A132" s="30" t="s">
        <v>112</v>
      </c>
      <c r="B132" s="24">
        <v>16333</v>
      </c>
      <c r="C132" s="24">
        <v>2568</v>
      </c>
      <c r="D132" s="24">
        <v>9667</v>
      </c>
      <c r="E132" s="24">
        <v>4098</v>
      </c>
      <c r="F132" s="25">
        <f t="shared" si="25"/>
        <v>15.722769852445968</v>
      </c>
      <c r="G132" s="25">
        <f t="shared" si="25"/>
        <v>59.18692218208535</v>
      </c>
      <c r="H132" s="28">
        <f t="shared" si="25"/>
        <v>25.090307965468682</v>
      </c>
    </row>
    <row r="133" spans="1:8" s="19" customFormat="1" ht="14.25" customHeight="1">
      <c r="A133" s="20"/>
      <c r="B133" s="35"/>
      <c r="C133" s="35"/>
      <c r="D133" s="35"/>
      <c r="E133" s="35"/>
      <c r="F133" s="36"/>
      <c r="G133" s="36"/>
      <c r="H133" s="37"/>
    </row>
    <row r="134" spans="1:8" s="19" customFormat="1" ht="9" customHeight="1">
      <c r="A134" s="46"/>
      <c r="B134" s="47"/>
      <c r="C134" s="47"/>
      <c r="D134" s="47"/>
      <c r="E134" s="47"/>
      <c r="F134" s="48"/>
      <c r="G134" s="48"/>
      <c r="H134" s="48"/>
    </row>
    <row r="135" spans="1:8" s="19" customFormat="1" ht="17.25" customHeight="1">
      <c r="A135" s="49" t="s">
        <v>113</v>
      </c>
      <c r="B135" s="47"/>
      <c r="C135" s="47"/>
      <c r="D135" s="47"/>
      <c r="E135" s="47"/>
      <c r="F135" s="48"/>
      <c r="G135" s="48"/>
      <c r="H135" s="48"/>
    </row>
    <row r="136" spans="1:8" s="19" customFormat="1" ht="17.25" customHeight="1">
      <c r="A136" s="49" t="s">
        <v>114</v>
      </c>
      <c r="B136" s="47"/>
      <c r="C136" s="47"/>
      <c r="D136" s="47"/>
      <c r="E136" s="47"/>
      <c r="F136" s="48"/>
      <c r="G136" s="48"/>
      <c r="H136" s="48"/>
    </row>
    <row r="137" spans="1:8" s="19" customFormat="1" ht="14.25" customHeight="1">
      <c r="A137" s="50"/>
      <c r="B137" s="47"/>
      <c r="C137" s="47"/>
      <c r="D137" s="47"/>
      <c r="E137" s="47"/>
      <c r="F137" s="48"/>
      <c r="G137" s="48"/>
      <c r="H137" s="48"/>
    </row>
    <row r="138" spans="2:8" s="19" customFormat="1" ht="14.25" customHeight="1">
      <c r="B138" s="47"/>
      <c r="C138" s="47"/>
      <c r="D138" s="47"/>
      <c r="E138" s="47"/>
      <c r="F138" s="48"/>
      <c r="G138" s="48"/>
      <c r="H138" s="48"/>
    </row>
    <row r="139" spans="2:8" s="19" customFormat="1" ht="14.25" customHeight="1">
      <c r="B139" s="47"/>
      <c r="C139" s="47"/>
      <c r="D139" s="47"/>
      <c r="E139" s="47"/>
      <c r="F139" s="48"/>
      <c r="G139" s="48"/>
      <c r="H139" s="48"/>
    </row>
    <row r="140" spans="1:8" s="19" customFormat="1" ht="14.25" customHeight="1">
      <c r="A140" s="46"/>
      <c r="B140" s="47"/>
      <c r="C140" s="47"/>
      <c r="D140" s="47"/>
      <c r="E140" s="47"/>
      <c r="F140" s="48"/>
      <c r="G140" s="48"/>
      <c r="H140" s="48"/>
    </row>
    <row r="141" spans="1:8" s="19" customFormat="1" ht="14.25" customHeight="1">
      <c r="A141" s="46"/>
      <c r="B141" s="47"/>
      <c r="C141" s="47"/>
      <c r="D141" s="47"/>
      <c r="E141" s="47"/>
      <c r="F141" s="48"/>
      <c r="G141" s="48"/>
      <c r="H141" s="48"/>
    </row>
    <row r="142" spans="1:8" s="19" customFormat="1" ht="14.25" customHeight="1">
      <c r="A142" s="46"/>
      <c r="B142" s="47"/>
      <c r="C142" s="47"/>
      <c r="D142" s="47"/>
      <c r="E142" s="47"/>
      <c r="F142" s="48"/>
      <c r="G142" s="48"/>
      <c r="H142" s="48"/>
    </row>
    <row r="143" spans="1:8" s="19" customFormat="1" ht="14.25" customHeight="1">
      <c r="A143" s="46"/>
      <c r="B143" s="47"/>
      <c r="C143" s="47"/>
      <c r="D143" s="47"/>
      <c r="E143" s="47"/>
      <c r="F143" s="48"/>
      <c r="G143" s="48"/>
      <c r="H143" s="48"/>
    </row>
    <row r="144" spans="1:8" s="19" customFormat="1" ht="14.25" customHeight="1">
      <c r="A144" s="46"/>
      <c r="B144" s="47"/>
      <c r="C144" s="47"/>
      <c r="D144" s="47"/>
      <c r="E144" s="47"/>
      <c r="F144" s="48"/>
      <c r="G144" s="48"/>
      <c r="H144" s="48"/>
    </row>
    <row r="145" spans="1:8" s="19" customFormat="1" ht="14.25" customHeight="1">
      <c r="A145" s="46"/>
      <c r="B145" s="47"/>
      <c r="C145" s="47"/>
      <c r="D145" s="47"/>
      <c r="E145" s="47"/>
      <c r="F145" s="48"/>
      <c r="G145" s="48"/>
      <c r="H145" s="48"/>
    </row>
    <row r="146" spans="9:11" ht="14.25" customHeight="1">
      <c r="I146" s="4"/>
      <c r="J146" s="4"/>
      <c r="K146" s="4"/>
    </row>
    <row r="147" spans="9:11" ht="14.25" customHeight="1">
      <c r="I147" s="4"/>
      <c r="J147" s="4"/>
      <c r="K147" s="4"/>
    </row>
    <row r="148" spans="9:11" ht="14.25" customHeight="1">
      <c r="I148" s="4"/>
      <c r="J148" s="4"/>
      <c r="K148" s="4"/>
    </row>
    <row r="149" spans="9:11" ht="14.25" customHeight="1">
      <c r="I149" s="4"/>
      <c r="J149" s="4"/>
      <c r="K149" s="4"/>
    </row>
    <row r="150" spans="9:11" ht="14.25" customHeight="1">
      <c r="I150" s="4"/>
      <c r="J150" s="4"/>
      <c r="K150" s="4"/>
    </row>
    <row r="151" spans="9:11" ht="14.25" customHeight="1">
      <c r="I151" s="4"/>
      <c r="J151" s="4"/>
      <c r="K151" s="4"/>
    </row>
  </sheetData>
  <printOptions horizontalCentered="1"/>
  <pageMargins left="0.5905511811023623" right="0.5905511811023623" top="0.3937007874015748" bottom="0.7874015748031497" header="0.3937007874015748" footer="0.3937007874015748"/>
  <pageSetup horizontalDpi="300" verticalDpi="300" orientation="portrait" paperSize="9" scale="70" r:id="rId2"/>
  <headerFooter alignWithMargins="0">
    <oddFooter>&amp;C&amp;10 17</oddFooter>
  </headerFooter>
  <rowBreaks count="1" manualBreakCount="1">
    <brk id="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makiko tuboi</cp:lastModifiedBy>
  <dcterms:created xsi:type="dcterms:W3CDTF">1999-12-22T00:26:40Z</dcterms:created>
  <cp:category/>
  <cp:version/>
  <cp:contentType/>
  <cp:contentStatus/>
</cp:coreProperties>
</file>