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15" windowHeight="7695" tabRatio="864" activeTab="0"/>
  </bookViews>
  <sheets>
    <sheet name="解説１・２ " sheetId="1" r:id="rId1"/>
    <sheet name="解説３・４ " sheetId="2" r:id="rId2"/>
    <sheet name="推計人口・動態表 (総数)" sheetId="3" r:id="rId3"/>
    <sheet name="推計人口・動態表 (日本人)" sheetId="4" r:id="rId4"/>
    <sheet name="推計人口・動態表 (外国人)" sheetId="5" r:id="rId5"/>
  </sheets>
  <definedNames>
    <definedName name="_xlnm.Print_Area" localSheetId="0">'解説１・２ '!$A$1:$L$53</definedName>
    <definedName name="_xlnm.Print_Area" localSheetId="1">'解説３・４ '!$A$1:$P$49</definedName>
    <definedName name="_xlnm.Print_Area" localSheetId="4">'推計人口・動態表 (外国人)'!$A$1:$K$63</definedName>
    <definedName name="_xlnm.Print_Area" localSheetId="2">'推計人口・動態表 (総数)'!$A$1:$L$63</definedName>
    <definedName name="_xlnm.Print_Area" localSheetId="3">'推計人口・動態表 (日本人)'!$A$1:$K$63</definedName>
  </definedNames>
  <calcPr fullCalcOnLoad="1"/>
</workbook>
</file>

<file path=xl/sharedStrings.xml><?xml version="1.0" encoding="utf-8"?>
<sst xmlns="http://schemas.openxmlformats.org/spreadsheetml/2006/main" count="482" uniqueCount="206">
  <si>
    <t>　　　　静　岡　県　の　推　計　人　口　　　　　</t>
  </si>
  <si>
    <t>１　概　　要</t>
  </si>
  <si>
    <t>静岡県経営管理部ICT推進局 統計調査課</t>
  </si>
  <si>
    <t>10.</t>
  </si>
  <si>
    <t>自然動態</t>
  </si>
  <si>
    <t>市　　区　　町　　別　　推　　計　　人　　口　　表　　（　　総　　数　　）</t>
  </si>
  <si>
    <t>(注3)</t>
  </si>
  <si>
    <t>世帯数</t>
  </si>
  <si>
    <t>9月1日現在推計人口</t>
  </si>
  <si>
    <t>（注3）伊豆半島地域と東部地域に重複する市町（沼津市、三島市、函南町）があるため、地域の合計値と県計値は一致しない。</t>
  </si>
  <si>
    <t>（１）自然・社会動態の内訳表</t>
  </si>
  <si>
    <t>２　人口と世帯の推移</t>
  </si>
  <si>
    <t>熱海市</t>
  </si>
  <si>
    <t>自然動態増減５市町</t>
  </si>
  <si>
    <t>-</t>
  </si>
  <si>
    <t>（単位：人・世帯）</t>
  </si>
  <si>
    <t>浜松市</t>
  </si>
  <si>
    <t>国
勢
調
査</t>
  </si>
  <si>
    <t>市町</t>
  </si>
  <si>
    <t>区分</t>
  </si>
  <si>
    <t>9</t>
  </si>
  <si>
    <t>7.</t>
  </si>
  <si>
    <t>純増減</t>
  </si>
  <si>
    <t>人口（日本人・外国人）及び世帯数</t>
  </si>
  <si>
    <t>前5年間、前１か月間の増減数</t>
  </si>
  <si>
    <t>(注1)</t>
  </si>
  <si>
    <t>御殿場市</t>
  </si>
  <si>
    <t>-</t>
  </si>
  <si>
    <t>年月日</t>
  </si>
  <si>
    <t>藤枝市</t>
  </si>
  <si>
    <t>総　数</t>
  </si>
  <si>
    <t>男</t>
  </si>
  <si>
    <t>(注2)</t>
  </si>
  <si>
    <t>町</t>
  </si>
  <si>
    <t>60.</t>
  </si>
  <si>
    <t>女</t>
  </si>
  <si>
    <t>社会動態</t>
  </si>
  <si>
    <t>S50.</t>
  </si>
  <si>
    <t>10</t>
  </si>
  <si>
    <t>３　自然・社会動態の推移</t>
  </si>
  <si>
    <t>.1</t>
  </si>
  <si>
    <t>55.</t>
  </si>
  <si>
    <t xml:space="preserve"> H 2.</t>
  </si>
  <si>
    <t>12.</t>
  </si>
  <si>
    <t>17.</t>
  </si>
  <si>
    <t>4</t>
  </si>
  <si>
    <t>11.</t>
  </si>
  <si>
    <t>22.</t>
  </si>
  <si>
    <t>3</t>
  </si>
  <si>
    <t>西伊豆町</t>
  </si>
  <si>
    <t>27.</t>
  </si>
  <si>
    <t>推
計
人
口</t>
  </si>
  <si>
    <t>1</t>
  </si>
  <si>
    <t>からの純増減であり、この期間の人口動態の累計とは異なる。</t>
  </si>
  <si>
    <t xml:space="preserve">   1.</t>
  </si>
  <si>
    <t>R 2.</t>
  </si>
  <si>
    <t>2.</t>
  </si>
  <si>
    <t>（注2) 伊豆半島地域と東部地域に重複する市町（沼津市、三島市、函南町）があるため、地域の合計値と県計値は一致しない。</t>
  </si>
  <si>
    <t>河津町</t>
  </si>
  <si>
    <t>2</t>
  </si>
  <si>
    <t>5</t>
  </si>
  <si>
    <t>6</t>
  </si>
  <si>
    <t>7</t>
  </si>
  <si>
    <t>社会動態は、各市区町の転入転出（政令市の区相互の移動を含む）の人数を合計したものである。</t>
  </si>
  <si>
    <t>「27.10.1」以前の人口は、国勢調査の確定値である。なお、国勢調査欄の純増減は前回国勢調査</t>
  </si>
  <si>
    <t>(単位：人）</t>
  </si>
  <si>
    <t>自　然　動　態　</t>
  </si>
  <si>
    <t>社　会　動　態</t>
  </si>
  <si>
    <t>増　　加　（Ａ＋ａ）</t>
  </si>
  <si>
    <t>出生(Ａ)</t>
  </si>
  <si>
    <t>転入(ａ)</t>
  </si>
  <si>
    <t>減　　少　（Ｂ＋ｂ）</t>
  </si>
  <si>
    <t>（２）各月中の増減図</t>
  </si>
  <si>
    <t>死亡(Ｂ)</t>
  </si>
  <si>
    <t>転出(ｂ)</t>
  </si>
  <si>
    <t>磐田市</t>
  </si>
  <si>
    <t>自然増減</t>
  </si>
  <si>
    <t>社会増減</t>
  </si>
  <si>
    <t>増減数</t>
  </si>
  <si>
    <t>(Ａ－Ｂ)</t>
  </si>
  <si>
    <t>(ａ－ｂ)</t>
  </si>
  <si>
    <t>４　市町別人口</t>
  </si>
  <si>
    <t>人 口 上 位 ５ 市 町　　　</t>
  </si>
  <si>
    <t>増　減　５　市　町</t>
  </si>
  <si>
    <t>静岡市</t>
  </si>
  <si>
    <t>順位</t>
  </si>
  <si>
    <t>市</t>
  </si>
  <si>
    <t>（人）</t>
  </si>
  <si>
    <t>市町　</t>
  </si>
  <si>
    <t>増加数（人）</t>
  </si>
  <si>
    <t>減少数（人）</t>
  </si>
  <si>
    <t>１</t>
  </si>
  <si>
    <t>２</t>
  </si>
  <si>
    <t>３</t>
  </si>
  <si>
    <t>東伊豆町</t>
  </si>
  <si>
    <t>４</t>
  </si>
  <si>
    <t>５</t>
  </si>
  <si>
    <t>社会動態増減５市町</t>
  </si>
  <si>
    <t>市町</t>
  </si>
  <si>
    <t>増加数（人）</t>
  </si>
  <si>
    <t>３</t>
  </si>
  <si>
    <t xml:space="preserve">   推計人口についてのお問い合わせは、統計調査課人口就業班まで</t>
  </si>
  <si>
    <t>　　　 ＴＥＬ　　０５４－２２１－２９９５ （直通）</t>
  </si>
  <si>
    <t xml:space="preserve">  統計センターしずおか　https://toukei.pref.shizuoka.jp/</t>
  </si>
  <si>
    <t>御前崎市</t>
  </si>
  <si>
    <t>湖西市</t>
  </si>
  <si>
    <t>（単位：人・世帯）</t>
  </si>
  <si>
    <t>市区町名</t>
  </si>
  <si>
    <t>日　  本　  人　  及　  び  　外　  国  　人</t>
  </si>
  <si>
    <t>人　　　　　　　　　口</t>
  </si>
  <si>
    <t>世　帯　数</t>
  </si>
  <si>
    <t>自　　　然　　　動　　　態</t>
  </si>
  <si>
    <t>社　　会　　動　　態　　</t>
  </si>
  <si>
    <t>純増減</t>
  </si>
  <si>
    <t>総　　数</t>
  </si>
  <si>
    <t>男</t>
  </si>
  <si>
    <t>女</t>
  </si>
  <si>
    <t>出生児数</t>
  </si>
  <si>
    <t xml:space="preserve">（注2) 「日本人及び外国人」の欄には、平成27年国勢調査において国籍が不明の者13,718人を含む。 </t>
  </si>
  <si>
    <t>死亡者数</t>
  </si>
  <si>
    <t>転入者数</t>
  </si>
  <si>
    <t>転出者数</t>
  </si>
  <si>
    <t>菊川市</t>
  </si>
  <si>
    <t>県　　計</t>
  </si>
  <si>
    <t>伊豆半島地域計</t>
  </si>
  <si>
    <t>伊東市</t>
  </si>
  <si>
    <t>下田市</t>
  </si>
  <si>
    <t>伊豆市</t>
  </si>
  <si>
    <t>伊豆の国市</t>
  </si>
  <si>
    <t>南伊豆町</t>
  </si>
  <si>
    <t>　　　（単位：人）</t>
  </si>
  <si>
    <t>松崎町</t>
  </si>
  <si>
    <t>東部地域計</t>
  </si>
  <si>
    <t>富士宮市</t>
  </si>
  <si>
    <t>富士市</t>
  </si>
  <si>
    <t>裾野市</t>
  </si>
  <si>
    <t>清水町</t>
  </si>
  <si>
    <t>長泉町</t>
  </si>
  <si>
    <t>小山町</t>
  </si>
  <si>
    <t>中部地域計</t>
  </si>
  <si>
    <t xml:space="preserve">  葵       区</t>
  </si>
  <si>
    <t xml:space="preserve">  駿  河  区</t>
  </si>
  <si>
    <t xml:space="preserve">  清  水  区</t>
  </si>
  <si>
    <t>島田市</t>
  </si>
  <si>
    <t>焼津市</t>
  </si>
  <si>
    <t>牧之原市</t>
  </si>
  <si>
    <t>吉田町</t>
  </si>
  <si>
    <t>川根本町</t>
  </si>
  <si>
    <t>西部地域計</t>
  </si>
  <si>
    <t xml:space="preserve">   中      区</t>
  </si>
  <si>
    <t xml:space="preserve">   東      区</t>
  </si>
  <si>
    <t xml:space="preserve">   西      区</t>
  </si>
  <si>
    <t xml:space="preserve">   南      区</t>
  </si>
  <si>
    <t xml:space="preserve">   北      区</t>
  </si>
  <si>
    <t xml:space="preserve">   浜  北  区</t>
  </si>
  <si>
    <t xml:space="preserve">   天  竜  区</t>
  </si>
  <si>
    <t>掛川市</t>
  </si>
  <si>
    <t>袋井市</t>
  </si>
  <si>
    <t>森町</t>
  </si>
  <si>
    <t>（注1) 平成27年国勢調査確定値による平成27年10月１日現在の人口及び世帯数に、毎月の住民基本台帳に基づく移動数を</t>
  </si>
  <si>
    <t>市　　区　　町　　別　　推　　計　　人　　口　　表　　（　　日　本　人　　）</t>
  </si>
  <si>
    <t>日　　  本　　　人　</t>
  </si>
  <si>
    <t>市　　区　　町　　別　　推　　計　　人　　口　　表　　（　　外　国　人　　）</t>
  </si>
  <si>
    <t>外　　  国　　　人　</t>
  </si>
  <si>
    <t>令和２年10月20日</t>
  </si>
  <si>
    <t>（令和２年10月１日現在）</t>
  </si>
  <si>
    <t>　本推計人口は、平成27年10月１日現在の国勢調査人口(確定値)を基準とし、これに毎月</t>
  </si>
  <si>
    <t>の住民基本台帳人口の増減数を加えて推計した人口であり、令和２年10月１日現在の国勢</t>
  </si>
  <si>
    <t>調査人口(速報値・確定値)の公表後、再集計します。</t>
  </si>
  <si>
    <t>8</t>
  </si>
  <si>
    <t>R 1.</t>
  </si>
  <si>
    <t>を加減して算出したもので、令和２年10月１日現在の国勢調査人口(速報値・確定値)の公表後、</t>
  </si>
  <si>
    <t>再集計する。</t>
  </si>
  <si>
    <t xml:space="preserve">　　　　加減して推計したものであり、令和２年10月１日現在の国勢調査人口(速報値・確定値)の公表後、再集計する。 </t>
  </si>
  <si>
    <t>10</t>
  </si>
  <si>
    <r>
      <t>1,742人の減少</t>
    </r>
    <r>
      <rPr>
        <sz val="12"/>
        <rFont val="ＭＳ 明朝"/>
        <family val="1"/>
      </rPr>
      <t>となった。</t>
    </r>
  </si>
  <si>
    <t>　内訳をみると、自然動態が 1,209人の減少（出生 2,046人、死亡 3,255人）、社会動態も</t>
  </si>
  <si>
    <t>533人の減少（転入 9,245人、転出 9,778人）となっている。</t>
  </si>
  <si>
    <t>　令和２年９月中の自然動態（出生、死亡）は 1,209人の減少で、社会動態（転入、転出）も、</t>
  </si>
  <si>
    <t>533人の減少となった。</t>
  </si>
  <si>
    <t>10月1日現在推計人口</t>
  </si>
  <si>
    <t>　前月と比べ、人口が増加した市町は小山町（19人増）など4市町、減少した市町は静岡市（376人減）など31市町であった。</t>
  </si>
  <si>
    <t>浜松市</t>
  </si>
  <si>
    <t>静岡市</t>
  </si>
  <si>
    <t>富士市</t>
  </si>
  <si>
    <t>沼津市</t>
  </si>
  <si>
    <t>磐田市</t>
  </si>
  <si>
    <t>長泉町</t>
  </si>
  <si>
    <t>函南町</t>
  </si>
  <si>
    <t>清水町</t>
  </si>
  <si>
    <t>吉田町</t>
  </si>
  <si>
    <t>小山町</t>
  </si>
  <si>
    <t>菊川市</t>
  </si>
  <si>
    <t>河津町</t>
  </si>
  <si>
    <t>袋井市</t>
  </si>
  <si>
    <t>藤枝市</t>
  </si>
  <si>
    <t>牧之原市</t>
  </si>
  <si>
    <t>三島市</t>
  </si>
  <si>
    <t>掛川市</t>
  </si>
  <si>
    <t>（令和2年10月1日現在）</t>
  </si>
  <si>
    <t>令 　和 　２ 　年　 ９　月　　中　　の　　人　　口　　動　　態</t>
  </si>
  <si>
    <r>
      <t>沼 津 市</t>
    </r>
    <r>
      <rPr>
        <sz val="8"/>
        <rFont val="ＭＳ Ｐゴシック"/>
        <family val="3"/>
      </rPr>
      <t>（注３）</t>
    </r>
  </si>
  <si>
    <r>
      <t>三 島 市</t>
    </r>
    <r>
      <rPr>
        <sz val="8"/>
        <rFont val="ＭＳ Ｐゴシック"/>
        <family val="3"/>
      </rPr>
      <t>（注３）</t>
    </r>
  </si>
  <si>
    <r>
      <t>函 南 町</t>
    </r>
    <r>
      <rPr>
        <sz val="8"/>
        <rFont val="ＭＳ Ｐゴシック"/>
        <family val="3"/>
      </rPr>
      <t>（注３）</t>
    </r>
  </si>
  <si>
    <r>
      <t>　令和２年10月１日現在の静岡県の人口は、</t>
    </r>
    <r>
      <rPr>
        <b/>
        <sz val="17"/>
        <rFont val="ＭＳ ゴシック"/>
        <family val="3"/>
      </rPr>
      <t xml:space="preserve">3,618,972人 </t>
    </r>
    <r>
      <rPr>
        <sz val="12"/>
        <rFont val="ＭＳ 明朝"/>
        <family val="1"/>
      </rPr>
      <t>となり、</t>
    </r>
    <r>
      <rPr>
        <b/>
        <sz val="12"/>
        <rFont val="ＭＳ 明朝"/>
        <family val="1"/>
      </rPr>
      <t>前月と比べ、</t>
    </r>
  </si>
  <si>
    <t>「R1.10.1」以降の人口は、平成27年国勢調査の確定値をもとに住民基本台帳に基づく移動数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</si>
</sst>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[$-411]ggge&quot;年&quot;m&quot;月&quot;d&quot;日現在&quot;\)"/>
    <numFmt numFmtId="177" formatCode="[$-411]ggge&quot;年&quot;m&quot;月&quot;d&quot;日&quot;;@"/>
    <numFmt numFmtId="178" formatCode="#,##0;&quot;▲ &quot;#,##0"/>
    <numFmt numFmtId="179" formatCode="#,##0_ "/>
    <numFmt numFmtId="180" formatCode="#,##0_ ;[Red]\-#,##0\ "/>
    <numFmt numFmtId="181" formatCode="#,##0_);[Red]\(#,##0\)"/>
    <numFmt numFmtId="182" formatCode="#,###"/>
    <numFmt numFmtId="183" formatCode="0_ 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sz val="13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b/>
      <sz val="13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3"/>
      <name val="ＭＳ 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5.5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7"/>
      <name val="ＭＳ ゴシック"/>
      <family val="3"/>
    </font>
    <font>
      <b/>
      <sz val="12"/>
      <name val="ＭＳ 明朝"/>
      <family val="1"/>
    </font>
    <font>
      <sz val="8"/>
      <name val="ＭＳ Ｐゴシック"/>
      <family val="3"/>
    </font>
    <font>
      <b/>
      <sz val="20"/>
      <name val="ＭＳ Ｐ明朝"/>
      <family val="1"/>
    </font>
    <font>
      <sz val="10.5"/>
      <name val="ＭＳ Ｐ明朝"/>
      <family val="1"/>
    </font>
    <font>
      <sz val="14"/>
      <name val="ＭＳ 明朝"/>
      <family val="1"/>
    </font>
    <font>
      <sz val="7.8"/>
      <color indexed="8"/>
      <name val="ＭＳ Ｐゴシック"/>
      <family val="3"/>
    </font>
    <font>
      <sz val="9.25"/>
      <color indexed="8"/>
      <name val="ＭＳ Ｐゴシック"/>
      <family val="3"/>
    </font>
    <font>
      <b/>
      <sz val="10"/>
      <name val="ＭＳ ゴシック"/>
      <family val="3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medium"/>
      <top style="hair"/>
      <bottom style="double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</cellStyleXfs>
  <cellXfs count="357">
    <xf numFmtId="0" fontId="0" fillId="0" borderId="0" xfId="0" applyAlignment="1">
      <alignment/>
    </xf>
    <xf numFmtId="0" fontId="21" fillId="0" borderId="0" xfId="60" applyFont="1">
      <alignment/>
      <protection/>
    </xf>
    <xf numFmtId="0" fontId="21" fillId="0" borderId="0" xfId="60" applyFont="1" applyFill="1" applyAlignment="1">
      <alignment horizontal="right"/>
      <protection/>
    </xf>
    <xf numFmtId="0" fontId="21" fillId="0" borderId="0" xfId="60" applyFont="1" applyAlignment="1">
      <alignment vertical="center"/>
      <protection/>
    </xf>
    <xf numFmtId="0" fontId="21" fillId="24" borderId="0" xfId="60" applyFont="1" applyFill="1">
      <alignment/>
      <protection/>
    </xf>
    <xf numFmtId="0" fontId="21" fillId="24" borderId="0" xfId="60" applyFont="1" applyFill="1" applyAlignment="1">
      <alignment vertical="center"/>
      <protection/>
    </xf>
    <xf numFmtId="0" fontId="24" fillId="24" borderId="0" xfId="60" applyFont="1" applyFill="1" applyAlignment="1">
      <alignment horizontal="right" vertical="center"/>
      <protection/>
    </xf>
    <xf numFmtId="0" fontId="24" fillId="24" borderId="0" xfId="60" applyFont="1" applyFill="1" applyAlignment="1">
      <alignment vertical="center"/>
      <protection/>
    </xf>
    <xf numFmtId="0" fontId="25" fillId="24" borderId="0" xfId="60" applyFont="1" applyFill="1" applyAlignment="1">
      <alignment horizontal="right" vertical="center"/>
      <protection/>
    </xf>
    <xf numFmtId="0" fontId="21" fillId="24" borderId="0" xfId="60" applyFont="1" applyFill="1" applyAlignment="1">
      <alignment horizontal="right" vertical="center"/>
      <protection/>
    </xf>
    <xf numFmtId="0" fontId="27" fillId="24" borderId="0" xfId="60" applyFont="1" applyFill="1" applyAlignment="1" applyProtection="1">
      <alignment horizontal="left"/>
      <protection locked="0"/>
    </xf>
    <xf numFmtId="0" fontId="21" fillId="24" borderId="0" xfId="60" applyFont="1" applyFill="1" applyAlignment="1" applyProtection="1">
      <alignment vertical="center"/>
      <protection locked="0"/>
    </xf>
    <xf numFmtId="3" fontId="28" fillId="24" borderId="0" xfId="60" applyNumberFormat="1" applyFont="1" applyFill="1" applyAlignment="1" applyProtection="1">
      <alignment/>
      <protection locked="0"/>
    </xf>
    <xf numFmtId="3" fontId="27" fillId="24" borderId="0" xfId="60" applyNumberFormat="1" applyFont="1" applyFill="1" applyAlignment="1" applyProtection="1">
      <alignment/>
      <protection locked="0"/>
    </xf>
    <xf numFmtId="0" fontId="27" fillId="24" borderId="0" xfId="60" applyFont="1" applyFill="1">
      <alignment/>
      <protection/>
    </xf>
    <xf numFmtId="0" fontId="21" fillId="24" borderId="10" xfId="60" applyFont="1" applyFill="1" applyBorder="1" applyAlignment="1">
      <alignment vertical="center"/>
      <protection/>
    </xf>
    <xf numFmtId="0" fontId="29" fillId="24" borderId="11" xfId="60" applyFont="1" applyFill="1" applyBorder="1" applyAlignment="1">
      <alignment horizontal="right" vertical="center"/>
      <protection/>
    </xf>
    <xf numFmtId="0" fontId="29" fillId="24" borderId="11" xfId="60" applyFont="1" applyFill="1" applyBorder="1" applyAlignment="1">
      <alignment vertical="center"/>
      <protection/>
    </xf>
    <xf numFmtId="0" fontId="29" fillId="24" borderId="12" xfId="60" applyFont="1" applyFill="1" applyBorder="1" applyAlignment="1">
      <alignment horizontal="center" vertical="center"/>
      <protection/>
    </xf>
    <xf numFmtId="0" fontId="29" fillId="24" borderId="12" xfId="60" applyFont="1" applyFill="1" applyBorder="1" applyAlignment="1">
      <alignment horizontal="right" vertical="center"/>
      <protection/>
    </xf>
    <xf numFmtId="0" fontId="29" fillId="24" borderId="13" xfId="60" applyFont="1" applyFill="1" applyBorder="1" applyAlignment="1">
      <alignment horizontal="center" vertical="center"/>
      <protection/>
    </xf>
    <xf numFmtId="0" fontId="29" fillId="24" borderId="14" xfId="60" applyFont="1" applyFill="1" applyBorder="1" applyAlignment="1">
      <alignment horizontal="center" vertical="center"/>
      <protection/>
    </xf>
    <xf numFmtId="0" fontId="29" fillId="24" borderId="15" xfId="60" applyFont="1" applyFill="1" applyBorder="1" applyAlignment="1">
      <alignment horizontal="center" vertical="center"/>
      <protection/>
    </xf>
    <xf numFmtId="0" fontId="29" fillId="24" borderId="16" xfId="60" applyFont="1" applyFill="1" applyBorder="1" applyAlignment="1">
      <alignment horizontal="center" vertical="center"/>
      <protection/>
    </xf>
    <xf numFmtId="0" fontId="29" fillId="24" borderId="17" xfId="60" applyFont="1" applyFill="1" applyBorder="1" applyAlignment="1">
      <alignment horizontal="center" vertical="center"/>
      <protection/>
    </xf>
    <xf numFmtId="49" fontId="30" fillId="24" borderId="18" xfId="60" applyNumberFormat="1" applyFont="1" applyFill="1" applyBorder="1" applyAlignment="1">
      <alignment horizontal="right" vertical="center"/>
      <protection/>
    </xf>
    <xf numFmtId="49" fontId="30" fillId="24" borderId="19" xfId="60" applyNumberFormat="1" applyFont="1" applyFill="1" applyBorder="1" applyAlignment="1">
      <alignment horizontal="center" vertical="center"/>
      <protection/>
    </xf>
    <xf numFmtId="49" fontId="30" fillId="24" borderId="19" xfId="60" applyNumberFormat="1" applyFont="1" applyFill="1" applyBorder="1" applyAlignment="1">
      <alignment horizontal="left" vertical="center"/>
      <protection/>
    </xf>
    <xf numFmtId="178" fontId="30" fillId="24" borderId="20" xfId="60" applyNumberFormat="1" applyFont="1" applyFill="1" applyBorder="1" applyAlignment="1">
      <alignment vertical="center"/>
      <protection/>
    </xf>
    <xf numFmtId="178" fontId="30" fillId="24" borderId="21" xfId="60" applyNumberFormat="1" applyFont="1" applyFill="1" applyBorder="1" applyAlignment="1">
      <alignment vertical="center"/>
      <protection/>
    </xf>
    <xf numFmtId="178" fontId="30" fillId="24" borderId="22" xfId="60" applyNumberFormat="1" applyFont="1" applyFill="1" applyBorder="1" applyAlignment="1">
      <alignment vertical="center"/>
      <protection/>
    </xf>
    <xf numFmtId="178" fontId="30" fillId="24" borderId="23" xfId="60" applyNumberFormat="1" applyFont="1" applyFill="1" applyBorder="1" applyAlignment="1">
      <alignment horizontal="right" vertical="center"/>
      <protection/>
    </xf>
    <xf numFmtId="178" fontId="30" fillId="24" borderId="21" xfId="60" applyNumberFormat="1" applyFont="1" applyFill="1" applyBorder="1" applyAlignment="1">
      <alignment horizontal="right" vertical="center"/>
      <protection/>
    </xf>
    <xf numFmtId="178" fontId="30" fillId="24" borderId="24" xfId="60" applyNumberFormat="1" applyFont="1" applyFill="1" applyBorder="1" applyAlignment="1">
      <alignment horizontal="right" vertical="center"/>
      <protection/>
    </xf>
    <xf numFmtId="49" fontId="30" fillId="24" borderId="25" xfId="60" applyNumberFormat="1" applyFont="1" applyFill="1" applyBorder="1" applyAlignment="1">
      <alignment horizontal="right" vertical="center"/>
      <protection/>
    </xf>
    <xf numFmtId="49" fontId="30" fillId="24" borderId="20" xfId="60" applyNumberFormat="1" applyFont="1" applyFill="1" applyBorder="1" applyAlignment="1">
      <alignment horizontal="right" vertical="center"/>
      <protection/>
    </xf>
    <xf numFmtId="49" fontId="30" fillId="24" borderId="26" xfId="60" applyNumberFormat="1" applyFont="1" applyFill="1" applyBorder="1" applyAlignment="1">
      <alignment horizontal="right" vertical="center"/>
      <protection/>
    </xf>
    <xf numFmtId="178" fontId="30" fillId="24" borderId="26" xfId="60" applyNumberFormat="1" applyFont="1" applyFill="1" applyBorder="1" applyAlignment="1">
      <alignment vertical="center"/>
      <protection/>
    </xf>
    <xf numFmtId="178" fontId="30" fillId="24" borderId="27" xfId="60" applyNumberFormat="1" applyFont="1" applyFill="1" applyBorder="1" applyAlignment="1">
      <alignment vertical="center"/>
      <protection/>
    </xf>
    <xf numFmtId="178" fontId="30" fillId="24" borderId="28" xfId="60" applyNumberFormat="1" applyFont="1" applyFill="1" applyBorder="1" applyAlignment="1">
      <alignment vertical="center"/>
      <protection/>
    </xf>
    <xf numFmtId="178" fontId="30" fillId="24" borderId="29" xfId="60" applyNumberFormat="1" applyFont="1" applyFill="1" applyBorder="1" applyAlignment="1">
      <alignment horizontal="right" vertical="center"/>
      <protection/>
    </xf>
    <xf numFmtId="178" fontId="30" fillId="24" borderId="27" xfId="60" applyNumberFormat="1" applyFont="1" applyFill="1" applyBorder="1" applyAlignment="1">
      <alignment horizontal="right" vertical="center"/>
      <protection/>
    </xf>
    <xf numFmtId="178" fontId="30" fillId="24" borderId="30" xfId="60" applyNumberFormat="1" applyFont="1" applyFill="1" applyBorder="1" applyAlignment="1">
      <alignment horizontal="right" vertical="center"/>
      <protection/>
    </xf>
    <xf numFmtId="49" fontId="30" fillId="24" borderId="31" xfId="60" applyNumberFormat="1" applyFont="1" applyFill="1" applyBorder="1" applyAlignment="1">
      <alignment horizontal="center" vertical="center"/>
      <protection/>
    </xf>
    <xf numFmtId="49" fontId="30" fillId="24" borderId="31" xfId="60" applyNumberFormat="1" applyFont="1" applyFill="1" applyBorder="1" applyAlignment="1">
      <alignment horizontal="left" vertical="center"/>
      <protection/>
    </xf>
    <xf numFmtId="49" fontId="31" fillId="24" borderId="32" xfId="60" applyNumberFormat="1" applyFont="1" applyFill="1" applyBorder="1" applyAlignment="1">
      <alignment horizontal="right" vertical="center"/>
      <protection/>
    </xf>
    <xf numFmtId="49" fontId="31" fillId="24" borderId="33" xfId="60" applyNumberFormat="1" applyFont="1" applyFill="1" applyBorder="1" applyAlignment="1">
      <alignment horizontal="center" vertical="center"/>
      <protection/>
    </xf>
    <xf numFmtId="49" fontId="31" fillId="24" borderId="33" xfId="60" applyNumberFormat="1" applyFont="1" applyFill="1" applyBorder="1" applyAlignment="1">
      <alignment horizontal="left" vertical="center"/>
      <protection/>
    </xf>
    <xf numFmtId="178" fontId="31" fillId="24" borderId="34" xfId="60" applyNumberFormat="1" applyFont="1" applyFill="1" applyBorder="1" applyAlignment="1">
      <alignment vertical="center"/>
      <protection/>
    </xf>
    <xf numFmtId="178" fontId="31" fillId="24" borderId="35" xfId="60" applyNumberFormat="1" applyFont="1" applyFill="1" applyBorder="1" applyAlignment="1">
      <alignment horizontal="right" vertical="center"/>
      <protection/>
    </xf>
    <xf numFmtId="178" fontId="31" fillId="24" borderId="36" xfId="60" applyNumberFormat="1" applyFont="1" applyFill="1" applyBorder="1" applyAlignment="1">
      <alignment horizontal="right" vertical="center"/>
      <protection/>
    </xf>
    <xf numFmtId="178" fontId="30" fillId="24" borderId="35" xfId="60" applyNumberFormat="1" applyFont="1" applyFill="1" applyBorder="1" applyAlignment="1">
      <alignment horizontal="right" vertical="center"/>
      <protection/>
    </xf>
    <xf numFmtId="178" fontId="30" fillId="24" borderId="37" xfId="60" applyNumberFormat="1" applyFont="1" applyFill="1" applyBorder="1" applyAlignment="1">
      <alignment horizontal="right" vertical="center"/>
      <protection/>
    </xf>
    <xf numFmtId="49" fontId="30" fillId="24" borderId="22" xfId="60" applyNumberFormat="1" applyFont="1" applyFill="1" applyBorder="1" applyAlignment="1">
      <alignment horizontal="left" vertical="center"/>
      <protection/>
    </xf>
    <xf numFmtId="178" fontId="30" fillId="24" borderId="23" xfId="60" applyNumberFormat="1" applyFont="1" applyFill="1" applyBorder="1" applyAlignment="1">
      <alignment vertical="center"/>
      <protection/>
    </xf>
    <xf numFmtId="178" fontId="30" fillId="24" borderId="19" xfId="60" applyNumberFormat="1" applyFont="1" applyFill="1" applyBorder="1" applyAlignment="1">
      <alignment vertical="center"/>
      <protection/>
    </xf>
    <xf numFmtId="178" fontId="30" fillId="24" borderId="38" xfId="60" applyNumberFormat="1" applyFont="1" applyFill="1" applyBorder="1" applyAlignment="1">
      <alignment vertical="center"/>
      <protection/>
    </xf>
    <xf numFmtId="49" fontId="30" fillId="24" borderId="39" xfId="60" applyNumberFormat="1" applyFont="1" applyFill="1" applyBorder="1" applyAlignment="1">
      <alignment horizontal="right" vertical="center"/>
      <protection/>
    </xf>
    <xf numFmtId="49" fontId="30" fillId="24" borderId="0" xfId="60" applyNumberFormat="1" applyFont="1" applyFill="1" applyBorder="1" applyAlignment="1">
      <alignment horizontal="center" vertical="center"/>
      <protection/>
    </xf>
    <xf numFmtId="49" fontId="30" fillId="24" borderId="40" xfId="60" applyNumberFormat="1" applyFont="1" applyFill="1" applyBorder="1" applyAlignment="1">
      <alignment horizontal="left" vertical="center"/>
      <protection/>
    </xf>
    <xf numFmtId="178" fontId="30" fillId="24" borderId="41" xfId="60" applyNumberFormat="1" applyFont="1" applyFill="1" applyBorder="1" applyAlignment="1">
      <alignment vertical="center"/>
      <protection/>
    </xf>
    <xf numFmtId="178" fontId="30" fillId="24" borderId="42" xfId="60" applyNumberFormat="1" applyFont="1" applyFill="1" applyBorder="1" applyAlignment="1">
      <alignment horizontal="right" vertical="center"/>
      <protection/>
    </xf>
    <xf numFmtId="178" fontId="30" fillId="24" borderId="40" xfId="60" applyNumberFormat="1" applyFont="1" applyFill="1" applyBorder="1" applyAlignment="1">
      <alignment vertical="center"/>
      <protection/>
    </xf>
    <xf numFmtId="178" fontId="30" fillId="24" borderId="0" xfId="60" applyNumberFormat="1" applyFont="1" applyFill="1" applyBorder="1" applyAlignment="1">
      <alignment vertical="center"/>
      <protection/>
    </xf>
    <xf numFmtId="178" fontId="30" fillId="24" borderId="42" xfId="60" applyNumberFormat="1" applyFont="1" applyFill="1" applyBorder="1" applyAlignment="1">
      <alignment vertical="center"/>
      <protection/>
    </xf>
    <xf numFmtId="178" fontId="30" fillId="24" borderId="43" xfId="60" applyNumberFormat="1" applyFont="1" applyFill="1" applyBorder="1" applyAlignment="1">
      <alignment vertical="center"/>
      <protection/>
    </xf>
    <xf numFmtId="49" fontId="30" fillId="24" borderId="28" xfId="60" applyNumberFormat="1" applyFont="1" applyFill="1" applyBorder="1" applyAlignment="1">
      <alignment horizontal="left" vertical="center"/>
      <protection/>
    </xf>
    <xf numFmtId="178" fontId="30" fillId="24" borderId="29" xfId="60" applyNumberFormat="1" applyFont="1" applyFill="1" applyBorder="1" applyAlignment="1">
      <alignment vertical="center"/>
      <protection/>
    </xf>
    <xf numFmtId="178" fontId="30" fillId="24" borderId="31" xfId="60" applyNumberFormat="1" applyFont="1" applyFill="1" applyBorder="1" applyAlignment="1">
      <alignment vertical="center"/>
      <protection/>
    </xf>
    <xf numFmtId="178" fontId="30" fillId="24" borderId="44" xfId="60" applyNumberFormat="1" applyFont="1" applyFill="1" applyBorder="1" applyAlignment="1">
      <alignment vertical="center"/>
      <protection/>
    </xf>
    <xf numFmtId="178" fontId="30" fillId="24" borderId="27" xfId="60" applyNumberFormat="1" applyFont="1" applyFill="1" applyBorder="1" applyAlignment="1" applyProtection="1">
      <alignment horizontal="right" vertical="center"/>
      <protection locked="0"/>
    </xf>
    <xf numFmtId="178" fontId="30" fillId="24" borderId="28" xfId="60" applyNumberFormat="1" applyFont="1" applyFill="1" applyBorder="1" applyAlignment="1" applyProtection="1">
      <alignment vertical="center"/>
      <protection locked="0"/>
    </xf>
    <xf numFmtId="178" fontId="30" fillId="24" borderId="31" xfId="60" applyNumberFormat="1" applyFont="1" applyFill="1" applyBorder="1" applyAlignment="1" applyProtection="1">
      <alignment vertical="center"/>
      <protection locked="0"/>
    </xf>
    <xf numFmtId="178" fontId="30" fillId="24" borderId="27" xfId="60" applyNumberFormat="1" applyFont="1" applyFill="1" applyBorder="1" applyAlignment="1" applyProtection="1">
      <alignment vertical="center"/>
      <protection locked="0"/>
    </xf>
    <xf numFmtId="178" fontId="30" fillId="24" borderId="44" xfId="60" applyNumberFormat="1" applyFont="1" applyFill="1" applyBorder="1" applyAlignment="1" applyProtection="1">
      <alignment vertical="center"/>
      <protection locked="0"/>
    </xf>
    <xf numFmtId="0" fontId="30" fillId="24" borderId="0" xfId="60" applyFont="1" applyFill="1" applyAlignment="1">
      <alignment vertical="center"/>
      <protection/>
    </xf>
    <xf numFmtId="0" fontId="30" fillId="24" borderId="0" xfId="60" applyFont="1" applyFill="1" applyAlignment="1">
      <alignment horizontal="left"/>
      <protection/>
    </xf>
    <xf numFmtId="0" fontId="30" fillId="24" borderId="0" xfId="60" applyFont="1" applyFill="1" applyAlignment="1">
      <alignment/>
      <protection/>
    </xf>
    <xf numFmtId="0" fontId="21" fillId="24" borderId="0" xfId="60" applyFont="1" applyFill="1" applyProtection="1">
      <alignment/>
      <protection locked="0"/>
    </xf>
    <xf numFmtId="0" fontId="33" fillId="24" borderId="0" xfId="60" applyFont="1" applyFill="1" applyAlignment="1" applyProtection="1">
      <alignment/>
      <protection locked="0"/>
    </xf>
    <xf numFmtId="0" fontId="27" fillId="24" borderId="0" xfId="60" applyFont="1" applyFill="1" applyAlignment="1" applyProtection="1">
      <alignment vertical="center" wrapText="1"/>
      <protection locked="0"/>
    </xf>
    <xf numFmtId="0" fontId="27" fillId="24" borderId="0" xfId="60" applyFont="1" applyFill="1" applyAlignment="1" applyProtection="1">
      <alignment horizontal="left" vertical="center"/>
      <protection locked="0"/>
    </xf>
    <xf numFmtId="0" fontId="27" fillId="24" borderId="0" xfId="60" applyFont="1" applyFill="1" applyAlignment="1" applyProtection="1">
      <alignment vertical="center"/>
      <protection locked="0"/>
    </xf>
    <xf numFmtId="0" fontId="30" fillId="24" borderId="12" xfId="60" applyFont="1" applyFill="1" applyBorder="1" applyAlignment="1" applyProtection="1">
      <alignment/>
      <protection locked="0"/>
    </xf>
    <xf numFmtId="0" fontId="30" fillId="24" borderId="0" xfId="60" applyFont="1" applyFill="1" applyBorder="1" applyAlignment="1" applyProtection="1">
      <alignment/>
      <protection locked="0"/>
    </xf>
    <xf numFmtId="0" fontId="21" fillId="24" borderId="40" xfId="60" applyFont="1" applyFill="1" applyBorder="1" applyAlignment="1">
      <alignment vertical="center"/>
      <protection/>
    </xf>
    <xf numFmtId="180" fontId="21" fillId="24" borderId="45" xfId="48" applyNumberFormat="1" applyFont="1" applyFill="1" applyBorder="1" applyAlignment="1" applyProtection="1">
      <alignment horizontal="right" vertical="center"/>
      <protection/>
    </xf>
    <xf numFmtId="180" fontId="21" fillId="24" borderId="46" xfId="48" applyNumberFormat="1" applyFont="1" applyFill="1" applyBorder="1" applyAlignment="1" applyProtection="1">
      <alignment horizontal="right" vertical="center"/>
      <protection/>
    </xf>
    <xf numFmtId="0" fontId="34" fillId="24" borderId="40" xfId="60" applyFont="1" applyFill="1" applyBorder="1" applyAlignment="1">
      <alignment vertical="center"/>
      <protection/>
    </xf>
    <xf numFmtId="180" fontId="34" fillId="24" borderId="47" xfId="48" applyNumberFormat="1" applyFont="1" applyFill="1" applyBorder="1" applyAlignment="1" applyProtection="1">
      <alignment horizontal="right" vertical="center"/>
      <protection/>
    </xf>
    <xf numFmtId="180" fontId="34" fillId="24" borderId="46" xfId="48" applyNumberFormat="1" applyFont="1" applyFill="1" applyBorder="1" applyAlignment="1" applyProtection="1">
      <alignment horizontal="right" vertical="center"/>
      <protection/>
    </xf>
    <xf numFmtId="0" fontId="33" fillId="24" borderId="0" xfId="60" applyFont="1" applyFill="1">
      <alignment/>
      <protection/>
    </xf>
    <xf numFmtId="0" fontId="21" fillId="24" borderId="0" xfId="60" applyFont="1" applyFill="1" applyAlignment="1">
      <alignment horizontal="center"/>
      <protection/>
    </xf>
    <xf numFmtId="0" fontId="33" fillId="24" borderId="0" xfId="60" applyFont="1" applyFill="1" applyAlignment="1">
      <alignment/>
      <protection/>
    </xf>
    <xf numFmtId="49" fontId="27" fillId="24" borderId="0" xfId="60" applyNumberFormat="1" applyFont="1" applyFill="1" applyAlignment="1">
      <alignment vertical="center"/>
      <protection/>
    </xf>
    <xf numFmtId="49" fontId="21" fillId="24" borderId="0" xfId="60" applyNumberFormat="1" applyFont="1" applyFill="1">
      <alignment/>
      <protection/>
    </xf>
    <xf numFmtId="38" fontId="21" fillId="24" borderId="0" xfId="48" applyNumberFormat="1" applyFont="1" applyFill="1" applyAlignment="1">
      <alignment/>
    </xf>
    <xf numFmtId="38" fontId="21" fillId="0" borderId="0" xfId="48" applyFont="1" applyFill="1" applyAlignment="1">
      <alignment/>
    </xf>
    <xf numFmtId="49" fontId="21" fillId="24" borderId="0" xfId="60" applyNumberFormat="1" applyFont="1" applyFill="1" applyAlignment="1">
      <alignment vertical="top" wrapText="1"/>
      <protection/>
    </xf>
    <xf numFmtId="179" fontId="21" fillId="24" borderId="0" xfId="60" applyNumberFormat="1" applyFont="1" applyFill="1">
      <alignment/>
      <protection/>
    </xf>
    <xf numFmtId="179" fontId="21" fillId="24" borderId="0" xfId="60" applyNumberFormat="1" applyFont="1" applyFill="1" applyAlignment="1">
      <alignment horizontal="right"/>
      <protection/>
    </xf>
    <xf numFmtId="181" fontId="21" fillId="24" borderId="0" xfId="60" applyNumberFormat="1" applyFont="1" applyFill="1">
      <alignment/>
      <protection/>
    </xf>
    <xf numFmtId="49" fontId="21" fillId="24" borderId="0" xfId="60" applyNumberFormat="1" applyFont="1" applyFill="1" applyAlignment="1">
      <alignment wrapText="1"/>
      <protection/>
    </xf>
    <xf numFmtId="179" fontId="30" fillId="24" borderId="0" xfId="60" applyNumberFormat="1" applyFont="1" applyFill="1" applyBorder="1" applyAlignment="1">
      <alignment vertical="center"/>
      <protection/>
    </xf>
    <xf numFmtId="49" fontId="23" fillId="24" borderId="0" xfId="60" applyNumberFormat="1" applyFont="1" applyFill="1" applyAlignment="1">
      <alignment wrapText="1"/>
      <protection/>
    </xf>
    <xf numFmtId="179" fontId="31" fillId="24" borderId="0" xfId="60" applyNumberFormat="1" applyFont="1" applyFill="1" applyBorder="1" applyAlignment="1">
      <alignment vertical="center"/>
      <protection/>
    </xf>
    <xf numFmtId="0" fontId="21" fillId="24" borderId="0" xfId="60" applyFont="1" applyFill="1" applyBorder="1">
      <alignment/>
      <protection/>
    </xf>
    <xf numFmtId="0" fontId="21" fillId="24" borderId="0" xfId="60" applyFont="1" applyFill="1" applyAlignment="1">
      <alignment horizontal="left" vertical="center"/>
      <protection/>
    </xf>
    <xf numFmtId="0" fontId="24" fillId="24" borderId="0" xfId="60" applyFont="1" applyFill="1" applyAlignment="1">
      <alignment horizontal="left" vertical="center"/>
      <protection/>
    </xf>
    <xf numFmtId="0" fontId="24" fillId="0" borderId="0" xfId="60" applyFont="1" applyFill="1">
      <alignment/>
      <protection/>
    </xf>
    <xf numFmtId="0" fontId="35" fillId="24" borderId="16" xfId="60" applyFont="1" applyFill="1" applyBorder="1" applyAlignment="1">
      <alignment horizontal="center"/>
      <protection/>
    </xf>
    <xf numFmtId="0" fontId="36" fillId="24" borderId="48" xfId="60" applyFont="1" applyFill="1" applyBorder="1" applyAlignment="1">
      <alignment horizontal="center"/>
      <protection/>
    </xf>
    <xf numFmtId="0" fontId="36" fillId="24" borderId="49" xfId="60" applyFont="1" applyFill="1" applyBorder="1" applyAlignment="1">
      <alignment horizontal="right"/>
      <protection/>
    </xf>
    <xf numFmtId="0" fontId="36" fillId="24" borderId="15" xfId="60" applyFont="1" applyFill="1" applyBorder="1" applyAlignment="1">
      <alignment horizontal="right"/>
      <protection/>
    </xf>
    <xf numFmtId="0" fontId="36" fillId="24" borderId="41" xfId="60" applyFont="1" applyFill="1" applyBorder="1" applyAlignment="1">
      <alignment horizontal="right"/>
      <protection/>
    </xf>
    <xf numFmtId="49" fontId="36" fillId="24" borderId="50" xfId="60" applyNumberFormat="1" applyFont="1" applyFill="1" applyBorder="1" applyAlignment="1" applyProtection="1">
      <alignment horizontal="center"/>
      <protection locked="0"/>
    </xf>
    <xf numFmtId="180" fontId="36" fillId="24" borderId="41" xfId="48" applyNumberFormat="1" applyFont="1" applyFill="1" applyBorder="1" applyAlignment="1" applyProtection="1">
      <alignment/>
      <protection locked="0"/>
    </xf>
    <xf numFmtId="49" fontId="36" fillId="24" borderId="21" xfId="60" applyNumberFormat="1" applyFont="1" applyFill="1" applyBorder="1" applyAlignment="1" applyProtection="1">
      <alignment horizontal="center"/>
      <protection locked="0"/>
    </xf>
    <xf numFmtId="180" fontId="36" fillId="24" borderId="39" xfId="48" applyNumberFormat="1" applyFont="1" applyFill="1" applyBorder="1" applyAlignment="1" applyProtection="1">
      <alignment/>
      <protection locked="0"/>
    </xf>
    <xf numFmtId="49" fontId="36" fillId="24" borderId="51" xfId="60" applyNumberFormat="1" applyFont="1" applyFill="1" applyBorder="1" applyAlignment="1" applyProtection="1">
      <alignment horizontal="center"/>
      <protection locked="0"/>
    </xf>
    <xf numFmtId="180" fontId="36" fillId="24" borderId="52" xfId="48" applyNumberFormat="1" applyFont="1" applyFill="1" applyBorder="1" applyAlignment="1" applyProtection="1">
      <alignment/>
      <protection locked="0"/>
    </xf>
    <xf numFmtId="49" fontId="36" fillId="24" borderId="0" xfId="60" applyNumberFormat="1" applyFont="1" applyFill="1" applyBorder="1" applyAlignment="1">
      <alignment horizontal="center"/>
      <protection/>
    </xf>
    <xf numFmtId="0" fontId="36" fillId="24" borderId="0" xfId="60" applyNumberFormat="1" applyFont="1" applyFill="1" applyBorder="1" applyAlignment="1">
      <alignment horizontal="center"/>
      <protection/>
    </xf>
    <xf numFmtId="180" fontId="36" fillId="24" borderId="0" xfId="48" applyNumberFormat="1" applyFont="1" applyFill="1" applyBorder="1" applyAlignment="1">
      <alignment/>
    </xf>
    <xf numFmtId="49" fontId="36" fillId="24" borderId="0" xfId="60" applyNumberFormat="1" applyFont="1" applyFill="1" applyBorder="1" applyAlignment="1" applyProtection="1">
      <alignment horizontal="center"/>
      <protection locked="0"/>
    </xf>
    <xf numFmtId="0" fontId="36" fillId="24" borderId="0" xfId="60" applyNumberFormat="1" applyFont="1" applyFill="1" applyBorder="1" applyAlignment="1" applyProtection="1">
      <alignment horizontal="center"/>
      <protection locked="0"/>
    </xf>
    <xf numFmtId="180" fontId="36" fillId="24" borderId="0" xfId="48" applyNumberFormat="1" applyFont="1" applyFill="1" applyBorder="1" applyAlignment="1" applyProtection="1">
      <alignment/>
      <protection locked="0"/>
    </xf>
    <xf numFmtId="0" fontId="35" fillId="24" borderId="49" xfId="60" applyFont="1" applyFill="1" applyBorder="1" applyAlignment="1">
      <alignment horizontal="center"/>
      <protection/>
    </xf>
    <xf numFmtId="0" fontId="35" fillId="24" borderId="15" xfId="60" applyFont="1" applyFill="1" applyBorder="1" applyAlignment="1">
      <alignment horizontal="right"/>
      <protection/>
    </xf>
    <xf numFmtId="49" fontId="36" fillId="24" borderId="27" xfId="60" applyNumberFormat="1" applyFont="1" applyFill="1" applyBorder="1" applyAlignment="1" applyProtection="1">
      <alignment horizontal="center"/>
      <protection locked="0"/>
    </xf>
    <xf numFmtId="180" fontId="36" fillId="24" borderId="0" xfId="48" applyNumberFormat="1" applyFont="1" applyFill="1" applyBorder="1" applyAlignment="1">
      <alignment horizontal="right"/>
    </xf>
    <xf numFmtId="179" fontId="36" fillId="24" borderId="0" xfId="48" applyNumberFormat="1" applyFont="1" applyFill="1" applyBorder="1" applyAlignment="1">
      <alignment/>
    </xf>
    <xf numFmtId="0" fontId="36" fillId="24" borderId="0" xfId="60" applyNumberFormat="1" applyFont="1" applyFill="1" applyBorder="1" applyAlignment="1">
      <alignment/>
      <protection/>
    </xf>
    <xf numFmtId="0" fontId="37" fillId="21" borderId="53" xfId="60" applyFont="1" applyFill="1" applyBorder="1" applyAlignment="1">
      <alignment/>
      <protection/>
    </xf>
    <xf numFmtId="0" fontId="37" fillId="21" borderId="54" xfId="60" applyFont="1" applyFill="1" applyBorder="1" applyAlignment="1">
      <alignment/>
      <protection/>
    </xf>
    <xf numFmtId="0" fontId="37" fillId="21" borderId="47" xfId="60" applyFont="1" applyFill="1" applyBorder="1" applyAlignment="1">
      <alignment/>
      <protection/>
    </xf>
    <xf numFmtId="0" fontId="37" fillId="21" borderId="39" xfId="60" applyFont="1" applyFill="1" applyBorder="1" applyAlignment="1">
      <alignment/>
      <protection/>
    </xf>
    <xf numFmtId="0" fontId="37" fillId="21" borderId="0" xfId="60" applyFont="1" applyFill="1" applyBorder="1" applyAlignment="1">
      <alignment/>
      <protection/>
    </xf>
    <xf numFmtId="0" fontId="37" fillId="21" borderId="40" xfId="60" applyFont="1" applyFill="1" applyBorder="1" applyAlignment="1">
      <alignment/>
      <protection/>
    </xf>
    <xf numFmtId="0" fontId="38" fillId="21" borderId="14" xfId="60" applyFont="1" applyFill="1" applyBorder="1" applyAlignment="1">
      <alignment/>
      <protection/>
    </xf>
    <xf numFmtId="0" fontId="38" fillId="21" borderId="12" xfId="60" applyFont="1" applyFill="1" applyBorder="1" applyAlignment="1">
      <alignment/>
      <protection/>
    </xf>
    <xf numFmtId="0" fontId="38" fillId="21" borderId="46" xfId="60" applyFont="1" applyFill="1" applyBorder="1" applyAlignment="1">
      <alignment/>
      <protection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182" fontId="37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37" fillId="0" borderId="0" xfId="0" applyNumberFormat="1" applyFont="1" applyAlignment="1">
      <alignment/>
    </xf>
    <xf numFmtId="0" fontId="37" fillId="0" borderId="0" xfId="0" applyFont="1" applyAlignment="1" applyProtection="1">
      <alignment/>
      <protection locked="0"/>
    </xf>
    <xf numFmtId="0" fontId="37" fillId="0" borderId="0" xfId="0" applyFont="1" applyAlignment="1">
      <alignment horizontal="right"/>
    </xf>
    <xf numFmtId="0" fontId="37" fillId="0" borderId="55" xfId="0" applyFont="1" applyBorder="1" applyAlignment="1">
      <alignment horizontal="center"/>
    </xf>
    <xf numFmtId="0" fontId="37" fillId="0" borderId="56" xfId="0" applyFont="1" applyBorder="1" applyAlignment="1">
      <alignment horizontal="center"/>
    </xf>
    <xf numFmtId="0" fontId="37" fillId="0" borderId="57" xfId="0" applyFont="1" applyBorder="1" applyAlignment="1">
      <alignment horizontal="center"/>
    </xf>
    <xf numFmtId="0" fontId="37" fillId="0" borderId="58" xfId="0" applyFont="1" applyBorder="1" applyAlignment="1">
      <alignment horizontal="center" vertical="center"/>
    </xf>
    <xf numFmtId="37" fontId="37" fillId="15" borderId="59" xfId="0" applyNumberFormat="1" applyFont="1" applyFill="1" applyBorder="1" applyAlignment="1">
      <alignment/>
    </xf>
    <xf numFmtId="37" fontId="37" fillId="15" borderId="60" xfId="0" applyNumberFormat="1" applyFont="1" applyFill="1" applyBorder="1" applyAlignment="1">
      <alignment/>
    </xf>
    <xf numFmtId="37" fontId="37" fillId="15" borderId="61" xfId="0" applyNumberFormat="1" applyFont="1" applyFill="1" applyBorder="1" applyAlignment="1">
      <alignment/>
    </xf>
    <xf numFmtId="3" fontId="37" fillId="15" borderId="59" xfId="0" applyNumberFormat="1" applyFont="1" applyFill="1" applyBorder="1" applyAlignment="1" applyProtection="1">
      <alignment/>
      <protection/>
    </xf>
    <xf numFmtId="3" fontId="37" fillId="15" borderId="60" xfId="0" applyNumberFormat="1" applyFont="1" applyFill="1" applyBorder="1" applyAlignment="1" applyProtection="1">
      <alignment/>
      <protection/>
    </xf>
    <xf numFmtId="3" fontId="37" fillId="15" borderId="61" xfId="0" applyNumberFormat="1" applyFont="1" applyFill="1" applyBorder="1" applyAlignment="1" applyProtection="1">
      <alignment/>
      <protection/>
    </xf>
    <xf numFmtId="0" fontId="37" fillId="7" borderId="62" xfId="0" applyFont="1" applyFill="1" applyBorder="1" applyAlignment="1">
      <alignment/>
    </xf>
    <xf numFmtId="3" fontId="37" fillId="15" borderId="63" xfId="0" applyNumberFormat="1" applyFont="1" applyFill="1" applyBorder="1" applyAlignment="1" applyProtection="1">
      <alignment/>
      <protection/>
    </xf>
    <xf numFmtId="0" fontId="37" fillId="0" borderId="64" xfId="0" applyFont="1" applyFill="1" applyBorder="1" applyAlignment="1">
      <alignment horizontal="right"/>
    </xf>
    <xf numFmtId="3" fontId="37" fillId="15" borderId="65" xfId="0" applyNumberFormat="1" applyFont="1" applyFill="1" applyBorder="1" applyAlignment="1" applyProtection="1">
      <alignment/>
      <protection/>
    </xf>
    <xf numFmtId="0" fontId="37" fillId="0" borderId="64" xfId="0" applyFont="1" applyFill="1" applyBorder="1" applyAlignment="1">
      <alignment horizontal="distributed" indent="1"/>
    </xf>
    <xf numFmtId="0" fontId="37" fillId="7" borderId="66" xfId="0" applyFont="1" applyFill="1" applyBorder="1" applyAlignment="1">
      <alignment/>
    </xf>
    <xf numFmtId="0" fontId="37" fillId="0" borderId="64" xfId="0" applyFont="1" applyFill="1" applyBorder="1" applyAlignment="1">
      <alignment horizontal="center"/>
    </xf>
    <xf numFmtId="0" fontId="37" fillId="0" borderId="66" xfId="0" applyFont="1" applyFill="1" applyBorder="1" applyAlignment="1">
      <alignment horizontal="center"/>
    </xf>
    <xf numFmtId="0" fontId="37" fillId="0" borderId="67" xfId="0" applyFont="1" applyFill="1" applyBorder="1" applyAlignment="1">
      <alignment horizontal="distributed" indent="1"/>
    </xf>
    <xf numFmtId="3" fontId="37" fillId="15" borderId="68" xfId="0" applyNumberFormat="1" applyFont="1" applyFill="1" applyBorder="1" applyAlignment="1" applyProtection="1">
      <alignment/>
      <protection/>
    </xf>
    <xf numFmtId="0" fontId="37" fillId="0" borderId="0" xfId="0" applyFont="1" applyAlignment="1">
      <alignment horizontal="left"/>
    </xf>
    <xf numFmtId="3" fontId="37" fillId="0" borderId="0" xfId="0" applyNumberFormat="1" applyFont="1" applyFill="1" applyBorder="1" applyAlignment="1" applyProtection="1">
      <alignment/>
      <protection locked="0"/>
    </xf>
    <xf numFmtId="3" fontId="37" fillId="0" borderId="41" xfId="0" applyNumberFormat="1" applyFont="1" applyFill="1" applyBorder="1" applyAlignment="1" applyProtection="1">
      <alignment/>
      <protection locked="0"/>
    </xf>
    <xf numFmtId="3" fontId="37" fillId="0" borderId="43" xfId="0" applyNumberFormat="1" applyFont="1" applyFill="1" applyBorder="1" applyAlignment="1" applyProtection="1">
      <alignment/>
      <protection locked="0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 vertical="top"/>
    </xf>
    <xf numFmtId="0" fontId="37" fillId="0" borderId="0" xfId="0" applyFont="1" applyBorder="1" applyAlignment="1">
      <alignment horizontal="left" vertical="top" wrapText="1"/>
    </xf>
    <xf numFmtId="0" fontId="37" fillId="0" borderId="0" xfId="0" applyFont="1" applyBorder="1" applyAlignment="1">
      <alignment vertical="top"/>
    </xf>
    <xf numFmtId="37" fontId="37" fillId="0" borderId="0" xfId="0" applyNumberFormat="1" applyFont="1" applyBorder="1" applyAlignment="1">
      <alignment/>
    </xf>
    <xf numFmtId="0" fontId="21" fillId="24" borderId="53" xfId="60" applyFont="1" applyFill="1" applyBorder="1" applyAlignment="1">
      <alignment vertical="center"/>
      <protection/>
    </xf>
    <xf numFmtId="0" fontId="21" fillId="24" borderId="54" xfId="60" applyFont="1" applyFill="1" applyBorder="1" applyAlignment="1">
      <alignment vertical="center"/>
      <protection/>
    </xf>
    <xf numFmtId="0" fontId="25" fillId="24" borderId="54" xfId="60" applyFont="1" applyFill="1" applyBorder="1" applyAlignment="1">
      <alignment horizontal="right" vertical="center"/>
      <protection/>
    </xf>
    <xf numFmtId="0" fontId="24" fillId="24" borderId="54" xfId="60" applyFont="1" applyFill="1" applyBorder="1" applyAlignment="1">
      <alignment vertical="center"/>
      <protection/>
    </xf>
    <xf numFmtId="0" fontId="24" fillId="24" borderId="54" xfId="60" applyFont="1" applyFill="1" applyBorder="1" applyAlignment="1">
      <alignment horizontal="right" vertical="center"/>
      <protection/>
    </xf>
    <xf numFmtId="0" fontId="21" fillId="24" borderId="47" xfId="60" applyFont="1" applyFill="1" applyBorder="1" applyAlignment="1">
      <alignment vertical="center"/>
      <protection/>
    </xf>
    <xf numFmtId="0" fontId="21" fillId="24" borderId="39" xfId="60" applyFont="1" applyFill="1" applyBorder="1" applyAlignment="1">
      <alignment vertical="center"/>
      <protection/>
    </xf>
    <xf numFmtId="3" fontId="27" fillId="24" borderId="0" xfId="60" applyNumberFormat="1" applyFont="1" applyFill="1" applyBorder="1" applyAlignment="1" applyProtection="1">
      <alignment/>
      <protection locked="0"/>
    </xf>
    <xf numFmtId="0" fontId="27" fillId="24" borderId="0" xfId="60" applyFont="1" applyFill="1" applyBorder="1" applyAlignment="1" applyProtection="1">
      <alignment vertical="center"/>
      <protection locked="0"/>
    </xf>
    <xf numFmtId="0" fontId="27" fillId="24" borderId="0" xfId="60" applyFont="1" applyFill="1" applyBorder="1" applyAlignment="1">
      <alignment vertical="center"/>
      <protection/>
    </xf>
    <xf numFmtId="0" fontId="24" fillId="24" borderId="40" xfId="60" applyFont="1" applyFill="1" applyBorder="1" applyAlignment="1">
      <alignment horizontal="right" vertical="center"/>
      <protection/>
    </xf>
    <xf numFmtId="0" fontId="27" fillId="24" borderId="0" xfId="60" applyFont="1" applyFill="1" applyBorder="1">
      <alignment/>
      <protection/>
    </xf>
    <xf numFmtId="0" fontId="21" fillId="24" borderId="14" xfId="60" applyFont="1" applyFill="1" applyBorder="1" applyAlignment="1">
      <alignment vertical="center"/>
      <protection/>
    </xf>
    <xf numFmtId="0" fontId="27" fillId="24" borderId="12" xfId="60" applyFont="1" applyFill="1" applyBorder="1">
      <alignment/>
      <protection/>
    </xf>
    <xf numFmtId="0" fontId="27" fillId="24" borderId="12" xfId="60" applyFont="1" applyFill="1" applyBorder="1" applyAlignment="1">
      <alignment vertical="center"/>
      <protection/>
    </xf>
    <xf numFmtId="0" fontId="24" fillId="24" borderId="46" xfId="60" applyFont="1" applyFill="1" applyBorder="1" applyAlignment="1">
      <alignment horizontal="right" vertical="center"/>
      <protection/>
    </xf>
    <xf numFmtId="49" fontId="54" fillId="24" borderId="69" xfId="60" applyNumberFormat="1" applyFont="1" applyFill="1" applyBorder="1" applyAlignment="1">
      <alignment horizontal="right" vertical="center"/>
      <protection/>
    </xf>
    <xf numFmtId="49" fontId="54" fillId="24" borderId="70" xfId="60" applyNumberFormat="1" applyFont="1" applyFill="1" applyBorder="1" applyAlignment="1">
      <alignment horizontal="center" vertical="center"/>
      <protection/>
    </xf>
    <xf numFmtId="49" fontId="54" fillId="24" borderId="56" xfId="60" applyNumberFormat="1" applyFont="1" applyFill="1" applyBorder="1" applyAlignment="1">
      <alignment horizontal="left" vertical="center"/>
      <protection/>
    </xf>
    <xf numFmtId="178" fontId="54" fillId="24" borderId="57" xfId="60" applyNumberFormat="1" applyFont="1" applyFill="1" applyBorder="1" applyAlignment="1">
      <alignment vertical="center"/>
      <protection/>
    </xf>
    <xf numFmtId="178" fontId="54" fillId="24" borderId="71" xfId="60" applyNumberFormat="1" applyFont="1" applyFill="1" applyBorder="1" applyAlignment="1" applyProtection="1">
      <alignment horizontal="right" vertical="center"/>
      <protection locked="0"/>
    </xf>
    <xf numFmtId="178" fontId="54" fillId="24" borderId="56" xfId="60" applyNumberFormat="1" applyFont="1" applyFill="1" applyBorder="1" applyAlignment="1" applyProtection="1">
      <alignment vertical="center"/>
      <protection locked="0"/>
    </xf>
    <xf numFmtId="178" fontId="54" fillId="24" borderId="70" xfId="60" applyNumberFormat="1" applyFont="1" applyFill="1" applyBorder="1" applyAlignment="1" applyProtection="1">
      <alignment vertical="center"/>
      <protection locked="0"/>
    </xf>
    <xf numFmtId="178" fontId="54" fillId="24" borderId="71" xfId="60" applyNumberFormat="1" applyFont="1" applyFill="1" applyBorder="1" applyAlignment="1" applyProtection="1">
      <alignment vertical="center"/>
      <protection locked="0"/>
    </xf>
    <xf numFmtId="178" fontId="54" fillId="24" borderId="72" xfId="60" applyNumberFormat="1" applyFont="1" applyFill="1" applyBorder="1" applyAlignment="1" applyProtection="1">
      <alignment vertical="center"/>
      <protection locked="0"/>
    </xf>
    <xf numFmtId="37" fontId="37" fillId="7" borderId="73" xfId="0" applyNumberFormat="1" applyFont="1" applyFill="1" applyBorder="1" applyAlignment="1" applyProtection="1">
      <alignment/>
      <protection locked="0"/>
    </xf>
    <xf numFmtId="37" fontId="37" fillId="7" borderId="41" xfId="0" applyNumberFormat="1" applyFont="1" applyFill="1" applyBorder="1" applyAlignment="1" applyProtection="1">
      <alignment/>
      <protection locked="0"/>
    </xf>
    <xf numFmtId="3" fontId="37" fillId="7" borderId="10" xfId="0" applyNumberFormat="1" applyFont="1" applyFill="1" applyBorder="1" applyAlignment="1" applyProtection="1">
      <alignment/>
      <protection locked="0"/>
    </xf>
    <xf numFmtId="3" fontId="37" fillId="7" borderId="74" xfId="0" applyNumberFormat="1" applyFont="1" applyFill="1" applyBorder="1" applyAlignment="1" applyProtection="1">
      <alignment/>
      <protection locked="0"/>
    </xf>
    <xf numFmtId="3" fontId="37" fillId="7" borderId="11" xfId="0" applyNumberFormat="1" applyFont="1" applyFill="1" applyBorder="1" applyAlignment="1" applyProtection="1">
      <alignment/>
      <protection locked="0"/>
    </xf>
    <xf numFmtId="37" fontId="37" fillId="0" borderId="64" xfId="0" applyNumberFormat="1" applyFont="1" applyFill="1" applyBorder="1" applyAlignment="1" applyProtection="1">
      <alignment/>
      <protection locked="0"/>
    </xf>
    <xf numFmtId="37" fontId="37" fillId="0" borderId="41" xfId="0" applyNumberFormat="1" applyFont="1" applyFill="1" applyBorder="1" applyAlignment="1" applyProtection="1">
      <alignment/>
      <protection locked="0"/>
    </xf>
    <xf numFmtId="3" fontId="37" fillId="0" borderId="64" xfId="0" applyNumberFormat="1" applyFont="1" applyFill="1" applyBorder="1" applyAlignment="1" applyProtection="1">
      <alignment/>
      <protection locked="0"/>
    </xf>
    <xf numFmtId="37" fontId="37" fillId="7" borderId="64" xfId="0" applyNumberFormat="1" applyFont="1" applyFill="1" applyBorder="1" applyAlignment="1" applyProtection="1">
      <alignment/>
      <protection locked="0"/>
    </xf>
    <xf numFmtId="3" fontId="37" fillId="7" borderId="64" xfId="0" applyNumberFormat="1" applyFont="1" applyFill="1" applyBorder="1" applyAlignment="1" applyProtection="1">
      <alignment/>
      <protection locked="0"/>
    </xf>
    <xf numFmtId="3" fontId="37" fillId="7" borderId="41" xfId="0" applyNumberFormat="1" applyFont="1" applyFill="1" applyBorder="1" applyAlignment="1" applyProtection="1">
      <alignment/>
      <protection locked="0"/>
    </xf>
    <xf numFmtId="3" fontId="37" fillId="7" borderId="0" xfId="0" applyNumberFormat="1" applyFont="1" applyFill="1" applyBorder="1" applyAlignment="1" applyProtection="1">
      <alignment/>
      <protection locked="0"/>
    </xf>
    <xf numFmtId="3" fontId="37" fillId="0" borderId="64" xfId="0" applyNumberFormat="1" applyFont="1" applyBorder="1" applyAlignment="1" applyProtection="1">
      <alignment/>
      <protection locked="0"/>
    </xf>
    <xf numFmtId="3" fontId="37" fillId="0" borderId="41" xfId="0" applyNumberFormat="1" applyFont="1" applyBorder="1" applyAlignment="1" applyProtection="1">
      <alignment/>
      <protection locked="0"/>
    </xf>
    <xf numFmtId="3" fontId="37" fillId="0" borderId="0" xfId="0" applyNumberFormat="1" applyFont="1" applyBorder="1" applyAlignment="1" applyProtection="1">
      <alignment/>
      <protection locked="0"/>
    </xf>
    <xf numFmtId="3" fontId="37" fillId="7" borderId="0" xfId="0" applyNumberFormat="1" applyFont="1" applyFill="1" applyBorder="1" applyAlignment="1" applyProtection="1">
      <alignment/>
      <protection locked="0"/>
    </xf>
    <xf numFmtId="3" fontId="37" fillId="7" borderId="41" xfId="0" applyNumberFormat="1" applyFont="1" applyFill="1" applyBorder="1" applyAlignment="1" applyProtection="1">
      <alignment/>
      <protection locked="0"/>
    </xf>
    <xf numFmtId="3" fontId="37" fillId="0" borderId="73" xfId="0" applyNumberFormat="1" applyFont="1" applyBorder="1" applyAlignment="1" applyProtection="1">
      <alignment/>
      <protection locked="0"/>
    </xf>
    <xf numFmtId="3" fontId="37" fillId="0" borderId="67" xfId="0" applyNumberFormat="1" applyFont="1" applyFill="1" applyBorder="1" applyAlignment="1" applyProtection="1">
      <alignment/>
      <protection locked="0"/>
    </xf>
    <xf numFmtId="3" fontId="37" fillId="0" borderId="75" xfId="0" applyNumberFormat="1" applyFont="1" applyFill="1" applyBorder="1" applyAlignment="1" applyProtection="1">
      <alignment/>
      <protection locked="0"/>
    </xf>
    <xf numFmtId="3" fontId="37" fillId="0" borderId="67" xfId="0" applyNumberFormat="1" applyFont="1" applyBorder="1" applyAlignment="1" applyProtection="1">
      <alignment/>
      <protection locked="0"/>
    </xf>
    <xf numFmtId="3" fontId="37" fillId="0" borderId="75" xfId="0" applyNumberFormat="1" applyFont="1" applyBorder="1" applyAlignment="1" applyProtection="1">
      <alignment/>
      <protection locked="0"/>
    </xf>
    <xf numFmtId="3" fontId="37" fillId="0" borderId="76" xfId="0" applyNumberFormat="1" applyFont="1" applyBorder="1" applyAlignment="1" applyProtection="1">
      <alignment/>
      <protection locked="0"/>
    </xf>
    <xf numFmtId="3" fontId="37" fillId="0" borderId="76" xfId="0" applyNumberFormat="1" applyFont="1" applyBorder="1" applyAlignment="1" applyProtection="1">
      <alignment/>
      <protection locked="0"/>
    </xf>
    <xf numFmtId="37" fontId="37" fillId="7" borderId="65" xfId="0" applyNumberFormat="1" applyFont="1" applyFill="1" applyBorder="1" applyAlignment="1" applyProtection="1">
      <alignment/>
      <protection locked="0"/>
    </xf>
    <xf numFmtId="37" fontId="37" fillId="0" borderId="43" xfId="0" applyNumberFormat="1" applyFont="1" applyFill="1" applyBorder="1" applyAlignment="1" applyProtection="1">
      <alignment/>
      <protection locked="0"/>
    </xf>
    <xf numFmtId="37" fontId="37" fillId="7" borderId="43" xfId="0" applyNumberFormat="1" applyFont="1" applyFill="1" applyBorder="1" applyAlignment="1" applyProtection="1">
      <alignment/>
      <protection locked="0"/>
    </xf>
    <xf numFmtId="3" fontId="37" fillId="7" borderId="40" xfId="0" applyNumberFormat="1" applyFont="1" applyFill="1" applyBorder="1" applyAlignment="1" applyProtection="1">
      <alignment/>
      <protection locked="0"/>
    </xf>
    <xf numFmtId="3" fontId="37" fillId="7" borderId="43" xfId="0" applyNumberFormat="1" applyFont="1" applyFill="1" applyBorder="1" applyAlignment="1" applyProtection="1">
      <alignment/>
      <protection locked="0"/>
    </xf>
    <xf numFmtId="3" fontId="37" fillId="0" borderId="77" xfId="0" applyNumberFormat="1" applyFont="1" applyFill="1" applyBorder="1" applyAlignment="1" applyProtection="1">
      <alignment/>
      <protection locked="0"/>
    </xf>
    <xf numFmtId="0" fontId="0" fillId="0" borderId="78" xfId="60" applyFont="1" applyBorder="1" applyProtection="1">
      <alignment/>
      <protection/>
    </xf>
    <xf numFmtId="0" fontId="0" fillId="24" borderId="0" xfId="60" applyFont="1" applyFill="1" applyAlignment="1">
      <alignment vertical="center"/>
      <protection/>
    </xf>
    <xf numFmtId="0" fontId="0" fillId="24" borderId="0" xfId="60" applyFont="1" applyFill="1" applyAlignment="1">
      <alignment/>
      <protection/>
    </xf>
    <xf numFmtId="0" fontId="0" fillId="24" borderId="0" xfId="60" applyFont="1" applyFill="1" applyBorder="1" applyAlignment="1">
      <alignment/>
      <protection/>
    </xf>
    <xf numFmtId="0" fontId="36" fillId="24" borderId="79" xfId="60" applyNumberFormat="1" applyFont="1" applyFill="1" applyBorder="1" applyAlignment="1" applyProtection="1">
      <alignment horizontal="center"/>
      <protection locked="0"/>
    </xf>
    <xf numFmtId="180" fontId="36" fillId="24" borderId="80" xfId="48" applyNumberFormat="1" applyFont="1" applyFill="1" applyBorder="1" applyAlignment="1" applyProtection="1">
      <alignment/>
      <protection locked="0"/>
    </xf>
    <xf numFmtId="180" fontId="36" fillId="24" borderId="81" xfId="48" applyNumberFormat="1" applyFont="1" applyFill="1" applyBorder="1" applyAlignment="1" applyProtection="1">
      <alignment/>
      <protection locked="0"/>
    </xf>
    <xf numFmtId="180" fontId="36" fillId="24" borderId="82" xfId="48" applyNumberFormat="1" applyFont="1" applyFill="1" applyBorder="1" applyAlignment="1" applyProtection="1">
      <alignment/>
      <protection locked="0"/>
    </xf>
    <xf numFmtId="180" fontId="36" fillId="24" borderId="45" xfId="48" applyNumberFormat="1" applyFont="1" applyFill="1" applyBorder="1" applyAlignment="1" applyProtection="1">
      <alignment/>
      <protection locked="0"/>
    </xf>
    <xf numFmtId="0" fontId="36" fillId="24" borderId="83" xfId="60" applyNumberFormat="1" applyFont="1" applyFill="1" applyBorder="1" applyAlignment="1" applyProtection="1">
      <alignment horizontal="center"/>
      <protection locked="0"/>
    </xf>
    <xf numFmtId="180" fontId="36" fillId="24" borderId="84" xfId="48" applyNumberFormat="1" applyFont="1" applyFill="1" applyBorder="1" applyAlignment="1" applyProtection="1">
      <alignment/>
      <protection locked="0"/>
    </xf>
    <xf numFmtId="180" fontId="36" fillId="24" borderId="85" xfId="48" applyNumberFormat="1" applyFont="1" applyFill="1" applyBorder="1" applyAlignment="1" applyProtection="1">
      <alignment/>
      <protection locked="0"/>
    </xf>
    <xf numFmtId="180" fontId="36" fillId="24" borderId="19" xfId="48" applyNumberFormat="1" applyFont="1" applyFill="1" applyBorder="1" applyAlignment="1" applyProtection="1">
      <alignment/>
      <protection locked="0"/>
    </xf>
    <xf numFmtId="180" fontId="36" fillId="24" borderId="22" xfId="48" applyNumberFormat="1" applyFont="1" applyFill="1" applyBorder="1" applyAlignment="1" applyProtection="1">
      <alignment/>
      <protection locked="0"/>
    </xf>
    <xf numFmtId="0" fontId="36" fillId="24" borderId="86" xfId="60" applyNumberFormat="1" applyFont="1" applyFill="1" applyBorder="1" applyAlignment="1" applyProtection="1">
      <alignment horizontal="center"/>
      <protection locked="0"/>
    </xf>
    <xf numFmtId="180" fontId="36" fillId="24" borderId="87" xfId="48" applyNumberFormat="1" applyFont="1" applyFill="1" applyBorder="1" applyAlignment="1" applyProtection="1">
      <alignment/>
      <protection locked="0"/>
    </xf>
    <xf numFmtId="180" fontId="36" fillId="24" borderId="88" xfId="48" applyNumberFormat="1" applyFont="1" applyFill="1" applyBorder="1" applyAlignment="1" applyProtection="1">
      <alignment/>
      <protection locked="0"/>
    </xf>
    <xf numFmtId="180" fontId="36" fillId="24" borderId="89" xfId="48" applyNumberFormat="1" applyFont="1" applyFill="1" applyBorder="1" applyAlignment="1" applyProtection="1">
      <alignment/>
      <protection locked="0"/>
    </xf>
    <xf numFmtId="180" fontId="36" fillId="24" borderId="80" xfId="48" applyNumberFormat="1" applyFont="1" applyFill="1" applyBorder="1" applyAlignment="1" applyProtection="1">
      <alignment horizontal="right"/>
      <protection locked="0"/>
    </xf>
    <xf numFmtId="180" fontId="36" fillId="24" borderId="84" xfId="48" applyNumberFormat="1" applyFont="1" applyFill="1" applyBorder="1" applyAlignment="1" applyProtection="1">
      <alignment horizontal="right"/>
      <protection locked="0"/>
    </xf>
    <xf numFmtId="49" fontId="36" fillId="24" borderId="90" xfId="60" applyNumberFormat="1" applyFont="1" applyFill="1" applyBorder="1" applyAlignment="1" applyProtection="1">
      <alignment horizontal="center"/>
      <protection locked="0"/>
    </xf>
    <xf numFmtId="180" fontId="36" fillId="24" borderId="87" xfId="48" applyNumberFormat="1" applyFont="1" applyFill="1" applyBorder="1" applyAlignment="1" applyProtection="1">
      <alignment horizontal="right"/>
      <protection locked="0"/>
    </xf>
    <xf numFmtId="0" fontId="29" fillId="24" borderId="73" xfId="60" applyFont="1" applyFill="1" applyBorder="1" applyAlignment="1">
      <alignment horizontal="center" vertical="center" wrapText="1"/>
      <protection/>
    </xf>
    <xf numFmtId="0" fontId="29" fillId="24" borderId="73" xfId="60" applyFont="1" applyFill="1" applyBorder="1" applyAlignment="1">
      <alignment horizontal="center" vertical="center"/>
      <protection/>
    </xf>
    <xf numFmtId="0" fontId="29" fillId="24" borderId="91" xfId="60" applyFont="1" applyFill="1" applyBorder="1" applyAlignment="1">
      <alignment horizontal="center" vertical="center"/>
      <protection/>
    </xf>
    <xf numFmtId="0" fontId="26" fillId="24" borderId="0" xfId="60" applyFont="1" applyFill="1" applyAlignment="1">
      <alignment horizontal="left" vertical="center"/>
      <protection/>
    </xf>
    <xf numFmtId="0" fontId="29" fillId="24" borderId="0" xfId="60" applyFont="1" applyFill="1" applyBorder="1" applyAlignment="1">
      <alignment horizontal="right" vertical="center"/>
      <protection/>
    </xf>
    <xf numFmtId="0" fontId="29" fillId="24" borderId="0" xfId="60" applyFont="1" applyFill="1" applyBorder="1" applyAlignment="1">
      <alignment vertical="center"/>
      <protection/>
    </xf>
    <xf numFmtId="0" fontId="29" fillId="24" borderId="92" xfId="60" applyFont="1" applyFill="1" applyBorder="1" applyAlignment="1">
      <alignment horizontal="center" vertical="center"/>
      <protection/>
    </xf>
    <xf numFmtId="0" fontId="29" fillId="24" borderId="93" xfId="60" applyFont="1" applyFill="1" applyBorder="1" applyAlignment="1">
      <alignment horizontal="center" vertical="center"/>
      <protection/>
    </xf>
    <xf numFmtId="0" fontId="29" fillId="24" borderId="11" xfId="60" applyFont="1" applyFill="1" applyBorder="1" applyAlignment="1">
      <alignment horizontal="center" vertical="center"/>
      <protection/>
    </xf>
    <xf numFmtId="0" fontId="29" fillId="24" borderId="94" xfId="60" applyFont="1" applyFill="1" applyBorder="1" applyAlignment="1">
      <alignment horizontal="center" vertical="center"/>
      <protection/>
    </xf>
    <xf numFmtId="0" fontId="29" fillId="24" borderId="92" xfId="60" applyFont="1" applyFill="1" applyBorder="1" applyAlignment="1">
      <alignment horizontal="center" vertical="center" shrinkToFit="1"/>
      <protection/>
    </xf>
    <xf numFmtId="0" fontId="29" fillId="24" borderId="93" xfId="60" applyFont="1" applyFill="1" applyBorder="1" applyAlignment="1">
      <alignment horizontal="center" vertical="center" shrinkToFit="1"/>
      <protection/>
    </xf>
    <xf numFmtId="0" fontId="29" fillId="24" borderId="95" xfId="60" applyFont="1" applyFill="1" applyBorder="1" applyAlignment="1">
      <alignment horizontal="center" vertical="center" shrinkToFit="1"/>
      <protection/>
    </xf>
    <xf numFmtId="0" fontId="29" fillId="24" borderId="96" xfId="60" applyFont="1" applyFill="1" applyBorder="1" applyAlignment="1">
      <alignment horizontal="center" vertical="center"/>
      <protection/>
    </xf>
    <xf numFmtId="0" fontId="29" fillId="24" borderId="12" xfId="60" applyFont="1" applyFill="1" applyBorder="1" applyAlignment="1">
      <alignment horizontal="center" vertical="center"/>
      <protection/>
    </xf>
    <xf numFmtId="0" fontId="29" fillId="24" borderId="97" xfId="60" applyFont="1" applyFill="1" applyBorder="1" applyAlignment="1">
      <alignment horizontal="center" vertical="center" wrapText="1"/>
      <protection/>
    </xf>
    <xf numFmtId="0" fontId="29" fillId="24" borderId="98" xfId="60" applyFont="1" applyFill="1" applyBorder="1" applyAlignment="1">
      <alignment horizontal="center" vertical="center"/>
      <protection/>
    </xf>
    <xf numFmtId="0" fontId="22" fillId="24" borderId="0" xfId="60" applyFont="1" applyFill="1" applyAlignment="1">
      <alignment vertical="center"/>
      <protection/>
    </xf>
    <xf numFmtId="176" fontId="51" fillId="24" borderId="0" xfId="60" applyNumberFormat="1" applyFont="1" applyFill="1" applyAlignment="1">
      <alignment horizontal="center" vertical="center"/>
      <protection/>
    </xf>
    <xf numFmtId="176" fontId="51" fillId="24" borderId="0" xfId="60" applyNumberFormat="1" applyFont="1" applyFill="1" applyAlignment="1">
      <alignment vertical="center"/>
      <protection/>
    </xf>
    <xf numFmtId="176" fontId="23" fillId="24" borderId="0" xfId="60" applyNumberFormat="1" applyFont="1" applyFill="1" applyAlignment="1">
      <alignment horizontal="center" vertical="center"/>
      <protection/>
    </xf>
    <xf numFmtId="177" fontId="24" fillId="24" borderId="0" xfId="60" applyNumberFormat="1" applyFont="1" applyFill="1" applyBorder="1" applyAlignment="1">
      <alignment horizontal="right" vertical="center"/>
      <protection/>
    </xf>
    <xf numFmtId="0" fontId="21" fillId="24" borderId="0" xfId="60" applyFont="1" applyFill="1" applyAlignment="1">
      <alignment vertical="center"/>
      <protection/>
    </xf>
    <xf numFmtId="0" fontId="24" fillId="24" borderId="0" xfId="60" applyFont="1" applyFill="1" applyAlignment="1">
      <alignment horizontal="right" vertical="center"/>
      <protection/>
    </xf>
    <xf numFmtId="0" fontId="21" fillId="24" borderId="12" xfId="60" applyFont="1" applyFill="1" applyBorder="1" applyAlignment="1">
      <alignment horizontal="center"/>
      <protection/>
    </xf>
    <xf numFmtId="0" fontId="0" fillId="24" borderId="12" xfId="60" applyFont="1" applyFill="1" applyBorder="1" applyAlignment="1">
      <alignment/>
      <protection/>
    </xf>
    <xf numFmtId="0" fontId="0" fillId="24" borderId="99" xfId="60" applyFont="1" applyFill="1" applyBorder="1" applyAlignment="1">
      <alignment/>
      <protection/>
    </xf>
    <xf numFmtId="0" fontId="35" fillId="24" borderId="48" xfId="60" applyFont="1" applyFill="1" applyBorder="1" applyAlignment="1">
      <alignment horizontal="center"/>
      <protection/>
    </xf>
    <xf numFmtId="0" fontId="35" fillId="24" borderId="49" xfId="60" applyFont="1" applyFill="1" applyBorder="1" applyAlignment="1">
      <alignment horizontal="center"/>
      <protection/>
    </xf>
    <xf numFmtId="0" fontId="35" fillId="24" borderId="54" xfId="60" applyFont="1" applyFill="1" applyBorder="1" applyAlignment="1">
      <alignment horizontal="center"/>
      <protection/>
    </xf>
    <xf numFmtId="0" fontId="35" fillId="24" borderId="47" xfId="60" applyFont="1" applyFill="1" applyBorder="1" applyAlignment="1">
      <alignment horizontal="center"/>
      <protection/>
    </xf>
    <xf numFmtId="0" fontId="21" fillId="24" borderId="0" xfId="60" applyFont="1" applyFill="1" applyAlignment="1">
      <alignment horizontal="center"/>
      <protection/>
    </xf>
    <xf numFmtId="0" fontId="0" fillId="24" borderId="0" xfId="60" applyFont="1" applyFill="1" applyAlignment="1">
      <alignment horizontal="center"/>
      <protection/>
    </xf>
    <xf numFmtId="0" fontId="26" fillId="24" borderId="0" xfId="60" applyFont="1" applyFill="1" applyAlignment="1">
      <alignment/>
      <protection/>
    </xf>
    <xf numFmtId="0" fontId="32" fillId="24" borderId="0" xfId="60" applyFont="1" applyFill="1" applyAlignment="1">
      <alignment/>
      <protection/>
    </xf>
    <xf numFmtId="0" fontId="27" fillId="24" borderId="0" xfId="60" applyFont="1" applyFill="1" applyAlignment="1" applyProtection="1">
      <alignment vertical="center" wrapText="1"/>
      <protection locked="0"/>
    </xf>
    <xf numFmtId="0" fontId="0" fillId="24" borderId="0" xfId="60" applyFont="1" applyFill="1" applyAlignment="1" applyProtection="1">
      <alignment/>
      <protection locked="0"/>
    </xf>
    <xf numFmtId="0" fontId="0" fillId="24" borderId="12" xfId="60" applyFont="1" applyFill="1" applyBorder="1" applyAlignment="1">
      <alignment horizontal="center"/>
      <protection/>
    </xf>
    <xf numFmtId="0" fontId="35" fillId="24" borderId="15" xfId="60" applyFont="1" applyFill="1" applyBorder="1" applyAlignment="1">
      <alignment horizontal="center"/>
      <protection/>
    </xf>
    <xf numFmtId="0" fontId="35" fillId="24" borderId="100" xfId="60" applyFont="1" applyFill="1" applyBorder="1" applyAlignment="1">
      <alignment horizontal="center"/>
      <protection/>
    </xf>
    <xf numFmtId="0" fontId="35" fillId="24" borderId="78" xfId="60" applyFont="1" applyFill="1" applyBorder="1" applyAlignment="1">
      <alignment horizontal="center"/>
      <protection/>
    </xf>
    <xf numFmtId="0" fontId="34" fillId="24" borderId="53" xfId="60" applyFont="1" applyFill="1" applyBorder="1" applyAlignment="1" applyProtection="1">
      <alignment horizontal="center" vertical="center"/>
      <protection/>
    </xf>
    <xf numFmtId="0" fontId="34" fillId="24" borderId="54" xfId="60" applyFont="1" applyFill="1" applyBorder="1" applyAlignment="1" applyProtection="1">
      <alignment horizontal="center" vertical="center"/>
      <protection/>
    </xf>
    <xf numFmtId="0" fontId="34" fillId="24" borderId="47" xfId="60" applyFont="1" applyFill="1" applyBorder="1" applyAlignment="1" applyProtection="1">
      <alignment horizontal="center" vertical="center"/>
      <protection/>
    </xf>
    <xf numFmtId="0" fontId="34" fillId="24" borderId="14" xfId="60" applyFont="1" applyFill="1" applyBorder="1" applyAlignment="1" applyProtection="1">
      <alignment horizontal="center" vertical="center"/>
      <protection/>
    </xf>
    <xf numFmtId="0" fontId="34" fillId="24" borderId="12" xfId="60" applyFont="1" applyFill="1" applyBorder="1" applyAlignment="1" applyProtection="1">
      <alignment horizontal="center" vertical="center"/>
      <protection/>
    </xf>
    <xf numFmtId="0" fontId="34" fillId="24" borderId="46" xfId="60" applyFont="1" applyFill="1" applyBorder="1" applyAlignment="1" applyProtection="1">
      <alignment horizontal="center" vertical="center"/>
      <protection/>
    </xf>
    <xf numFmtId="180" fontId="34" fillId="24" borderId="13" xfId="48" applyNumberFormat="1" applyFont="1" applyFill="1" applyBorder="1" applyAlignment="1" applyProtection="1">
      <alignment horizontal="right" vertical="center"/>
      <protection/>
    </xf>
    <xf numFmtId="180" fontId="34" fillId="24" borderId="101" xfId="48" applyNumberFormat="1" applyFont="1" applyFill="1" applyBorder="1" applyAlignment="1" applyProtection="1">
      <alignment horizontal="right" vertical="center"/>
      <protection/>
    </xf>
    <xf numFmtId="0" fontId="21" fillId="24" borderId="53" xfId="60" applyFont="1" applyFill="1" applyBorder="1" applyAlignment="1" applyProtection="1">
      <alignment horizontal="center" vertical="center"/>
      <protection/>
    </xf>
    <xf numFmtId="0" fontId="21" fillId="24" borderId="47" xfId="60" applyFont="1" applyFill="1" applyBorder="1" applyAlignment="1" applyProtection="1">
      <alignment horizontal="center" vertical="center"/>
      <protection/>
    </xf>
    <xf numFmtId="178" fontId="30" fillId="24" borderId="53" xfId="60" applyNumberFormat="1" applyFont="1" applyFill="1" applyBorder="1" applyAlignment="1" applyProtection="1">
      <alignment horizontal="right" vertical="center"/>
      <protection/>
    </xf>
    <xf numFmtId="178" fontId="30" fillId="24" borderId="47" xfId="60" applyNumberFormat="1" applyFont="1" applyFill="1" applyBorder="1" applyAlignment="1" applyProtection="1">
      <alignment horizontal="right" vertical="center"/>
      <protection/>
    </xf>
    <xf numFmtId="178" fontId="30" fillId="24" borderId="14" xfId="60" applyNumberFormat="1" applyFont="1" applyFill="1" applyBorder="1" applyAlignment="1" applyProtection="1">
      <alignment horizontal="right" vertical="center"/>
      <protection/>
    </xf>
    <xf numFmtId="178" fontId="30" fillId="24" borderId="46" xfId="60" applyNumberFormat="1" applyFont="1" applyFill="1" applyBorder="1" applyAlignment="1" applyProtection="1">
      <alignment horizontal="right" vertical="center"/>
      <protection/>
    </xf>
    <xf numFmtId="178" fontId="21" fillId="24" borderId="13" xfId="60" applyNumberFormat="1" applyFont="1" applyFill="1" applyBorder="1" applyAlignment="1" applyProtection="1">
      <alignment horizontal="right" vertical="center"/>
      <protection/>
    </xf>
    <xf numFmtId="0" fontId="21" fillId="24" borderId="14" xfId="60" applyFont="1" applyFill="1" applyBorder="1" applyAlignment="1" applyProtection="1">
      <alignment horizontal="center" vertical="center"/>
      <protection/>
    </xf>
    <xf numFmtId="0" fontId="21" fillId="24" borderId="46" xfId="60" applyFont="1" applyFill="1" applyBorder="1" applyAlignment="1" applyProtection="1">
      <alignment horizontal="center" vertical="center"/>
      <protection/>
    </xf>
    <xf numFmtId="0" fontId="21" fillId="24" borderId="12" xfId="60" applyFont="1" applyFill="1" applyBorder="1" applyAlignment="1" applyProtection="1">
      <alignment horizontal="center" vertical="center"/>
      <protection/>
    </xf>
    <xf numFmtId="180" fontId="21" fillId="24" borderId="102" xfId="48" applyNumberFormat="1" applyFont="1" applyFill="1" applyBorder="1" applyAlignment="1" applyProtection="1">
      <alignment horizontal="right" vertical="center"/>
      <protection/>
    </xf>
    <xf numFmtId="180" fontId="21" fillId="24" borderId="14" xfId="48" applyNumberFormat="1" applyFont="1" applyFill="1" applyBorder="1" applyAlignment="1" applyProtection="1">
      <alignment horizontal="right" vertical="center"/>
      <protection/>
    </xf>
    <xf numFmtId="179" fontId="21" fillId="24" borderId="102" xfId="60" applyNumberFormat="1" applyFont="1" applyFill="1" applyBorder="1" applyAlignment="1" applyProtection="1">
      <alignment horizontal="right" vertical="center"/>
      <protection/>
    </xf>
    <xf numFmtId="0" fontId="21" fillId="24" borderId="18" xfId="60" applyFont="1" applyFill="1" applyBorder="1" applyAlignment="1" applyProtection="1">
      <alignment horizontal="center" vertical="center"/>
      <protection/>
    </xf>
    <xf numFmtId="0" fontId="21" fillId="24" borderId="82" xfId="60" applyFont="1" applyFill="1" applyBorder="1" applyAlignment="1" applyProtection="1">
      <alignment horizontal="center" vertical="center"/>
      <protection/>
    </xf>
    <xf numFmtId="0" fontId="21" fillId="24" borderId="45" xfId="60" applyFont="1" applyFill="1" applyBorder="1" applyAlignment="1" applyProtection="1">
      <alignment horizontal="center" vertical="center"/>
      <protection/>
    </xf>
    <xf numFmtId="180" fontId="21" fillId="24" borderId="103" xfId="48" applyNumberFormat="1" applyFont="1" applyFill="1" applyBorder="1" applyAlignment="1" applyProtection="1">
      <alignment horizontal="right" vertical="center"/>
      <protection/>
    </xf>
    <xf numFmtId="180" fontId="21" fillId="24" borderId="18" xfId="48" applyNumberFormat="1" applyFont="1" applyFill="1" applyBorder="1" applyAlignment="1" applyProtection="1">
      <alignment horizontal="right" vertical="center"/>
      <protection/>
    </xf>
    <xf numFmtId="179" fontId="21" fillId="24" borderId="103" xfId="60" applyNumberFormat="1" applyFont="1" applyFill="1" applyBorder="1" applyAlignment="1" applyProtection="1">
      <alignment horizontal="right" vertical="center"/>
      <protection/>
    </xf>
    <xf numFmtId="0" fontId="26" fillId="24" borderId="0" xfId="60" applyFont="1" applyFill="1" applyAlignment="1" applyProtection="1">
      <alignment/>
      <protection locked="0"/>
    </xf>
    <xf numFmtId="0" fontId="32" fillId="24" borderId="0" xfId="60" applyFont="1" applyFill="1" applyAlignment="1" applyProtection="1">
      <alignment/>
      <protection locked="0"/>
    </xf>
    <xf numFmtId="49" fontId="27" fillId="24" borderId="0" xfId="60" applyNumberFormat="1" applyFont="1" applyFill="1" applyAlignment="1" applyProtection="1">
      <alignment horizontal="left" vertical="center"/>
      <protection locked="0"/>
    </xf>
    <xf numFmtId="0" fontId="21" fillId="24" borderId="0" xfId="60" applyFont="1" applyFill="1" applyBorder="1" applyAlignment="1" applyProtection="1">
      <alignment horizontal="center" vertical="center"/>
      <protection locked="0"/>
    </xf>
    <xf numFmtId="0" fontId="30" fillId="24" borderId="0" xfId="60" applyFont="1" applyFill="1" applyBorder="1" applyAlignment="1" applyProtection="1">
      <alignment horizontal="right" vertical="center"/>
      <protection locked="0"/>
    </xf>
    <xf numFmtId="0" fontId="21" fillId="24" borderId="101" xfId="60" applyFont="1" applyFill="1" applyBorder="1" applyAlignment="1" applyProtection="1">
      <alignment horizontal="center" vertical="center"/>
      <protection/>
    </xf>
    <xf numFmtId="0" fontId="21" fillId="24" borderId="100" xfId="60" applyFont="1" applyFill="1" applyBorder="1" applyAlignment="1" applyProtection="1">
      <alignment horizontal="center" vertical="center"/>
      <protection/>
    </xf>
    <xf numFmtId="0" fontId="21" fillId="24" borderId="78" xfId="60" applyFont="1" applyFill="1" applyBorder="1" applyAlignment="1" applyProtection="1">
      <alignment horizontal="center" vertical="center"/>
      <protection/>
    </xf>
    <xf numFmtId="179" fontId="21" fillId="24" borderId="13" xfId="60" applyNumberFormat="1" applyFont="1" applyFill="1" applyBorder="1" applyAlignment="1" applyProtection="1">
      <alignment horizontal="right" vertical="center"/>
      <protection/>
    </xf>
    <xf numFmtId="0" fontId="0" fillId="0" borderId="101" xfId="60" applyFont="1" applyBorder="1" applyProtection="1">
      <alignment/>
      <protection/>
    </xf>
    <xf numFmtId="0" fontId="21" fillId="24" borderId="13" xfId="60" applyFont="1" applyFill="1" applyBorder="1" applyAlignment="1" applyProtection="1">
      <alignment horizontal="center" vertical="center"/>
      <protection/>
    </xf>
    <xf numFmtId="0" fontId="37" fillId="0" borderId="104" xfId="0" applyFont="1" applyBorder="1" applyAlignment="1">
      <alignment horizontal="center"/>
    </xf>
    <xf numFmtId="0" fontId="0" fillId="0" borderId="100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37" fillId="0" borderId="105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37" fillId="0" borderId="101" xfId="0" applyFont="1" applyBorder="1" applyAlignment="1">
      <alignment horizontal="center"/>
    </xf>
    <xf numFmtId="0" fontId="37" fillId="0" borderId="68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7" fillId="0" borderId="76" xfId="0" applyFont="1" applyBorder="1" applyAlignment="1">
      <alignment horizontal="right"/>
    </xf>
    <xf numFmtId="0" fontId="40" fillId="0" borderId="76" xfId="0" applyFont="1" applyBorder="1" applyAlignment="1" applyProtection="1">
      <alignment horizontal="right"/>
      <protection locked="0"/>
    </xf>
    <xf numFmtId="0" fontId="0" fillId="0" borderId="76" xfId="0" applyFont="1" applyBorder="1" applyAlignment="1" applyProtection="1">
      <alignment horizontal="right"/>
      <protection locked="0"/>
    </xf>
    <xf numFmtId="0" fontId="37" fillId="0" borderId="62" xfId="0" applyFont="1" applyBorder="1" applyAlignment="1">
      <alignment horizontal="center" vertical="center"/>
    </xf>
    <xf numFmtId="0" fontId="37" fillId="0" borderId="66" xfId="0" applyFont="1" applyBorder="1" applyAlignment="1">
      <alignment horizontal="center" vertical="center"/>
    </xf>
    <xf numFmtId="0" fontId="37" fillId="0" borderId="106" xfId="0" applyFont="1" applyBorder="1" applyAlignment="1">
      <alignment horizontal="center" vertical="center"/>
    </xf>
    <xf numFmtId="0" fontId="37" fillId="0" borderId="107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37" fillId="0" borderId="107" xfId="0" applyFont="1" applyBorder="1" applyAlignment="1" applyProtection="1">
      <alignment horizontal="center"/>
      <protection locked="0"/>
    </xf>
    <xf numFmtId="0" fontId="0" fillId="0" borderId="93" xfId="0" applyFont="1" applyBorder="1" applyAlignment="1" applyProtection="1">
      <alignment/>
      <protection locked="0"/>
    </xf>
    <xf numFmtId="0" fontId="0" fillId="0" borderId="95" xfId="0" applyFont="1" applyBorder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（各月中の増減）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自然増減</c:v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社会増減</c:v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8206468"/>
        <c:axId val="54096165"/>
      </c:barChart>
      <c:catAx>
        <c:axId val="58206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96165"/>
        <c:crosses val="autoZero"/>
        <c:auto val="1"/>
        <c:lblOffset val="100"/>
        <c:tickLblSkip val="1"/>
        <c:noMultiLvlLbl val="0"/>
      </c:catAx>
      <c:valAx>
        <c:axId val="54096165"/>
        <c:scaling>
          <c:orientation val="minMax"/>
          <c:max val="2000"/>
          <c:min val="-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06468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（各月中の増減）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自然増減</c:v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社会増減</c:v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7103438"/>
        <c:axId val="19713215"/>
      </c:barChart>
      <c:catAx>
        <c:axId val="17103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13215"/>
        <c:crosses val="autoZero"/>
        <c:auto val="1"/>
        <c:lblOffset val="100"/>
        <c:tickLblSkip val="1"/>
        <c:noMultiLvlLbl val="0"/>
      </c:catAx>
      <c:valAx>
        <c:axId val="19713215"/>
        <c:scaling>
          <c:orientation val="minMax"/>
          <c:max val="2000"/>
          <c:min val="-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03438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（各月中の増減）</a:t>
            </a:r>
          </a:p>
        </c:rich>
      </c:tx>
      <c:layout>
        <c:manualLayout>
          <c:xMode val="factor"/>
          <c:yMode val="factor"/>
          <c:x val="-0.18825"/>
          <c:y val="0.55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-0.008"/>
          <c:w val="0.87725"/>
          <c:h val="0.9915"/>
        </c:manualLayout>
      </c:layout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2/1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</c:strLit>
          </c:cat>
          <c:val>
            <c:numLit>
              <c:ptCount val="13"/>
              <c:pt idx="0">
                <c:v>-1217</c:v>
              </c:pt>
              <c:pt idx="1">
                <c:v>-412</c:v>
              </c:pt>
              <c:pt idx="2">
                <c:v>-816</c:v>
              </c:pt>
              <c:pt idx="3">
                <c:v>-1987</c:v>
              </c:pt>
              <c:pt idx="4">
                <c:v>-2112</c:v>
              </c:pt>
              <c:pt idx="5">
                <c:v>-2241</c:v>
              </c:pt>
              <c:pt idx="6">
                <c:v>-6780</c:v>
              </c:pt>
              <c:pt idx="7">
                <c:v>1628</c:v>
              </c:pt>
              <c:pt idx="8">
                <c:v>-1375</c:v>
              </c:pt>
              <c:pt idx="9">
                <c:v>-1520</c:v>
              </c:pt>
              <c:pt idx="10">
                <c:v>-850</c:v>
              </c:pt>
              <c:pt idx="11">
                <c:v>-2047</c:v>
              </c:pt>
              <c:pt idx="12">
                <c:v>-1742</c:v>
              </c:pt>
            </c:numLit>
          </c:val>
        </c:ser>
        <c:ser>
          <c:idx val="2"/>
          <c:order val="1"/>
          <c:tx>
            <c:v>自然増減</c:v>
          </c:tx>
          <c:spPr>
            <a:blipFill>
              <a:blip r:embed="rId2"/>
              <a:srcRect/>
              <a:tile sx="100000" sy="100000" flip="none" algn="tl"/>
            </a:blip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3"/>
              <c:pt idx="0">
                <c:v>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2/1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</c:strLit>
          </c:cat>
          <c:val>
            <c:numLit>
              <c:ptCount val="13"/>
              <c:pt idx="0">
                <c:v>-1431</c:v>
              </c:pt>
              <c:pt idx="1">
                <c:v>-1257</c:v>
              </c:pt>
              <c:pt idx="2">
                <c:v>-1489</c:v>
              </c:pt>
              <c:pt idx="3">
                <c:v>-1566</c:v>
              </c:pt>
              <c:pt idx="4">
                <c:v>-2559</c:v>
              </c:pt>
              <c:pt idx="5">
                <c:v>-1882</c:v>
              </c:pt>
              <c:pt idx="6">
                <c:v>-1846</c:v>
              </c:pt>
              <c:pt idx="7">
                <c:v>-1369</c:v>
              </c:pt>
              <c:pt idx="8">
                <c:v>-1431</c:v>
              </c:pt>
              <c:pt idx="9">
                <c:v>-1187</c:v>
              </c:pt>
              <c:pt idx="10">
                <c:v>-1071</c:v>
              </c:pt>
              <c:pt idx="11">
                <c:v>-1456</c:v>
              </c:pt>
              <c:pt idx="12">
                <c:v>-1209</c:v>
              </c:pt>
            </c:numLit>
          </c:val>
        </c:ser>
        <c:ser>
          <c:idx val="1"/>
          <c:order val="2"/>
          <c:tx>
            <c:v>社会増減</c:v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3"/>
              <c:pt idx="0">
                <c:v>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2/1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</c:strLit>
          </c:cat>
          <c:val>
            <c:numLit>
              <c:ptCount val="13"/>
              <c:pt idx="0">
                <c:v>214</c:v>
              </c:pt>
              <c:pt idx="1">
                <c:v>845</c:v>
              </c:pt>
              <c:pt idx="2">
                <c:v>673</c:v>
              </c:pt>
              <c:pt idx="3">
                <c:v>-421</c:v>
              </c:pt>
              <c:pt idx="4">
                <c:v>447</c:v>
              </c:pt>
              <c:pt idx="5">
                <c:v>-359</c:v>
              </c:pt>
              <c:pt idx="6">
                <c:v>-4934</c:v>
              </c:pt>
              <c:pt idx="7">
                <c:v>2997</c:v>
              </c:pt>
              <c:pt idx="8">
                <c:v>56</c:v>
              </c:pt>
              <c:pt idx="9">
                <c:v>-333</c:v>
              </c:pt>
              <c:pt idx="10">
                <c:v>221</c:v>
              </c:pt>
              <c:pt idx="11">
                <c:v>-591</c:v>
              </c:pt>
              <c:pt idx="12">
                <c:v>-533</c:v>
              </c:pt>
            </c:numLit>
          </c:val>
        </c:ser>
        <c:axId val="43201208"/>
        <c:axId val="53266553"/>
      </c:barChart>
      <c:catAx>
        <c:axId val="43201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2"/>
              <c:y val="0.13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66553"/>
        <c:crosses val="autoZero"/>
        <c:auto val="1"/>
        <c:lblOffset val="100"/>
        <c:tickLblSkip val="1"/>
        <c:noMultiLvlLbl val="0"/>
      </c:catAx>
      <c:valAx>
        <c:axId val="53266553"/>
        <c:scaling>
          <c:orientation val="minMax"/>
          <c:max val="4000"/>
          <c:min val="-9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01208"/>
        <c:crossesAt val="1"/>
        <c:crossBetween val="between"/>
        <c:dispUnits/>
        <c:majorUnit val="10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6"/>
          <c:y val="0.65975"/>
          <c:w val="0.166"/>
          <c:h val="0.1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Line 1"/>
        <xdr:cNvSpPr>
          <a:spLocks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9525</xdr:rowOff>
    </xdr:from>
    <xdr:to>
      <xdr:col>12</xdr:col>
      <xdr:colOff>0</xdr:colOff>
      <xdr:row>22</xdr:row>
      <xdr:rowOff>0</xdr:rowOff>
    </xdr:to>
    <xdr:sp>
      <xdr:nvSpPr>
        <xdr:cNvPr id="5" name="Line 1"/>
        <xdr:cNvSpPr>
          <a:spLocks/>
        </xdr:cNvSpPr>
      </xdr:nvSpPr>
      <xdr:spPr>
        <a:xfrm>
          <a:off x="7153275" y="42957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9525</xdr:rowOff>
    </xdr:from>
    <xdr:to>
      <xdr:col>5</xdr:col>
      <xdr:colOff>0</xdr:colOff>
      <xdr:row>22</xdr:row>
      <xdr:rowOff>0</xdr:rowOff>
    </xdr:to>
    <xdr:sp>
      <xdr:nvSpPr>
        <xdr:cNvPr id="6" name="Line 1"/>
        <xdr:cNvSpPr>
          <a:spLocks/>
        </xdr:cNvSpPr>
      </xdr:nvSpPr>
      <xdr:spPr>
        <a:xfrm>
          <a:off x="257175" y="4295775"/>
          <a:ext cx="10572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9525</xdr:rowOff>
    </xdr:from>
    <xdr:to>
      <xdr:col>12</xdr:col>
      <xdr:colOff>0</xdr:colOff>
      <xdr:row>22</xdr:row>
      <xdr:rowOff>0</xdr:rowOff>
    </xdr:to>
    <xdr:sp>
      <xdr:nvSpPr>
        <xdr:cNvPr id="7" name="Line 1"/>
        <xdr:cNvSpPr>
          <a:spLocks/>
        </xdr:cNvSpPr>
      </xdr:nvSpPr>
      <xdr:spPr>
        <a:xfrm>
          <a:off x="7153275" y="42957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25</xdr:row>
      <xdr:rowOff>19050</xdr:rowOff>
    </xdr:from>
    <xdr:to>
      <xdr:col>11</xdr:col>
      <xdr:colOff>419100</xdr:colOff>
      <xdr:row>26</xdr:row>
      <xdr:rowOff>76200</xdr:rowOff>
    </xdr:to>
    <xdr:sp>
      <xdr:nvSpPr>
        <xdr:cNvPr id="8" name="テキスト 15"/>
        <xdr:cNvSpPr txBox="1">
          <a:spLocks noChangeArrowheads="1"/>
        </xdr:cNvSpPr>
      </xdr:nvSpPr>
      <xdr:spPr>
        <a:xfrm>
          <a:off x="5962650" y="5400675"/>
          <a:ext cx="857250" cy="2571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4287" tIns="1587" rIns="1587" bIns="1587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年間の増減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</cdr:x>
      <cdr:y>0.97225</cdr:y>
    </cdr:from>
    <cdr:to>
      <cdr:x>0.20925</cdr:x>
      <cdr:y>1</cdr:y>
    </cdr:to>
    <cdr:sp>
      <cdr:nvSpPr>
        <cdr:cNvPr id="1" name="四角形 1"/>
        <cdr:cNvSpPr>
          <a:spLocks/>
        </cdr:cNvSpPr>
      </cdr:nvSpPr>
      <cdr:spPr>
        <a:xfrm>
          <a:off x="904875" y="3667125"/>
          <a:ext cx="54292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637" tIns="4762" rIns="4762" bIns="4762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0.06075</cdr:x>
      <cdr:y>0.93975</cdr:y>
    </cdr:from>
    <cdr:to>
      <cdr:x>0.13025</cdr:x>
      <cdr:y>0.9955</cdr:y>
    </cdr:to>
    <cdr:sp>
      <cdr:nvSpPr>
        <cdr:cNvPr id="2" name="四角形 3"/>
        <cdr:cNvSpPr>
          <a:spLocks/>
        </cdr:cNvSpPr>
      </cdr:nvSpPr>
      <cdr:spPr>
        <a:xfrm>
          <a:off x="419100" y="3552825"/>
          <a:ext cx="476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637" tIns="4762" rIns="4762" bIns="4762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19</xdr:row>
      <xdr:rowOff>85725</xdr:rowOff>
    </xdr:from>
    <xdr:to>
      <xdr:col>17</xdr:col>
      <xdr:colOff>0</xdr:colOff>
      <xdr:row>20</xdr:row>
      <xdr:rowOff>19050</xdr:rowOff>
    </xdr:to>
    <xdr:sp>
      <xdr:nvSpPr>
        <xdr:cNvPr id="1" name="四角形 1"/>
        <xdr:cNvSpPr>
          <a:spLocks/>
        </xdr:cNvSpPr>
      </xdr:nvSpPr>
      <xdr:spPr>
        <a:xfrm>
          <a:off x="7629525" y="4705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637" tIns="4762" rIns="4762" bIns="4762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2" name="四角形 2"/>
        <xdr:cNvSpPr>
          <a:spLocks/>
        </xdr:cNvSpPr>
      </xdr:nvSpPr>
      <xdr:spPr>
        <a:xfrm>
          <a:off x="7629525" y="5610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637" tIns="4762" rIns="4762" bIns="4762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3" name="四角形 3"/>
        <xdr:cNvSpPr>
          <a:spLocks/>
        </xdr:cNvSpPr>
      </xdr:nvSpPr>
      <xdr:spPr>
        <a:xfrm>
          <a:off x="7629525" y="5610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637" tIns="4762" rIns="4762" bIns="4762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20</xdr:row>
      <xdr:rowOff>190500</xdr:rowOff>
    </xdr:from>
    <xdr:to>
      <xdr:col>17</xdr:col>
      <xdr:colOff>0</xdr:colOff>
      <xdr:row>21</xdr:row>
      <xdr:rowOff>133350</xdr:rowOff>
    </xdr:to>
    <xdr:sp>
      <xdr:nvSpPr>
        <xdr:cNvPr id="4" name="四角形 4"/>
        <xdr:cNvSpPr>
          <a:spLocks/>
        </xdr:cNvSpPr>
      </xdr:nvSpPr>
      <xdr:spPr>
        <a:xfrm>
          <a:off x="7629525" y="50577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637" tIns="4762" rIns="4762" bIns="4762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27</xdr:col>
      <xdr:colOff>66675</xdr:colOff>
      <xdr:row>4</xdr:row>
      <xdr:rowOff>0</xdr:rowOff>
    </xdr:to>
    <xdr:graphicFrame>
      <xdr:nvGraphicFramePr>
        <xdr:cNvPr id="5" name="グラフ 12"/>
        <xdr:cNvGraphicFramePr/>
      </xdr:nvGraphicFramePr>
      <xdr:xfrm>
        <a:off x="7629525" y="1057275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0</xdr:colOff>
      <xdr:row>10</xdr:row>
      <xdr:rowOff>0</xdr:rowOff>
    </xdr:from>
    <xdr:to>
      <xdr:col>29</xdr:col>
      <xdr:colOff>0</xdr:colOff>
      <xdr:row>14</xdr:row>
      <xdr:rowOff>66675</xdr:rowOff>
    </xdr:to>
    <xdr:grpSp>
      <xdr:nvGrpSpPr>
        <xdr:cNvPr id="6" name="グループ 14"/>
        <xdr:cNvGrpSpPr>
          <a:grpSpLocks/>
        </xdr:cNvGrpSpPr>
      </xdr:nvGrpSpPr>
      <xdr:grpSpPr>
        <a:xfrm>
          <a:off x="15859125" y="2400300"/>
          <a:ext cx="0" cy="1047750"/>
          <a:chOff x="601" y="370"/>
          <a:chExt cx="726" cy="418"/>
        </a:xfrm>
        <a:solidFill>
          <a:srgbClr val="FFFFFF"/>
        </a:solidFill>
      </xdr:grpSpPr>
      <xdr:graphicFrame>
        <xdr:nvGraphicFramePr>
          <xdr:cNvPr id="7" name="グラフ 15"/>
          <xdr:cNvGraphicFramePr/>
        </xdr:nvGraphicFramePr>
        <xdr:xfrm>
          <a:off x="601" y="370"/>
          <a:ext cx="726" cy="41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8" name="四角形 16"/>
          <xdr:cNvSpPr>
            <a:spLocks/>
          </xdr:cNvSpPr>
        </xdr:nvSpPr>
        <xdr:spPr>
          <a:xfrm>
            <a:off x="15859125" y="-22441167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637" tIns="4762" rIns="4762" bIns="4762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</a:p>
        </xdr:txBody>
      </xdr:sp>
    </xdr:grpSp>
    <xdr:clientData/>
  </xdr:twoCellAnchor>
  <xdr:twoCellAnchor>
    <xdr:from>
      <xdr:col>2</xdr:col>
      <xdr:colOff>0</xdr:colOff>
      <xdr:row>11</xdr:row>
      <xdr:rowOff>0</xdr:rowOff>
    </xdr:from>
    <xdr:to>
      <xdr:col>16</xdr:col>
      <xdr:colOff>114300</xdr:colOff>
      <xdr:row>26</xdr:row>
      <xdr:rowOff>142875</xdr:rowOff>
    </xdr:to>
    <xdr:graphicFrame>
      <xdr:nvGraphicFramePr>
        <xdr:cNvPr id="9" name="グラフ 7"/>
        <xdr:cNvGraphicFramePr/>
      </xdr:nvGraphicFramePr>
      <xdr:xfrm>
        <a:off x="571500" y="2714625"/>
        <a:ext cx="691515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14</xdr:row>
      <xdr:rowOff>9525</xdr:rowOff>
    </xdr:from>
    <xdr:ext cx="76200" cy="209550"/>
    <xdr:sp fLocksText="0">
      <xdr:nvSpPr>
        <xdr:cNvPr id="1" name="テキスト 2"/>
        <xdr:cNvSpPr txBox="1">
          <a:spLocks noChangeArrowheads="1"/>
        </xdr:cNvSpPr>
      </xdr:nvSpPr>
      <xdr:spPr>
        <a:xfrm>
          <a:off x="5838825" y="249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14</xdr:row>
      <xdr:rowOff>9525</xdr:rowOff>
    </xdr:from>
    <xdr:ext cx="76200" cy="209550"/>
    <xdr:sp fLocksText="0">
      <xdr:nvSpPr>
        <xdr:cNvPr id="1" name="テキスト 2"/>
        <xdr:cNvSpPr txBox="1">
          <a:spLocks noChangeArrowheads="1"/>
        </xdr:cNvSpPr>
      </xdr:nvSpPr>
      <xdr:spPr>
        <a:xfrm>
          <a:off x="5486400" y="249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14</xdr:row>
      <xdr:rowOff>9525</xdr:rowOff>
    </xdr:from>
    <xdr:ext cx="76200" cy="209550"/>
    <xdr:sp fLocksText="0">
      <xdr:nvSpPr>
        <xdr:cNvPr id="1" name="テキスト 2"/>
        <xdr:cNvSpPr txBox="1">
          <a:spLocks noChangeArrowheads="1"/>
        </xdr:cNvSpPr>
      </xdr:nvSpPr>
      <xdr:spPr>
        <a:xfrm>
          <a:off x="5486400" y="249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SheetLayoutView="100" zoomScalePageLayoutView="0" workbookViewId="0" topLeftCell="A31">
      <selection activeCell="A31" sqref="A1:IV16384"/>
    </sheetView>
  </sheetViews>
  <sheetFormatPr defaultColWidth="9.00390625" defaultRowHeight="13.5"/>
  <cols>
    <col min="1" max="2" width="3.25390625" style="1" customWidth="1"/>
    <col min="3" max="3" width="5.00390625" style="2" customWidth="1"/>
    <col min="4" max="4" width="2.625" style="2" customWidth="1"/>
    <col min="5" max="5" width="3.125" style="2" customWidth="1"/>
    <col min="6" max="9" width="11.75390625" style="1" customWidth="1"/>
    <col min="10" max="12" width="9.875" style="1" customWidth="1"/>
    <col min="13" max="13" width="9.00390625" style="1" bestFit="1" customWidth="1"/>
    <col min="14" max="14" width="9.00390625" style="1" customWidth="1"/>
    <col min="15" max="15" width="9.00390625" style="1" bestFit="1" customWidth="1"/>
    <col min="16" max="16384" width="9.00390625" style="1" customWidth="1"/>
  </cols>
  <sheetData>
    <row r="1" spans="1:12" ht="42" customHeight="1">
      <c r="A1" s="4"/>
      <c r="B1" s="4"/>
      <c r="C1" s="273" t="s">
        <v>0</v>
      </c>
      <c r="D1" s="273"/>
      <c r="E1" s="273"/>
      <c r="F1" s="273"/>
      <c r="G1" s="273"/>
      <c r="H1" s="273"/>
      <c r="I1" s="273"/>
      <c r="J1" s="273"/>
      <c r="K1" s="273"/>
      <c r="L1" s="273"/>
    </row>
    <row r="2" spans="1:12" s="3" customFormat="1" ht="18.75" customHeight="1">
      <c r="A2" s="5"/>
      <c r="B2" s="5"/>
      <c r="C2" s="274" t="s">
        <v>165</v>
      </c>
      <c r="D2" s="274"/>
      <c r="E2" s="274"/>
      <c r="F2" s="275"/>
      <c r="G2" s="275"/>
      <c r="H2" s="275"/>
      <c r="I2" s="275"/>
      <c r="J2" s="275"/>
      <c r="K2" s="275"/>
      <c r="L2" s="275"/>
    </row>
    <row r="3" spans="1:12" s="3" customFormat="1" ht="18.75" customHeight="1">
      <c r="A3" s="5"/>
      <c r="B3" s="5"/>
      <c r="C3" s="276"/>
      <c r="D3" s="276"/>
      <c r="E3" s="276"/>
      <c r="F3" s="276"/>
      <c r="G3" s="276"/>
      <c r="H3" s="276"/>
      <c r="I3" s="276"/>
      <c r="J3" s="276"/>
      <c r="K3" s="276"/>
      <c r="L3" s="276"/>
    </row>
    <row r="4" spans="1:12" s="3" customFormat="1" ht="18" customHeight="1">
      <c r="A4" s="5"/>
      <c r="B4" s="5"/>
      <c r="C4" s="6"/>
      <c r="D4" s="6"/>
      <c r="E4" s="6"/>
      <c r="F4" s="7"/>
      <c r="G4" s="7"/>
      <c r="H4" s="7"/>
      <c r="I4" s="7"/>
      <c r="J4" s="277" t="s">
        <v>164</v>
      </c>
      <c r="K4" s="278"/>
      <c r="L4" s="278"/>
    </row>
    <row r="5" spans="1:12" s="3" customFormat="1" ht="21.75" customHeight="1">
      <c r="A5" s="5"/>
      <c r="B5" s="5"/>
      <c r="C5" s="8"/>
      <c r="D5" s="8"/>
      <c r="E5" s="8"/>
      <c r="F5" s="7"/>
      <c r="G5" s="7"/>
      <c r="H5" s="7"/>
      <c r="I5" s="279" t="s">
        <v>2</v>
      </c>
      <c r="J5" s="278"/>
      <c r="K5" s="278"/>
      <c r="L5" s="278"/>
    </row>
    <row r="6" spans="1:12" s="3" customFormat="1" ht="9.75" customHeight="1">
      <c r="A6" s="179"/>
      <c r="B6" s="180"/>
      <c r="C6" s="181"/>
      <c r="D6" s="181"/>
      <c r="E6" s="181"/>
      <c r="F6" s="182"/>
      <c r="G6" s="182"/>
      <c r="H6" s="182"/>
      <c r="I6" s="183"/>
      <c r="J6" s="180"/>
      <c r="K6" s="180"/>
      <c r="L6" s="184"/>
    </row>
    <row r="7" spans="1:12" s="3" customFormat="1" ht="18" customHeight="1">
      <c r="A7" s="185"/>
      <c r="B7" s="186" t="s">
        <v>166</v>
      </c>
      <c r="C7" s="187"/>
      <c r="D7" s="187"/>
      <c r="E7" s="187"/>
      <c r="F7" s="187"/>
      <c r="G7" s="187"/>
      <c r="H7" s="187"/>
      <c r="I7" s="187"/>
      <c r="J7" s="187"/>
      <c r="K7" s="188"/>
      <c r="L7" s="189"/>
    </row>
    <row r="8" spans="1:12" s="3" customFormat="1" ht="18" customHeight="1">
      <c r="A8" s="185"/>
      <c r="B8" s="186" t="s">
        <v>167</v>
      </c>
      <c r="C8" s="187"/>
      <c r="D8" s="187"/>
      <c r="E8" s="187"/>
      <c r="F8" s="187"/>
      <c r="G8" s="187"/>
      <c r="H8" s="187"/>
      <c r="I8" s="187"/>
      <c r="J8" s="187"/>
      <c r="K8" s="188"/>
      <c r="L8" s="189"/>
    </row>
    <row r="9" spans="1:12" s="3" customFormat="1" ht="18" customHeight="1">
      <c r="A9" s="185"/>
      <c r="B9" s="190" t="s">
        <v>168</v>
      </c>
      <c r="C9" s="188"/>
      <c r="D9" s="188"/>
      <c r="E9" s="188"/>
      <c r="F9" s="188"/>
      <c r="G9" s="188"/>
      <c r="H9" s="188"/>
      <c r="I9" s="188"/>
      <c r="J9" s="188"/>
      <c r="K9" s="188"/>
      <c r="L9" s="189"/>
    </row>
    <row r="10" spans="1:12" s="3" customFormat="1" ht="9.75" customHeight="1">
      <c r="A10" s="191"/>
      <c r="B10" s="192"/>
      <c r="C10" s="193"/>
      <c r="D10" s="193"/>
      <c r="E10" s="193"/>
      <c r="F10" s="193"/>
      <c r="G10" s="193"/>
      <c r="H10" s="193"/>
      <c r="I10" s="193"/>
      <c r="J10" s="193"/>
      <c r="K10" s="193"/>
      <c r="L10" s="194"/>
    </row>
    <row r="11" spans="1:12" s="3" customFormat="1" ht="7.5" customHeight="1">
      <c r="A11" s="5"/>
      <c r="B11" s="5"/>
      <c r="C11" s="9"/>
      <c r="D11" s="9"/>
      <c r="E11" s="9"/>
      <c r="F11" s="5"/>
      <c r="G11" s="7"/>
      <c r="H11" s="7"/>
      <c r="I11" s="7"/>
      <c r="J11" s="7"/>
      <c r="K11" s="7"/>
      <c r="L11" s="6"/>
    </row>
    <row r="12" spans="1:12" s="3" customFormat="1" ht="18.75" customHeight="1">
      <c r="A12" s="259" t="s">
        <v>1</v>
      </c>
      <c r="B12" s="259"/>
      <c r="C12" s="259"/>
      <c r="D12" s="259"/>
      <c r="E12" s="259"/>
      <c r="F12" s="259"/>
      <c r="G12" s="259"/>
      <c r="H12" s="5"/>
      <c r="I12" s="5"/>
      <c r="J12" s="5"/>
      <c r="K12" s="5"/>
      <c r="L12" s="5"/>
    </row>
    <row r="13" spans="1:12" s="3" customFormat="1" ht="19.5" customHeight="1">
      <c r="A13" s="5"/>
      <c r="B13" s="10" t="s">
        <v>204</v>
      </c>
      <c r="C13" s="11"/>
      <c r="D13" s="11"/>
      <c r="E13" s="11"/>
      <c r="F13" s="11"/>
      <c r="G13" s="11"/>
      <c r="H13" s="11"/>
      <c r="I13" s="11"/>
      <c r="J13" s="11"/>
      <c r="K13" s="5"/>
      <c r="L13" s="5"/>
    </row>
    <row r="14" spans="1:12" s="3" customFormat="1" ht="14.25">
      <c r="A14" s="5"/>
      <c r="B14" s="12" t="s">
        <v>175</v>
      </c>
      <c r="C14" s="11"/>
      <c r="D14" s="11"/>
      <c r="E14" s="11"/>
      <c r="F14" s="11"/>
      <c r="G14" s="11"/>
      <c r="H14" s="11"/>
      <c r="I14" s="11"/>
      <c r="J14" s="11"/>
      <c r="K14" s="5"/>
      <c r="L14" s="5"/>
    </row>
    <row r="15" spans="1:12" s="3" customFormat="1" ht="14.25">
      <c r="A15" s="5"/>
      <c r="B15" s="13" t="s">
        <v>176</v>
      </c>
      <c r="C15" s="11"/>
      <c r="D15" s="11"/>
      <c r="E15" s="11"/>
      <c r="F15" s="11"/>
      <c r="G15" s="11"/>
      <c r="H15" s="11"/>
      <c r="I15" s="11"/>
      <c r="J15" s="11"/>
      <c r="K15" s="5"/>
      <c r="L15" s="5"/>
    </row>
    <row r="16" spans="1:12" s="3" customFormat="1" ht="14.25">
      <c r="A16" s="5"/>
      <c r="B16" s="13" t="s">
        <v>177</v>
      </c>
      <c r="C16" s="11"/>
      <c r="D16" s="11"/>
      <c r="E16" s="11"/>
      <c r="F16" s="11"/>
      <c r="G16" s="11"/>
      <c r="H16" s="11"/>
      <c r="I16" s="11"/>
      <c r="J16" s="11"/>
      <c r="K16" s="5"/>
      <c r="L16" s="5"/>
    </row>
    <row r="17" spans="1:12" s="3" customFormat="1" ht="14.25">
      <c r="A17" s="5"/>
      <c r="B17" s="14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s="3" customFormat="1" ht="13.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s="3" customFormat="1" ht="15">
      <c r="A19" s="259" t="s">
        <v>11</v>
      </c>
      <c r="B19" s="259"/>
      <c r="C19" s="259"/>
      <c r="D19" s="259"/>
      <c r="E19" s="259"/>
      <c r="F19" s="259"/>
      <c r="G19" s="259"/>
      <c r="H19" s="7"/>
      <c r="I19" s="7"/>
      <c r="J19" s="7"/>
      <c r="K19" s="7"/>
      <c r="L19" s="7"/>
    </row>
    <row r="20" spans="1:12" s="3" customFormat="1" ht="13.5">
      <c r="A20" s="5"/>
      <c r="B20" s="5"/>
      <c r="C20" s="6"/>
      <c r="D20" s="6"/>
      <c r="E20" s="6"/>
      <c r="F20" s="7"/>
      <c r="G20" s="7"/>
      <c r="H20" s="7"/>
      <c r="I20" s="7"/>
      <c r="J20" s="260" t="s">
        <v>15</v>
      </c>
      <c r="K20" s="261"/>
      <c r="L20" s="261"/>
    </row>
    <row r="21" spans="1:12" s="3" customFormat="1" ht="19.5" customHeight="1">
      <c r="A21" s="5"/>
      <c r="B21" s="15"/>
      <c r="C21" s="16"/>
      <c r="D21" s="17" t="s">
        <v>19</v>
      </c>
      <c r="E21" s="16"/>
      <c r="F21" s="262" t="s">
        <v>23</v>
      </c>
      <c r="G21" s="263"/>
      <c r="H21" s="264"/>
      <c r="I21" s="265"/>
      <c r="J21" s="266" t="s">
        <v>24</v>
      </c>
      <c r="K21" s="267"/>
      <c r="L21" s="268"/>
    </row>
    <row r="22" spans="1:12" s="3" customFormat="1" ht="19.5" customHeight="1">
      <c r="A22" s="5"/>
      <c r="B22" s="269" t="s">
        <v>28</v>
      </c>
      <c r="C22" s="270"/>
      <c r="D22" s="19"/>
      <c r="E22" s="19"/>
      <c r="F22" s="20" t="s">
        <v>30</v>
      </c>
      <c r="G22" s="21" t="s">
        <v>31</v>
      </c>
      <c r="H22" s="22" t="s">
        <v>35</v>
      </c>
      <c r="I22" s="20" t="s">
        <v>7</v>
      </c>
      <c r="J22" s="18" t="s">
        <v>22</v>
      </c>
      <c r="K22" s="23" t="s">
        <v>4</v>
      </c>
      <c r="L22" s="24" t="s">
        <v>36</v>
      </c>
    </row>
    <row r="23" spans="1:12" s="3" customFormat="1" ht="15.75" customHeight="1">
      <c r="A23" s="5"/>
      <c r="B23" s="271" t="s">
        <v>17</v>
      </c>
      <c r="C23" s="25" t="s">
        <v>37</v>
      </c>
      <c r="D23" s="26" t="s">
        <v>38</v>
      </c>
      <c r="E23" s="27" t="s">
        <v>40</v>
      </c>
      <c r="F23" s="28">
        <v>3308799</v>
      </c>
      <c r="G23" s="29">
        <v>1627797</v>
      </c>
      <c r="H23" s="30">
        <v>1681002</v>
      </c>
      <c r="I23" s="30">
        <v>913806</v>
      </c>
      <c r="J23" s="31" t="s">
        <v>27</v>
      </c>
      <c r="K23" s="32" t="s">
        <v>27</v>
      </c>
      <c r="L23" s="33" t="s">
        <v>27</v>
      </c>
    </row>
    <row r="24" spans="1:12" s="3" customFormat="1" ht="15.75" customHeight="1">
      <c r="A24" s="5"/>
      <c r="B24" s="256"/>
      <c r="C24" s="34" t="s">
        <v>41</v>
      </c>
      <c r="D24" s="26" t="s">
        <v>38</v>
      </c>
      <c r="E24" s="27" t="s">
        <v>40</v>
      </c>
      <c r="F24" s="28">
        <v>3446804</v>
      </c>
      <c r="G24" s="29">
        <v>1695778</v>
      </c>
      <c r="H24" s="30">
        <v>1751026</v>
      </c>
      <c r="I24" s="30">
        <v>969904</v>
      </c>
      <c r="J24" s="31">
        <v>138005</v>
      </c>
      <c r="K24" s="32" t="s">
        <v>27</v>
      </c>
      <c r="L24" s="33" t="s">
        <v>27</v>
      </c>
    </row>
    <row r="25" spans="1:12" s="3" customFormat="1" ht="15.75" customHeight="1">
      <c r="A25" s="5"/>
      <c r="B25" s="256"/>
      <c r="C25" s="34" t="s">
        <v>34</v>
      </c>
      <c r="D25" s="26" t="s">
        <v>38</v>
      </c>
      <c r="E25" s="27" t="s">
        <v>40</v>
      </c>
      <c r="F25" s="28">
        <v>3574692</v>
      </c>
      <c r="G25" s="29">
        <v>1759455</v>
      </c>
      <c r="H25" s="30">
        <v>1815237</v>
      </c>
      <c r="I25" s="30">
        <v>1033037</v>
      </c>
      <c r="J25" s="31">
        <v>127888</v>
      </c>
      <c r="K25" s="32" t="s">
        <v>27</v>
      </c>
      <c r="L25" s="33" t="s">
        <v>27</v>
      </c>
    </row>
    <row r="26" spans="1:12" s="3" customFormat="1" ht="15.75" customHeight="1">
      <c r="A26" s="5"/>
      <c r="B26" s="256"/>
      <c r="C26" s="34" t="s">
        <v>42</v>
      </c>
      <c r="D26" s="26" t="s">
        <v>38</v>
      </c>
      <c r="E26" s="27" t="s">
        <v>40</v>
      </c>
      <c r="F26" s="28">
        <v>3670840</v>
      </c>
      <c r="G26" s="29">
        <v>1808951</v>
      </c>
      <c r="H26" s="30">
        <v>1861889</v>
      </c>
      <c r="I26" s="30">
        <v>1117693</v>
      </c>
      <c r="J26" s="31">
        <v>96148</v>
      </c>
      <c r="K26" s="32" t="s">
        <v>27</v>
      </c>
      <c r="L26" s="33" t="s">
        <v>27</v>
      </c>
    </row>
    <row r="27" spans="1:12" s="3" customFormat="1" ht="15.75" customHeight="1">
      <c r="A27" s="5"/>
      <c r="B27" s="257"/>
      <c r="C27" s="35" t="s">
        <v>21</v>
      </c>
      <c r="D27" s="26" t="s">
        <v>38</v>
      </c>
      <c r="E27" s="27" t="s">
        <v>40</v>
      </c>
      <c r="F27" s="28">
        <v>3737689</v>
      </c>
      <c r="G27" s="29">
        <v>1841947</v>
      </c>
      <c r="H27" s="30">
        <v>1895742</v>
      </c>
      <c r="I27" s="30">
        <v>1204189</v>
      </c>
      <c r="J27" s="31">
        <v>66849</v>
      </c>
      <c r="K27" s="32" t="s">
        <v>27</v>
      </c>
      <c r="L27" s="33" t="s">
        <v>27</v>
      </c>
    </row>
    <row r="28" spans="1:12" s="3" customFormat="1" ht="15.75" customHeight="1">
      <c r="A28" s="5"/>
      <c r="B28" s="257"/>
      <c r="C28" s="35" t="s">
        <v>43</v>
      </c>
      <c r="D28" s="26" t="s">
        <v>38</v>
      </c>
      <c r="E28" s="27" t="s">
        <v>40</v>
      </c>
      <c r="F28" s="28">
        <v>3767393</v>
      </c>
      <c r="G28" s="29">
        <v>1857031</v>
      </c>
      <c r="H28" s="30">
        <v>1910362</v>
      </c>
      <c r="I28" s="30">
        <v>1280984</v>
      </c>
      <c r="J28" s="31">
        <v>29704</v>
      </c>
      <c r="K28" s="32" t="s">
        <v>27</v>
      </c>
      <c r="L28" s="33" t="s">
        <v>27</v>
      </c>
    </row>
    <row r="29" spans="1:12" s="3" customFormat="1" ht="15.75" customHeight="1">
      <c r="A29" s="5"/>
      <c r="B29" s="257"/>
      <c r="C29" s="36" t="s">
        <v>44</v>
      </c>
      <c r="D29" s="26" t="s">
        <v>38</v>
      </c>
      <c r="E29" s="27" t="s">
        <v>40</v>
      </c>
      <c r="F29" s="37">
        <v>3792377</v>
      </c>
      <c r="G29" s="38">
        <v>1868458</v>
      </c>
      <c r="H29" s="30">
        <v>1923919</v>
      </c>
      <c r="I29" s="39">
        <v>1353578</v>
      </c>
      <c r="J29" s="40">
        <v>24984</v>
      </c>
      <c r="K29" s="41" t="s">
        <v>27</v>
      </c>
      <c r="L29" s="42" t="s">
        <v>27</v>
      </c>
    </row>
    <row r="30" spans="1:12" s="3" customFormat="1" ht="15.75" customHeight="1">
      <c r="A30" s="5"/>
      <c r="B30" s="257"/>
      <c r="C30" s="36" t="s">
        <v>47</v>
      </c>
      <c r="D30" s="43" t="s">
        <v>38</v>
      </c>
      <c r="E30" s="44" t="s">
        <v>40</v>
      </c>
      <c r="F30" s="37">
        <v>3765007</v>
      </c>
      <c r="G30" s="38">
        <v>1853952</v>
      </c>
      <c r="H30" s="39">
        <v>1911055</v>
      </c>
      <c r="I30" s="39">
        <v>1399140</v>
      </c>
      <c r="J30" s="40">
        <v>-27370</v>
      </c>
      <c r="K30" s="41" t="s">
        <v>27</v>
      </c>
      <c r="L30" s="42" t="s">
        <v>27</v>
      </c>
    </row>
    <row r="31" spans="1:12" s="3" customFormat="1" ht="15.75" customHeight="1">
      <c r="A31" s="5"/>
      <c r="B31" s="272"/>
      <c r="C31" s="45" t="s">
        <v>50</v>
      </c>
      <c r="D31" s="46" t="s">
        <v>38</v>
      </c>
      <c r="E31" s="47" t="s">
        <v>40</v>
      </c>
      <c r="F31" s="48">
        <v>3700305</v>
      </c>
      <c r="G31" s="49">
        <v>1820993</v>
      </c>
      <c r="H31" s="50">
        <v>1879312</v>
      </c>
      <c r="I31" s="48">
        <v>1429600</v>
      </c>
      <c r="J31" s="48">
        <v>-64702</v>
      </c>
      <c r="K31" s="51" t="s">
        <v>27</v>
      </c>
      <c r="L31" s="52" t="s">
        <v>27</v>
      </c>
    </row>
    <row r="32" spans="1:12" s="3" customFormat="1" ht="15.75" customHeight="1">
      <c r="A32" s="5"/>
      <c r="B32" s="256" t="s">
        <v>51</v>
      </c>
      <c r="C32" s="35" t="s">
        <v>170</v>
      </c>
      <c r="D32" s="26" t="s">
        <v>3</v>
      </c>
      <c r="E32" s="53" t="s">
        <v>52</v>
      </c>
      <c r="F32" s="54">
        <v>3639226</v>
      </c>
      <c r="G32" s="32">
        <v>1794362</v>
      </c>
      <c r="H32" s="30">
        <v>1844864</v>
      </c>
      <c r="I32" s="55">
        <v>1486113</v>
      </c>
      <c r="J32" s="54">
        <v>-1217</v>
      </c>
      <c r="K32" s="29">
        <v>-1431</v>
      </c>
      <c r="L32" s="56">
        <v>214</v>
      </c>
    </row>
    <row r="33" spans="1:12" s="3" customFormat="1" ht="15.75" customHeight="1">
      <c r="A33" s="5"/>
      <c r="B33" s="257"/>
      <c r="C33" s="35" t="s">
        <v>54</v>
      </c>
      <c r="D33" s="26" t="s">
        <v>46</v>
      </c>
      <c r="E33" s="53" t="s">
        <v>52</v>
      </c>
      <c r="F33" s="54">
        <v>3638814</v>
      </c>
      <c r="G33" s="32">
        <v>1794197</v>
      </c>
      <c r="H33" s="30">
        <v>1844617</v>
      </c>
      <c r="I33" s="55">
        <v>1487247</v>
      </c>
      <c r="J33" s="54">
        <v>-412</v>
      </c>
      <c r="K33" s="29">
        <v>-1257</v>
      </c>
      <c r="L33" s="56">
        <v>845</v>
      </c>
    </row>
    <row r="34" spans="1:12" s="3" customFormat="1" ht="15.75" customHeight="1">
      <c r="A34" s="5"/>
      <c r="B34" s="257"/>
      <c r="C34" s="35" t="s">
        <v>54</v>
      </c>
      <c r="D34" s="26" t="s">
        <v>43</v>
      </c>
      <c r="E34" s="53" t="s">
        <v>52</v>
      </c>
      <c r="F34" s="54">
        <v>3637998</v>
      </c>
      <c r="G34" s="32">
        <v>1793918</v>
      </c>
      <c r="H34" s="30">
        <v>1844080</v>
      </c>
      <c r="I34" s="55">
        <v>1487984</v>
      </c>
      <c r="J34" s="54">
        <v>-816</v>
      </c>
      <c r="K34" s="29">
        <v>-1489</v>
      </c>
      <c r="L34" s="56">
        <v>673</v>
      </c>
    </row>
    <row r="35" spans="1:12" s="3" customFormat="1" ht="15.75" customHeight="1">
      <c r="A35" s="5"/>
      <c r="B35" s="257"/>
      <c r="C35" s="35" t="s">
        <v>55</v>
      </c>
      <c r="D35" s="26" t="s">
        <v>52</v>
      </c>
      <c r="E35" s="53" t="s">
        <v>40</v>
      </c>
      <c r="F35" s="54">
        <v>3636011</v>
      </c>
      <c r="G35" s="32">
        <v>1792738</v>
      </c>
      <c r="H35" s="30">
        <v>1843273</v>
      </c>
      <c r="I35" s="55">
        <v>1487851</v>
      </c>
      <c r="J35" s="54">
        <v>-1987</v>
      </c>
      <c r="K35" s="29">
        <v>-1566</v>
      </c>
      <c r="L35" s="56">
        <v>-421</v>
      </c>
    </row>
    <row r="36" spans="1:12" s="3" customFormat="1" ht="15.75" customHeight="1">
      <c r="A36" s="5"/>
      <c r="B36" s="257"/>
      <c r="C36" s="57" t="s">
        <v>56</v>
      </c>
      <c r="D36" s="58" t="s">
        <v>59</v>
      </c>
      <c r="E36" s="59" t="s">
        <v>40</v>
      </c>
      <c r="F36" s="60">
        <v>3633899</v>
      </c>
      <c r="G36" s="61">
        <v>1791777</v>
      </c>
      <c r="H36" s="62">
        <v>1842122</v>
      </c>
      <c r="I36" s="63">
        <v>1487914</v>
      </c>
      <c r="J36" s="60">
        <v>-2112</v>
      </c>
      <c r="K36" s="64">
        <v>-2559</v>
      </c>
      <c r="L36" s="65">
        <v>447</v>
      </c>
    </row>
    <row r="37" spans="1:12" s="3" customFormat="1" ht="15.75" customHeight="1">
      <c r="A37" s="5"/>
      <c r="B37" s="257"/>
      <c r="C37" s="36" t="s">
        <v>56</v>
      </c>
      <c r="D37" s="43" t="s">
        <v>48</v>
      </c>
      <c r="E37" s="66" t="s">
        <v>40</v>
      </c>
      <c r="F37" s="67">
        <v>3631658</v>
      </c>
      <c r="G37" s="41">
        <v>1790698</v>
      </c>
      <c r="H37" s="39">
        <v>1840960</v>
      </c>
      <c r="I37" s="68">
        <v>1488309</v>
      </c>
      <c r="J37" s="67">
        <v>-2241</v>
      </c>
      <c r="K37" s="38">
        <v>-1882</v>
      </c>
      <c r="L37" s="69">
        <v>-359</v>
      </c>
    </row>
    <row r="38" spans="1:12" s="3" customFormat="1" ht="15.75" customHeight="1">
      <c r="A38" s="5"/>
      <c r="B38" s="257"/>
      <c r="C38" s="36" t="s">
        <v>56</v>
      </c>
      <c r="D38" s="43" t="s">
        <v>45</v>
      </c>
      <c r="E38" s="66" t="s">
        <v>40</v>
      </c>
      <c r="F38" s="67">
        <v>3624878</v>
      </c>
      <c r="G38" s="41">
        <v>1787342</v>
      </c>
      <c r="H38" s="39">
        <v>1837536</v>
      </c>
      <c r="I38" s="68">
        <v>1491796</v>
      </c>
      <c r="J38" s="67">
        <v>-6780</v>
      </c>
      <c r="K38" s="38">
        <v>-1846</v>
      </c>
      <c r="L38" s="69">
        <v>-4934</v>
      </c>
    </row>
    <row r="39" spans="1:12" s="3" customFormat="1" ht="15.75" customHeight="1">
      <c r="A39" s="5"/>
      <c r="B39" s="257"/>
      <c r="C39" s="36" t="s">
        <v>56</v>
      </c>
      <c r="D39" s="43" t="s">
        <v>60</v>
      </c>
      <c r="E39" s="66" t="s">
        <v>40</v>
      </c>
      <c r="F39" s="67">
        <v>3626506</v>
      </c>
      <c r="G39" s="70">
        <v>1788523</v>
      </c>
      <c r="H39" s="71">
        <v>1837983</v>
      </c>
      <c r="I39" s="72">
        <v>1496930</v>
      </c>
      <c r="J39" s="67">
        <v>1628</v>
      </c>
      <c r="K39" s="73">
        <v>-1369</v>
      </c>
      <c r="L39" s="74">
        <v>2997</v>
      </c>
    </row>
    <row r="40" spans="1:12" s="3" customFormat="1" ht="15.75" customHeight="1">
      <c r="A40" s="5"/>
      <c r="B40" s="257"/>
      <c r="C40" s="36" t="s">
        <v>56</v>
      </c>
      <c r="D40" s="43" t="s">
        <v>61</v>
      </c>
      <c r="E40" s="66" t="s">
        <v>40</v>
      </c>
      <c r="F40" s="67">
        <v>3625131</v>
      </c>
      <c r="G40" s="70">
        <v>1787837</v>
      </c>
      <c r="H40" s="71">
        <v>1837294</v>
      </c>
      <c r="I40" s="72">
        <v>1497163</v>
      </c>
      <c r="J40" s="67">
        <v>-1375</v>
      </c>
      <c r="K40" s="73">
        <v>-1431</v>
      </c>
      <c r="L40" s="74">
        <v>56</v>
      </c>
    </row>
    <row r="41" spans="1:12" s="3" customFormat="1" ht="15.75" customHeight="1">
      <c r="A41" s="5"/>
      <c r="B41" s="257"/>
      <c r="C41" s="36" t="s">
        <v>56</v>
      </c>
      <c r="D41" s="43" t="s">
        <v>62</v>
      </c>
      <c r="E41" s="66" t="s">
        <v>40</v>
      </c>
      <c r="F41" s="67">
        <v>3623611</v>
      </c>
      <c r="G41" s="70">
        <v>1787118</v>
      </c>
      <c r="H41" s="71">
        <v>1836493</v>
      </c>
      <c r="I41" s="72">
        <v>1497807</v>
      </c>
      <c r="J41" s="67">
        <v>-1520</v>
      </c>
      <c r="K41" s="73">
        <v>-1187</v>
      </c>
      <c r="L41" s="74">
        <v>-333</v>
      </c>
    </row>
    <row r="42" spans="1:12" s="3" customFormat="1" ht="15.75" customHeight="1">
      <c r="A42" s="5"/>
      <c r="B42" s="257"/>
      <c r="C42" s="36" t="s">
        <v>56</v>
      </c>
      <c r="D42" s="43" t="s">
        <v>169</v>
      </c>
      <c r="E42" s="66" t="s">
        <v>40</v>
      </c>
      <c r="F42" s="67">
        <v>3622761</v>
      </c>
      <c r="G42" s="70">
        <v>1786780</v>
      </c>
      <c r="H42" s="71">
        <v>1835981</v>
      </c>
      <c r="I42" s="72">
        <v>1498759</v>
      </c>
      <c r="J42" s="67">
        <v>-850</v>
      </c>
      <c r="K42" s="73">
        <v>-1071</v>
      </c>
      <c r="L42" s="74">
        <v>221</v>
      </c>
    </row>
    <row r="43" spans="1:12" s="3" customFormat="1" ht="15.75" customHeight="1">
      <c r="A43" s="5"/>
      <c r="B43" s="257"/>
      <c r="C43" s="36" t="s">
        <v>56</v>
      </c>
      <c r="D43" s="43" t="s">
        <v>20</v>
      </c>
      <c r="E43" s="66" t="s">
        <v>40</v>
      </c>
      <c r="F43" s="67">
        <v>3620714</v>
      </c>
      <c r="G43" s="70">
        <v>1785648</v>
      </c>
      <c r="H43" s="71">
        <v>1835066</v>
      </c>
      <c r="I43" s="72">
        <v>1498816</v>
      </c>
      <c r="J43" s="67">
        <v>-2047</v>
      </c>
      <c r="K43" s="73">
        <v>-1456</v>
      </c>
      <c r="L43" s="74">
        <v>-591</v>
      </c>
    </row>
    <row r="44" spans="1:12" s="3" customFormat="1" ht="19.5" customHeight="1">
      <c r="A44" s="5"/>
      <c r="B44" s="258"/>
      <c r="C44" s="195" t="s">
        <v>56</v>
      </c>
      <c r="D44" s="196" t="s">
        <v>174</v>
      </c>
      <c r="E44" s="197" t="s">
        <v>40</v>
      </c>
      <c r="F44" s="198">
        <v>3618972</v>
      </c>
      <c r="G44" s="199">
        <v>1784734</v>
      </c>
      <c r="H44" s="200">
        <v>1834238</v>
      </c>
      <c r="I44" s="201">
        <v>1499098</v>
      </c>
      <c r="J44" s="198">
        <f>+F44-F43</f>
        <v>-1742</v>
      </c>
      <c r="K44" s="202">
        <v>-1209</v>
      </c>
      <c r="L44" s="203">
        <v>-533</v>
      </c>
    </row>
    <row r="45" spans="1:12" s="3" customFormat="1" ht="5.25" customHeight="1">
      <c r="A45" s="5"/>
      <c r="B45" s="5"/>
      <c r="C45" s="9"/>
      <c r="D45" s="9"/>
      <c r="E45" s="9"/>
      <c r="F45" s="5"/>
      <c r="G45" s="5"/>
      <c r="H45" s="5"/>
      <c r="I45" s="5"/>
      <c r="J45" s="5"/>
      <c r="K45" s="5"/>
      <c r="L45" s="5"/>
    </row>
    <row r="46" spans="1:12" s="3" customFormat="1" ht="13.5">
      <c r="A46" s="5"/>
      <c r="B46" s="5"/>
      <c r="C46" s="75" t="s">
        <v>25</v>
      </c>
      <c r="D46" s="75"/>
      <c r="E46" s="75" t="s">
        <v>64</v>
      </c>
      <c r="F46" s="5"/>
      <c r="G46" s="5"/>
      <c r="H46" s="5"/>
      <c r="I46" s="5"/>
      <c r="J46" s="5"/>
      <c r="K46" s="5"/>
      <c r="L46" s="5"/>
    </row>
    <row r="47" spans="1:12" s="3" customFormat="1" ht="13.5">
      <c r="A47" s="5"/>
      <c r="B47" s="5"/>
      <c r="C47" s="75"/>
      <c r="D47" s="75"/>
      <c r="E47" s="75" t="s">
        <v>53</v>
      </c>
      <c r="F47" s="5"/>
      <c r="G47" s="5"/>
      <c r="H47" s="5"/>
      <c r="I47" s="5"/>
      <c r="J47" s="5"/>
      <c r="K47" s="5"/>
      <c r="L47" s="5"/>
    </row>
    <row r="48" spans="1:12" s="3" customFormat="1" ht="13.5">
      <c r="A48" s="5"/>
      <c r="B48" s="5"/>
      <c r="C48" s="75" t="s">
        <v>32</v>
      </c>
      <c r="D48" s="75"/>
      <c r="E48" s="75" t="s">
        <v>205</v>
      </c>
      <c r="F48" s="75"/>
      <c r="G48" s="75"/>
      <c r="H48" s="75"/>
      <c r="I48" s="75"/>
      <c r="J48" s="75"/>
      <c r="K48" s="75"/>
      <c r="L48" s="75"/>
    </row>
    <row r="49" spans="1:12" s="3" customFormat="1" ht="13.5">
      <c r="A49" s="5"/>
      <c r="B49" s="5"/>
      <c r="C49" s="75"/>
      <c r="D49" s="75"/>
      <c r="E49" s="75" t="s">
        <v>171</v>
      </c>
      <c r="F49" s="5"/>
      <c r="G49" s="5"/>
      <c r="H49" s="5"/>
      <c r="I49" s="5"/>
      <c r="J49" s="5"/>
      <c r="K49" s="5"/>
      <c r="L49" s="5"/>
    </row>
    <row r="50" spans="3:12" s="3" customFormat="1" ht="13.5">
      <c r="C50" s="75"/>
      <c r="D50" s="75"/>
      <c r="E50" s="75" t="s">
        <v>172</v>
      </c>
      <c r="F50" s="5"/>
      <c r="G50" s="5"/>
      <c r="H50" s="5"/>
      <c r="I50" s="5"/>
      <c r="J50" s="5"/>
      <c r="K50" s="5"/>
      <c r="L50" s="5"/>
    </row>
    <row r="51" spans="1:12" ht="13.5">
      <c r="A51" s="5"/>
      <c r="B51" s="5"/>
      <c r="C51" s="75" t="s">
        <v>6</v>
      </c>
      <c r="D51" s="75"/>
      <c r="E51" s="75" t="s">
        <v>63</v>
      </c>
      <c r="F51" s="5"/>
      <c r="G51" s="5"/>
      <c r="H51" s="5"/>
      <c r="I51" s="5"/>
      <c r="J51" s="5"/>
      <c r="K51" s="4"/>
      <c r="L51" s="4"/>
    </row>
    <row r="52" spans="1:12" ht="5.25" customHeight="1" hidden="1">
      <c r="A52" s="5"/>
      <c r="B52" s="5"/>
      <c r="C52" s="75"/>
      <c r="D52" s="76"/>
      <c r="E52" s="76"/>
      <c r="F52" s="76"/>
      <c r="G52" s="76"/>
      <c r="H52" s="76"/>
      <c r="I52" s="76"/>
      <c r="J52" s="76"/>
      <c r="K52" s="4"/>
      <c r="L52" s="4"/>
    </row>
    <row r="53" spans="1:12" ht="13.5" customHeight="1">
      <c r="A53" s="4"/>
      <c r="B53" s="4"/>
      <c r="C53" s="76"/>
      <c r="D53" s="76"/>
      <c r="E53" s="76"/>
      <c r="F53" s="76"/>
      <c r="G53" s="76"/>
      <c r="H53" s="76"/>
      <c r="I53" s="76"/>
      <c r="J53" s="76"/>
      <c r="K53" s="4"/>
      <c r="L53" s="4"/>
    </row>
    <row r="54" spans="1:10" ht="13.5" customHeight="1">
      <c r="A54" s="4"/>
      <c r="B54" s="4"/>
      <c r="C54" s="77"/>
      <c r="D54" s="77"/>
      <c r="E54" s="77"/>
      <c r="F54" s="77"/>
      <c r="G54" s="77"/>
      <c r="H54" s="77"/>
      <c r="I54" s="4"/>
      <c r="J54" s="4"/>
    </row>
    <row r="55" spans="1:10" ht="13.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3.5">
      <c r="A56" s="4"/>
      <c r="B56" s="4"/>
      <c r="C56" s="76"/>
      <c r="D56" s="76"/>
      <c r="E56" s="76"/>
      <c r="F56" s="4"/>
      <c r="G56" s="4"/>
      <c r="H56" s="4"/>
      <c r="I56" s="4"/>
      <c r="J56" s="4"/>
    </row>
    <row r="57" spans="1:5" ht="13.5">
      <c r="A57" s="4"/>
      <c r="C57" s="1"/>
      <c r="D57" s="1"/>
      <c r="E57" s="1"/>
    </row>
    <row r="58" spans="1:5" ht="13.5">
      <c r="A58" s="4"/>
      <c r="C58" s="1"/>
      <c r="D58" s="1"/>
      <c r="E58" s="1"/>
    </row>
    <row r="59" spans="1:5" ht="13.5">
      <c r="A59" s="4"/>
      <c r="C59" s="1"/>
      <c r="D59" s="1"/>
      <c r="E59" s="1"/>
    </row>
  </sheetData>
  <sheetProtection/>
  <mergeCells count="13">
    <mergeCell ref="C1:L1"/>
    <mergeCell ref="C2:L2"/>
    <mergeCell ref="C3:L3"/>
    <mergeCell ref="J4:L4"/>
    <mergeCell ref="I5:L5"/>
    <mergeCell ref="A12:G12"/>
    <mergeCell ref="B32:B44"/>
    <mergeCell ref="A19:G19"/>
    <mergeCell ref="J20:L20"/>
    <mergeCell ref="F21:I21"/>
    <mergeCell ref="J21:L21"/>
    <mergeCell ref="B22:C22"/>
    <mergeCell ref="B23:B31"/>
  </mergeCells>
  <printOptions horizontalCentered="1" verticalCentered="1"/>
  <pageMargins left="0.4724409448818898" right="0.3937007874015748" top="0.31496062992125984" bottom="0.31496062992125984" header="0.35433070866141736" footer="0.5905511811023623"/>
  <pageSetup fitToHeight="1" fitToWidth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3.375" style="1" customWidth="1"/>
    <col min="2" max="2" width="4.125" style="1" customWidth="1"/>
    <col min="3" max="3" width="8.625" style="1" customWidth="1"/>
    <col min="4" max="4" width="9.625" style="1" customWidth="1"/>
    <col min="5" max="5" width="4.125" style="1" customWidth="1"/>
    <col min="6" max="6" width="8.625" style="1" customWidth="1"/>
    <col min="7" max="7" width="9.625" style="1" customWidth="1"/>
    <col min="8" max="8" width="1.00390625" style="1" customWidth="1"/>
    <col min="9" max="9" width="4.125" style="1" customWidth="1"/>
    <col min="10" max="10" width="10.875" style="1" bestFit="1" customWidth="1"/>
    <col min="11" max="11" width="3.625" style="1" customWidth="1"/>
    <col min="12" max="12" width="5.375" style="1" customWidth="1"/>
    <col min="13" max="13" width="4.125" style="1" customWidth="1"/>
    <col min="14" max="14" width="10.25390625" style="1" customWidth="1"/>
    <col min="15" max="15" width="2.625" style="1" customWidth="1"/>
    <col min="16" max="16" width="6.625" style="1" customWidth="1"/>
    <col min="17" max="17" width="3.375" style="1" customWidth="1"/>
    <col min="18" max="18" width="9.00390625" style="1" bestFit="1" customWidth="1"/>
    <col min="19" max="19" width="9.00390625" style="1" customWidth="1"/>
    <col min="20" max="20" width="9.00390625" style="1" bestFit="1" customWidth="1"/>
    <col min="21" max="16384" width="9.00390625" style="1" customWidth="1"/>
  </cols>
  <sheetData>
    <row r="1" spans="1:16" ht="18.75" customHeight="1">
      <c r="A1" s="324" t="s">
        <v>39</v>
      </c>
      <c r="B1" s="325"/>
      <c r="C1" s="325"/>
      <c r="D1" s="325"/>
      <c r="E1" s="325"/>
      <c r="F1" s="325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9.5" customHeight="1">
      <c r="A2" s="79"/>
      <c r="B2" s="10" t="s">
        <v>178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9.5" customHeight="1">
      <c r="A3" s="79"/>
      <c r="B3" s="81" t="s">
        <v>179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25.5" customHeight="1">
      <c r="A4" s="78"/>
      <c r="B4" s="326" t="s">
        <v>10</v>
      </c>
      <c r="C4" s="326"/>
      <c r="D4" s="326"/>
      <c r="E4" s="326"/>
      <c r="F4" s="326"/>
      <c r="G4" s="83"/>
      <c r="H4" s="84"/>
      <c r="I4" s="327"/>
      <c r="J4" s="327"/>
      <c r="K4" s="327"/>
      <c r="L4" s="327"/>
      <c r="M4" s="328" t="s">
        <v>65</v>
      </c>
      <c r="N4" s="328"/>
      <c r="O4" s="328"/>
      <c r="P4" s="328"/>
    </row>
    <row r="5" spans="1:29" s="3" customFormat="1" ht="19.5" customHeight="1">
      <c r="A5" s="5"/>
      <c r="B5" s="85"/>
      <c r="C5" s="329" t="s">
        <v>8</v>
      </c>
      <c r="D5" s="330"/>
      <c r="E5" s="331"/>
      <c r="F5" s="332">
        <v>3620714</v>
      </c>
      <c r="G5" s="333"/>
      <c r="H5" s="234"/>
      <c r="I5" s="334" t="s">
        <v>66</v>
      </c>
      <c r="J5" s="334"/>
      <c r="K5" s="334"/>
      <c r="L5" s="334"/>
      <c r="M5" s="334" t="s">
        <v>67</v>
      </c>
      <c r="N5" s="334"/>
      <c r="O5" s="334"/>
      <c r="P5" s="33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3" customFormat="1" ht="19.5" customHeight="1">
      <c r="A6" s="5"/>
      <c r="B6" s="85"/>
      <c r="C6" s="318" t="s">
        <v>68</v>
      </c>
      <c r="D6" s="319"/>
      <c r="E6" s="320"/>
      <c r="F6" s="321">
        <f>K6+O6</f>
        <v>11291</v>
      </c>
      <c r="G6" s="322"/>
      <c r="H6" s="86"/>
      <c r="I6" s="318" t="s">
        <v>69</v>
      </c>
      <c r="J6" s="320"/>
      <c r="K6" s="323">
        <v>2046</v>
      </c>
      <c r="L6" s="323"/>
      <c r="M6" s="318" t="s">
        <v>70</v>
      </c>
      <c r="N6" s="320"/>
      <c r="O6" s="323">
        <v>9245</v>
      </c>
      <c r="P6" s="323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3" customFormat="1" ht="19.5" customHeight="1">
      <c r="A7" s="5"/>
      <c r="B7" s="85"/>
      <c r="C7" s="312" t="s">
        <v>71</v>
      </c>
      <c r="D7" s="314"/>
      <c r="E7" s="313"/>
      <c r="F7" s="315">
        <f>K7+O7</f>
        <v>13033</v>
      </c>
      <c r="G7" s="316"/>
      <c r="H7" s="87"/>
      <c r="I7" s="312" t="s">
        <v>73</v>
      </c>
      <c r="J7" s="313"/>
      <c r="K7" s="317">
        <v>3255</v>
      </c>
      <c r="L7" s="317"/>
      <c r="M7" s="312" t="s">
        <v>74</v>
      </c>
      <c r="N7" s="313"/>
      <c r="O7" s="317">
        <v>9778</v>
      </c>
      <c r="P7" s="317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3" customFormat="1" ht="15" customHeight="1">
      <c r="A8" s="5"/>
      <c r="B8" s="88"/>
      <c r="C8" s="297" t="s">
        <v>180</v>
      </c>
      <c r="D8" s="298"/>
      <c r="E8" s="299"/>
      <c r="F8" s="303">
        <f>F5+F6-F7</f>
        <v>3618972</v>
      </c>
      <c r="G8" s="304"/>
      <c r="H8" s="89"/>
      <c r="I8" s="305" t="s">
        <v>76</v>
      </c>
      <c r="J8" s="306"/>
      <c r="K8" s="307">
        <f>K6-K7</f>
        <v>-1209</v>
      </c>
      <c r="L8" s="308"/>
      <c r="M8" s="305" t="s">
        <v>77</v>
      </c>
      <c r="N8" s="306"/>
      <c r="O8" s="311">
        <f>O6-O7</f>
        <v>-533</v>
      </c>
      <c r="P8" s="31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3" customFormat="1" ht="15" customHeight="1">
      <c r="A9" s="5"/>
      <c r="B9" s="88"/>
      <c r="C9" s="300"/>
      <c r="D9" s="301"/>
      <c r="E9" s="302"/>
      <c r="F9" s="303"/>
      <c r="G9" s="304"/>
      <c r="H9" s="90"/>
      <c r="I9" s="312" t="s">
        <v>79</v>
      </c>
      <c r="J9" s="313"/>
      <c r="K9" s="309"/>
      <c r="L9" s="310"/>
      <c r="M9" s="312" t="s">
        <v>80</v>
      </c>
      <c r="N9" s="313"/>
      <c r="O9" s="311"/>
      <c r="P9" s="31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16" ht="17.25" customHeight="1">
      <c r="A10" s="4"/>
      <c r="B10" s="91"/>
      <c r="C10" s="92"/>
      <c r="D10" s="92"/>
      <c r="E10" s="287"/>
      <c r="F10" s="288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24.75" customHeight="1">
      <c r="A11" s="93"/>
      <c r="B11" s="94" t="s">
        <v>72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</row>
    <row r="12" spans="1:17" ht="13.5" customHeight="1">
      <c r="A12" s="4"/>
      <c r="B12" s="95"/>
      <c r="C12" s="96"/>
      <c r="D12" s="96"/>
      <c r="E12" s="96"/>
      <c r="F12" s="96"/>
      <c r="G12" s="4"/>
      <c r="H12" s="4"/>
      <c r="I12" s="4"/>
      <c r="J12" s="4"/>
      <c r="K12" s="4"/>
      <c r="L12" s="4"/>
      <c r="M12" s="4"/>
      <c r="N12" s="96"/>
      <c r="O12" s="96"/>
      <c r="P12" s="96"/>
      <c r="Q12" s="97"/>
    </row>
    <row r="13" spans="1:17" ht="19.5" customHeight="1">
      <c r="A13" s="4"/>
      <c r="B13" s="98"/>
      <c r="C13" s="99"/>
      <c r="D13" s="99"/>
      <c r="E13" s="100"/>
      <c r="F13" s="100"/>
      <c r="G13" s="101"/>
      <c r="H13" s="101"/>
      <c r="I13" s="4"/>
      <c r="J13" s="99"/>
      <c r="K13" s="99"/>
      <c r="L13" s="99"/>
      <c r="M13" s="4"/>
      <c r="N13" s="96"/>
      <c r="O13" s="96"/>
      <c r="P13" s="96"/>
      <c r="Q13" s="97"/>
    </row>
    <row r="14" spans="1:17" ht="19.5" customHeight="1">
      <c r="A14" s="4"/>
      <c r="B14" s="102"/>
      <c r="C14" s="99"/>
      <c r="D14" s="99"/>
      <c r="E14" s="100"/>
      <c r="F14" s="100"/>
      <c r="G14" s="4"/>
      <c r="H14" s="4"/>
      <c r="I14" s="4"/>
      <c r="J14" s="103"/>
      <c r="K14" s="103"/>
      <c r="L14" s="103"/>
      <c r="M14" s="4"/>
      <c r="N14" s="96"/>
      <c r="O14" s="96"/>
      <c r="P14" s="96"/>
      <c r="Q14" s="97"/>
    </row>
    <row r="15" spans="1:17" ht="19.5" customHeight="1">
      <c r="A15" s="4"/>
      <c r="B15" s="102"/>
      <c r="C15" s="99"/>
      <c r="D15" s="99"/>
      <c r="E15" s="100"/>
      <c r="F15" s="100"/>
      <c r="G15" s="4"/>
      <c r="H15" s="4"/>
      <c r="I15" s="4"/>
      <c r="J15" s="103"/>
      <c r="K15" s="103"/>
      <c r="L15" s="103"/>
      <c r="M15" s="4"/>
      <c r="N15" s="96"/>
      <c r="O15" s="96"/>
      <c r="P15" s="96"/>
      <c r="Q15" s="97"/>
    </row>
    <row r="16" spans="1:17" ht="19.5" customHeight="1">
      <c r="A16" s="4"/>
      <c r="B16" s="104"/>
      <c r="C16" s="99"/>
      <c r="D16" s="99"/>
      <c r="E16" s="100"/>
      <c r="F16" s="100"/>
      <c r="G16" s="4"/>
      <c r="H16" s="4"/>
      <c r="I16" s="4"/>
      <c r="J16" s="103"/>
      <c r="K16" s="103"/>
      <c r="L16" s="103"/>
      <c r="M16" s="4"/>
      <c r="N16" s="96"/>
      <c r="O16" s="96"/>
      <c r="P16" s="96"/>
      <c r="Q16" s="97"/>
    </row>
    <row r="17" spans="1:16" ht="19.5" customHeight="1">
      <c r="A17" s="4"/>
      <c r="B17" s="102"/>
      <c r="C17" s="99"/>
      <c r="D17" s="99"/>
      <c r="E17" s="100"/>
      <c r="F17" s="100"/>
      <c r="G17" s="4"/>
      <c r="H17" s="4"/>
      <c r="I17" s="4"/>
      <c r="J17" s="103"/>
      <c r="K17" s="103"/>
      <c r="L17" s="103"/>
      <c r="M17" s="4"/>
      <c r="N17" s="4"/>
      <c r="O17" s="4"/>
      <c r="P17" s="4"/>
    </row>
    <row r="18" spans="1:16" ht="19.5" customHeight="1">
      <c r="A18" s="4"/>
      <c r="B18" s="102"/>
      <c r="C18" s="99"/>
      <c r="D18" s="99"/>
      <c r="E18" s="100"/>
      <c r="F18" s="100"/>
      <c r="G18" s="4"/>
      <c r="H18" s="4"/>
      <c r="I18" s="4"/>
      <c r="J18" s="103"/>
      <c r="K18" s="103"/>
      <c r="L18" s="103"/>
      <c r="M18" s="4"/>
      <c r="N18" s="4"/>
      <c r="O18" s="4"/>
      <c r="P18" s="4"/>
    </row>
    <row r="19" spans="1:16" ht="19.5" customHeight="1">
      <c r="A19" s="4"/>
      <c r="B19" s="102"/>
      <c r="C19" s="99"/>
      <c r="D19" s="99"/>
      <c r="E19" s="100"/>
      <c r="F19" s="100"/>
      <c r="G19" s="4"/>
      <c r="H19" s="4"/>
      <c r="I19" s="4"/>
      <c r="J19" s="103"/>
      <c r="K19" s="103"/>
      <c r="L19" s="103"/>
      <c r="M19" s="4"/>
      <c r="N19" s="4"/>
      <c r="O19" s="4"/>
      <c r="P19" s="4"/>
    </row>
    <row r="20" spans="1:16" ht="19.5" customHeight="1">
      <c r="A20" s="4"/>
      <c r="B20" s="102"/>
      <c r="C20" s="99"/>
      <c r="D20" s="99"/>
      <c r="E20" s="100"/>
      <c r="F20" s="100"/>
      <c r="G20" s="4"/>
      <c r="H20" s="4"/>
      <c r="I20" s="4"/>
      <c r="J20" s="105"/>
      <c r="K20" s="105"/>
      <c r="L20" s="105"/>
      <c r="M20" s="4"/>
      <c r="N20" s="4"/>
      <c r="O20" s="4"/>
      <c r="P20" s="4"/>
    </row>
    <row r="21" spans="1:16" ht="19.5" customHeight="1">
      <c r="A21" s="4"/>
      <c r="B21" s="102"/>
      <c r="C21" s="99"/>
      <c r="D21" s="99"/>
      <c r="E21" s="100"/>
      <c r="F21" s="100"/>
      <c r="G21" s="4"/>
      <c r="H21" s="4"/>
      <c r="I21" s="4"/>
      <c r="J21" s="106"/>
      <c r="K21" s="106"/>
      <c r="L21" s="106"/>
      <c r="M21" s="4"/>
      <c r="N21" s="4"/>
      <c r="O21" s="4"/>
      <c r="P21" s="4"/>
    </row>
    <row r="22" spans="1:16" ht="19.5" customHeight="1">
      <c r="A22" s="4"/>
      <c r="B22" s="102"/>
      <c r="C22" s="99"/>
      <c r="D22" s="99"/>
      <c r="E22" s="100"/>
      <c r="F22" s="100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9.5" customHeight="1">
      <c r="A23" s="4"/>
      <c r="B23" s="102"/>
      <c r="C23" s="99"/>
      <c r="D23" s="99"/>
      <c r="E23" s="100"/>
      <c r="F23" s="100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9.5" customHeight="1">
      <c r="A24" s="4"/>
      <c r="B24" s="102"/>
      <c r="C24" s="99"/>
      <c r="D24" s="99"/>
      <c r="E24" s="100"/>
      <c r="F24" s="100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9.5" customHeight="1">
      <c r="A25" s="4"/>
      <c r="B25" s="102"/>
      <c r="C25" s="99"/>
      <c r="D25" s="99"/>
      <c r="E25" s="100"/>
      <c r="F25" s="100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9.5" customHeight="1">
      <c r="A26" s="4"/>
      <c r="B26" s="102"/>
      <c r="C26" s="99"/>
      <c r="D26" s="99"/>
      <c r="E26" s="100"/>
      <c r="F26" s="100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30.75" customHeight="1">
      <c r="A27" s="289" t="s">
        <v>81</v>
      </c>
      <c r="B27" s="290"/>
      <c r="C27" s="290"/>
      <c r="D27" s="290"/>
      <c r="E27" s="4"/>
      <c r="F27" s="4"/>
      <c r="G27" s="99"/>
      <c r="H27" s="99"/>
      <c r="I27" s="91"/>
      <c r="J27" s="4"/>
      <c r="K27" s="4"/>
      <c r="L27" s="4"/>
      <c r="M27" s="4"/>
      <c r="N27" s="4"/>
      <c r="O27" s="4"/>
      <c r="P27" s="4"/>
    </row>
    <row r="28" spans="1:16" ht="24.75" customHeight="1">
      <c r="A28" s="4"/>
      <c r="B28" s="291" t="s">
        <v>181</v>
      </c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</row>
    <row r="29" spans="1:16" ht="24.75" customHeight="1">
      <c r="A29" s="236"/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</row>
    <row r="30" spans="1:17" ht="13.5">
      <c r="A30" s="4"/>
      <c r="B30" s="107"/>
      <c r="C30" s="280" t="s">
        <v>82</v>
      </c>
      <c r="D30" s="281"/>
      <c r="E30" s="281"/>
      <c r="F30" s="282"/>
      <c r="G30" s="281"/>
      <c r="H30" s="237"/>
      <c r="I30" s="108"/>
      <c r="J30" s="280" t="s">
        <v>83</v>
      </c>
      <c r="K30" s="280"/>
      <c r="L30" s="293"/>
      <c r="M30" s="293"/>
      <c r="N30" s="293"/>
      <c r="O30" s="293"/>
      <c r="P30" s="293"/>
      <c r="Q30" s="109"/>
    </row>
    <row r="31" spans="1:17" ht="15" customHeight="1">
      <c r="A31" s="4"/>
      <c r="B31" s="110" t="s">
        <v>85</v>
      </c>
      <c r="C31" s="111" t="s">
        <v>86</v>
      </c>
      <c r="D31" s="112" t="s">
        <v>87</v>
      </c>
      <c r="E31" s="110" t="s">
        <v>85</v>
      </c>
      <c r="F31" s="111" t="s">
        <v>33</v>
      </c>
      <c r="G31" s="113" t="s">
        <v>87</v>
      </c>
      <c r="H31" s="114"/>
      <c r="I31" s="110" t="s">
        <v>85</v>
      </c>
      <c r="J31" s="111" t="s">
        <v>88</v>
      </c>
      <c r="K31" s="283" t="s">
        <v>89</v>
      </c>
      <c r="L31" s="294"/>
      <c r="M31" s="110" t="s">
        <v>85</v>
      </c>
      <c r="N31" s="111" t="s">
        <v>18</v>
      </c>
      <c r="O31" s="295" t="s">
        <v>90</v>
      </c>
      <c r="P31" s="296"/>
      <c r="Q31" s="109"/>
    </row>
    <row r="32" spans="1:16" ht="15" customHeight="1">
      <c r="A32" s="4"/>
      <c r="B32" s="115" t="s">
        <v>91</v>
      </c>
      <c r="C32" s="238" t="s">
        <v>182</v>
      </c>
      <c r="D32" s="239">
        <v>789675</v>
      </c>
      <c r="E32" s="115" t="s">
        <v>91</v>
      </c>
      <c r="F32" s="238" t="s">
        <v>187</v>
      </c>
      <c r="G32" s="239">
        <v>43230</v>
      </c>
      <c r="H32" s="116"/>
      <c r="I32" s="115" t="s">
        <v>91</v>
      </c>
      <c r="J32" s="238" t="s">
        <v>191</v>
      </c>
      <c r="K32" s="240"/>
      <c r="L32" s="241">
        <v>19</v>
      </c>
      <c r="M32" s="115" t="s">
        <v>91</v>
      </c>
      <c r="N32" s="238" t="s">
        <v>183</v>
      </c>
      <c r="O32" s="240"/>
      <c r="P32" s="242">
        <v>376</v>
      </c>
    </row>
    <row r="33" spans="1:16" ht="15" customHeight="1">
      <c r="A33" s="4"/>
      <c r="B33" s="117" t="s">
        <v>92</v>
      </c>
      <c r="C33" s="243" t="s">
        <v>183</v>
      </c>
      <c r="D33" s="244">
        <v>687443</v>
      </c>
      <c r="E33" s="117" t="s">
        <v>92</v>
      </c>
      <c r="F33" s="243" t="s">
        <v>188</v>
      </c>
      <c r="G33" s="244">
        <v>36679</v>
      </c>
      <c r="H33" s="116"/>
      <c r="I33" s="129" t="s">
        <v>92</v>
      </c>
      <c r="J33" s="243" t="s">
        <v>192</v>
      </c>
      <c r="K33" s="245"/>
      <c r="L33" s="246">
        <v>12</v>
      </c>
      <c r="M33" s="117" t="s">
        <v>92</v>
      </c>
      <c r="N33" s="243" t="s">
        <v>184</v>
      </c>
      <c r="O33" s="245"/>
      <c r="P33" s="247">
        <v>143</v>
      </c>
    </row>
    <row r="34" spans="1:16" ht="15" customHeight="1">
      <c r="A34" s="4"/>
      <c r="B34" s="117" t="s">
        <v>93</v>
      </c>
      <c r="C34" s="243" t="s">
        <v>184</v>
      </c>
      <c r="D34" s="244">
        <v>243979</v>
      </c>
      <c r="E34" s="117" t="s">
        <v>93</v>
      </c>
      <c r="F34" s="243" t="s">
        <v>189</v>
      </c>
      <c r="G34" s="244">
        <v>31734</v>
      </c>
      <c r="H34" s="118"/>
      <c r="I34" s="117" t="s">
        <v>93</v>
      </c>
      <c r="J34" s="243" t="s">
        <v>193</v>
      </c>
      <c r="K34" s="245"/>
      <c r="L34" s="246">
        <v>9</v>
      </c>
      <c r="M34" s="117" t="s">
        <v>93</v>
      </c>
      <c r="N34" s="243" t="s">
        <v>182</v>
      </c>
      <c r="O34" s="245"/>
      <c r="P34" s="247">
        <v>131</v>
      </c>
    </row>
    <row r="35" spans="1:16" ht="15" customHeight="1">
      <c r="A35" s="4"/>
      <c r="B35" s="117" t="s">
        <v>95</v>
      </c>
      <c r="C35" s="243" t="s">
        <v>185</v>
      </c>
      <c r="D35" s="244">
        <v>188244</v>
      </c>
      <c r="E35" s="117" t="s">
        <v>95</v>
      </c>
      <c r="F35" s="243" t="s">
        <v>190</v>
      </c>
      <c r="G35" s="244">
        <v>28853</v>
      </c>
      <c r="H35" s="118"/>
      <c r="I35" s="117" t="s">
        <v>95</v>
      </c>
      <c r="J35" s="243" t="s">
        <v>194</v>
      </c>
      <c r="K35" s="245"/>
      <c r="L35" s="246">
        <v>5</v>
      </c>
      <c r="M35" s="117" t="s">
        <v>95</v>
      </c>
      <c r="N35" s="243" t="s">
        <v>195</v>
      </c>
      <c r="O35" s="245"/>
      <c r="P35" s="247">
        <v>117</v>
      </c>
    </row>
    <row r="36" spans="1:16" ht="15" customHeight="1">
      <c r="A36" s="4"/>
      <c r="B36" s="119" t="s">
        <v>96</v>
      </c>
      <c r="C36" s="248" t="s">
        <v>186</v>
      </c>
      <c r="D36" s="249">
        <v>165985</v>
      </c>
      <c r="E36" s="119" t="s">
        <v>96</v>
      </c>
      <c r="F36" s="248" t="s">
        <v>191</v>
      </c>
      <c r="G36" s="249">
        <v>18259</v>
      </c>
      <c r="H36" s="118"/>
      <c r="I36" s="119" t="s">
        <v>27</v>
      </c>
      <c r="J36" s="248" t="s">
        <v>14</v>
      </c>
      <c r="K36" s="120"/>
      <c r="L36" s="250" t="s">
        <v>27</v>
      </c>
      <c r="M36" s="119" t="s">
        <v>96</v>
      </c>
      <c r="N36" s="248" t="s">
        <v>196</v>
      </c>
      <c r="O36" s="120"/>
      <c r="P36" s="251">
        <v>106</v>
      </c>
    </row>
    <row r="37" spans="1:16" ht="15" customHeight="1">
      <c r="A37" s="4"/>
      <c r="B37" s="121"/>
      <c r="C37" s="122"/>
      <c r="D37" s="123"/>
      <c r="E37" s="121"/>
      <c r="F37" s="122"/>
      <c r="G37" s="123"/>
      <c r="H37" s="123"/>
      <c r="I37" s="124"/>
      <c r="J37" s="125"/>
      <c r="K37" s="126"/>
      <c r="L37" s="126"/>
      <c r="M37" s="121"/>
      <c r="N37" s="122"/>
      <c r="O37" s="123"/>
      <c r="P37" s="122"/>
    </row>
    <row r="38" spans="1:17" ht="13.5">
      <c r="A38" s="4"/>
      <c r="B38" s="107"/>
      <c r="C38" s="280" t="s">
        <v>13</v>
      </c>
      <c r="D38" s="281"/>
      <c r="E38" s="281"/>
      <c r="F38" s="282"/>
      <c r="G38" s="281"/>
      <c r="H38" s="237"/>
      <c r="I38" s="108"/>
      <c r="J38" s="280" t="s">
        <v>97</v>
      </c>
      <c r="K38" s="280"/>
      <c r="L38" s="280"/>
      <c r="M38" s="280"/>
      <c r="N38" s="280"/>
      <c r="O38" s="280"/>
      <c r="P38" s="280"/>
      <c r="Q38" s="109"/>
    </row>
    <row r="39" spans="1:17" ht="15" customHeight="1">
      <c r="A39" s="4"/>
      <c r="B39" s="110" t="s">
        <v>85</v>
      </c>
      <c r="C39" s="111" t="s">
        <v>98</v>
      </c>
      <c r="D39" s="127" t="s">
        <v>99</v>
      </c>
      <c r="E39" s="110" t="s">
        <v>85</v>
      </c>
      <c r="F39" s="111" t="s">
        <v>98</v>
      </c>
      <c r="G39" s="128" t="s">
        <v>90</v>
      </c>
      <c r="H39" s="114"/>
      <c r="I39" s="110" t="s">
        <v>85</v>
      </c>
      <c r="J39" s="111" t="s">
        <v>88</v>
      </c>
      <c r="K39" s="283" t="s">
        <v>89</v>
      </c>
      <c r="L39" s="284"/>
      <c r="M39" s="110" t="s">
        <v>85</v>
      </c>
      <c r="N39" s="111" t="s">
        <v>18</v>
      </c>
      <c r="O39" s="285" t="s">
        <v>90</v>
      </c>
      <c r="P39" s="286"/>
      <c r="Q39" s="109"/>
    </row>
    <row r="40" spans="1:16" ht="15" customHeight="1">
      <c r="A40" s="4"/>
      <c r="B40" s="115" t="s">
        <v>91</v>
      </c>
      <c r="C40" s="238" t="s">
        <v>187</v>
      </c>
      <c r="D40" s="252">
        <v>8</v>
      </c>
      <c r="E40" s="115" t="s">
        <v>91</v>
      </c>
      <c r="F40" s="238" t="s">
        <v>183</v>
      </c>
      <c r="G40" s="239">
        <v>265</v>
      </c>
      <c r="H40" s="116"/>
      <c r="I40" s="115" t="s">
        <v>91</v>
      </c>
      <c r="J40" s="238" t="s">
        <v>185</v>
      </c>
      <c r="K40" s="240"/>
      <c r="L40" s="241">
        <v>22</v>
      </c>
      <c r="M40" s="115" t="s">
        <v>91</v>
      </c>
      <c r="N40" s="238" t="s">
        <v>183</v>
      </c>
      <c r="O40" s="240"/>
      <c r="P40" s="242">
        <v>111</v>
      </c>
    </row>
    <row r="41" spans="1:16" ht="15" customHeight="1">
      <c r="A41" s="4"/>
      <c r="B41" s="129" t="s">
        <v>92</v>
      </c>
      <c r="C41" s="243" t="s">
        <v>194</v>
      </c>
      <c r="D41" s="253">
        <v>7</v>
      </c>
      <c r="E41" s="117" t="s">
        <v>92</v>
      </c>
      <c r="F41" s="243" t="s">
        <v>182</v>
      </c>
      <c r="G41" s="244">
        <v>144</v>
      </c>
      <c r="H41" s="116"/>
      <c r="I41" s="129" t="s">
        <v>92</v>
      </c>
      <c r="J41" s="243" t="s">
        <v>191</v>
      </c>
      <c r="K41" s="245"/>
      <c r="L41" s="246">
        <v>21</v>
      </c>
      <c r="M41" s="117" t="s">
        <v>92</v>
      </c>
      <c r="N41" s="243" t="s">
        <v>196</v>
      </c>
      <c r="O41" s="245"/>
      <c r="P41" s="247">
        <v>86</v>
      </c>
    </row>
    <row r="42" spans="1:16" ht="15" customHeight="1">
      <c r="A42" s="4"/>
      <c r="B42" s="117" t="s">
        <v>27</v>
      </c>
      <c r="C42" s="243" t="s">
        <v>27</v>
      </c>
      <c r="D42" s="253"/>
      <c r="E42" s="117" t="s">
        <v>100</v>
      </c>
      <c r="F42" s="243" t="s">
        <v>185</v>
      </c>
      <c r="G42" s="244">
        <v>102</v>
      </c>
      <c r="H42" s="116"/>
      <c r="I42" s="117" t="s">
        <v>93</v>
      </c>
      <c r="J42" s="243" t="s">
        <v>197</v>
      </c>
      <c r="K42" s="245"/>
      <c r="L42" s="246">
        <v>20</v>
      </c>
      <c r="M42" s="254" t="s">
        <v>93</v>
      </c>
      <c r="N42" s="243" t="s">
        <v>184</v>
      </c>
      <c r="O42" s="245"/>
      <c r="P42" s="247">
        <v>74</v>
      </c>
    </row>
    <row r="43" spans="1:16" ht="15" customHeight="1">
      <c r="A43" s="4"/>
      <c r="B43" s="117" t="s">
        <v>27</v>
      </c>
      <c r="C43" s="243" t="s">
        <v>27</v>
      </c>
      <c r="D43" s="253"/>
      <c r="E43" s="117" t="s">
        <v>95</v>
      </c>
      <c r="F43" s="243" t="s">
        <v>184</v>
      </c>
      <c r="G43" s="244">
        <v>69</v>
      </c>
      <c r="H43" s="118"/>
      <c r="I43" s="117" t="s">
        <v>93</v>
      </c>
      <c r="J43" s="243" t="s">
        <v>192</v>
      </c>
      <c r="K43" s="245"/>
      <c r="L43" s="246">
        <v>20</v>
      </c>
      <c r="M43" s="117" t="s">
        <v>95</v>
      </c>
      <c r="N43" s="243" t="s">
        <v>198</v>
      </c>
      <c r="O43" s="245"/>
      <c r="P43" s="247">
        <v>58</v>
      </c>
    </row>
    <row r="44" spans="1:16" ht="15" customHeight="1">
      <c r="A44" s="4"/>
      <c r="B44" s="119" t="s">
        <v>27</v>
      </c>
      <c r="C44" s="248" t="s">
        <v>27</v>
      </c>
      <c r="D44" s="255"/>
      <c r="E44" s="119" t="s">
        <v>96</v>
      </c>
      <c r="F44" s="248" t="s">
        <v>195</v>
      </c>
      <c r="G44" s="249">
        <v>61</v>
      </c>
      <c r="H44" s="118"/>
      <c r="I44" s="119" t="s">
        <v>96</v>
      </c>
      <c r="J44" s="248" t="s">
        <v>182</v>
      </c>
      <c r="K44" s="120"/>
      <c r="L44" s="250">
        <v>13</v>
      </c>
      <c r="M44" s="119" t="s">
        <v>96</v>
      </c>
      <c r="N44" s="248" t="s">
        <v>195</v>
      </c>
      <c r="O44" s="120"/>
      <c r="P44" s="251">
        <v>56</v>
      </c>
    </row>
    <row r="45" spans="1:22" ht="15" customHeight="1">
      <c r="A45" s="4"/>
      <c r="B45" s="121"/>
      <c r="C45" s="122"/>
      <c r="D45" s="130"/>
      <c r="E45" s="121"/>
      <c r="F45" s="122"/>
      <c r="G45" s="123"/>
      <c r="H45" s="123"/>
      <c r="I45" s="124"/>
      <c r="J45" s="125"/>
      <c r="K45" s="126"/>
      <c r="L45" s="126"/>
      <c r="M45" s="121"/>
      <c r="N45" s="122"/>
      <c r="O45" s="131"/>
      <c r="P45" s="123"/>
      <c r="S45" s="121"/>
      <c r="T45" s="122"/>
      <c r="U45" s="132"/>
      <c r="V45" s="132"/>
    </row>
    <row r="46" spans="1:16" ht="13.5">
      <c r="A46" s="4"/>
      <c r="B46" s="4"/>
      <c r="C46" s="4"/>
      <c r="D46" s="4"/>
      <c r="E46" s="4"/>
      <c r="F46" s="4"/>
      <c r="G46" s="133" t="s">
        <v>101</v>
      </c>
      <c r="H46" s="134"/>
      <c r="I46" s="134"/>
      <c r="J46" s="134"/>
      <c r="K46" s="134"/>
      <c r="L46" s="134"/>
      <c r="M46" s="134"/>
      <c r="N46" s="134"/>
      <c r="O46" s="134"/>
      <c r="P46" s="135"/>
    </row>
    <row r="47" spans="1:16" ht="13.5">
      <c r="A47" s="4"/>
      <c r="B47" s="4"/>
      <c r="C47" s="4"/>
      <c r="D47" s="4"/>
      <c r="E47" s="4"/>
      <c r="F47" s="4"/>
      <c r="G47" s="136" t="s">
        <v>102</v>
      </c>
      <c r="H47" s="137"/>
      <c r="I47" s="137"/>
      <c r="J47" s="137"/>
      <c r="K47" s="137"/>
      <c r="L47" s="137"/>
      <c r="M47" s="137"/>
      <c r="N47" s="137"/>
      <c r="O47" s="137"/>
      <c r="P47" s="138"/>
    </row>
    <row r="48" spans="1:16" ht="13.5">
      <c r="A48" s="4"/>
      <c r="B48" s="4"/>
      <c r="C48" s="4"/>
      <c r="D48" s="4"/>
      <c r="E48" s="4"/>
      <c r="F48" s="4"/>
      <c r="G48" s="139" t="s">
        <v>103</v>
      </c>
      <c r="H48" s="140"/>
      <c r="I48" s="140"/>
      <c r="J48" s="140"/>
      <c r="K48" s="140"/>
      <c r="L48" s="140"/>
      <c r="M48" s="140"/>
      <c r="N48" s="140"/>
      <c r="O48" s="140"/>
      <c r="P48" s="141"/>
    </row>
  </sheetData>
  <sheetProtection/>
  <mergeCells count="39">
    <mergeCell ref="A1:F1"/>
    <mergeCell ref="B4:F4"/>
    <mergeCell ref="I4:L4"/>
    <mergeCell ref="M4:P4"/>
    <mergeCell ref="C5:E5"/>
    <mergeCell ref="F5:G5"/>
    <mergeCell ref="I5:L5"/>
    <mergeCell ref="M5:P5"/>
    <mergeCell ref="C6:E6"/>
    <mergeCell ref="F6:G6"/>
    <mergeCell ref="I6:J6"/>
    <mergeCell ref="K6:L6"/>
    <mergeCell ref="M6:N6"/>
    <mergeCell ref="O6:P6"/>
    <mergeCell ref="C7:E7"/>
    <mergeCell ref="F7:G7"/>
    <mergeCell ref="I7:J7"/>
    <mergeCell ref="K7:L7"/>
    <mergeCell ref="M7:N7"/>
    <mergeCell ref="O7:P7"/>
    <mergeCell ref="O31:P31"/>
    <mergeCell ref="C8:E9"/>
    <mergeCell ref="F8:G9"/>
    <mergeCell ref="I8:J8"/>
    <mergeCell ref="K8:L9"/>
    <mergeCell ref="M8:N8"/>
    <mergeCell ref="O8:P9"/>
    <mergeCell ref="I9:J9"/>
    <mergeCell ref="M9:N9"/>
    <mergeCell ref="C38:G38"/>
    <mergeCell ref="J38:P38"/>
    <mergeCell ref="K39:L39"/>
    <mergeCell ref="O39:P39"/>
    <mergeCell ref="E10:F10"/>
    <mergeCell ref="A27:D27"/>
    <mergeCell ref="B28:P29"/>
    <mergeCell ref="C30:G30"/>
    <mergeCell ref="J30:P30"/>
    <mergeCell ref="K31:L31"/>
  </mergeCells>
  <printOptions horizontalCentered="1"/>
  <pageMargins left="0.5511811023622047" right="0.5118110236220472" top="0.43" bottom="0.37" header="0.31" footer="0.19"/>
  <pageSetup fitToHeight="1" fitToWidth="1" horizontalDpi="600" verticalDpi="600" orientation="portrait" paperSize="9" scale="96" r:id="rId2"/>
  <headerFooter alignWithMargins="0">
    <oddFooter>&amp;C2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zoomScaleSheetLayoutView="100" zoomScalePageLayoutView="0" workbookViewId="0" topLeftCell="A28">
      <selection activeCell="A28" sqref="A1:IV16384"/>
    </sheetView>
  </sheetViews>
  <sheetFormatPr defaultColWidth="6.625" defaultRowHeight="13.5" customHeight="1"/>
  <cols>
    <col min="1" max="1" width="12.625" style="142" customWidth="1"/>
    <col min="2" max="4" width="8.625" style="142" customWidth="1"/>
    <col min="5" max="11" width="7.625" style="142" customWidth="1"/>
    <col min="12" max="12" width="6.625" style="142" bestFit="1" customWidth="1"/>
    <col min="13" max="16384" width="6.625" style="142" customWidth="1"/>
  </cols>
  <sheetData>
    <row r="1" spans="1:14" ht="19.5" customHeight="1">
      <c r="A1" s="342" t="s">
        <v>5</v>
      </c>
      <c r="B1" s="343"/>
      <c r="C1" s="343"/>
      <c r="D1" s="343"/>
      <c r="E1" s="343"/>
      <c r="F1" s="343"/>
      <c r="G1" s="343"/>
      <c r="H1" s="343"/>
      <c r="I1" s="344"/>
      <c r="J1" s="344"/>
      <c r="K1" s="344"/>
      <c r="L1" s="344"/>
      <c r="N1" s="147"/>
    </row>
    <row r="2" spans="1:8" ht="13.5" customHeight="1">
      <c r="A2" s="145"/>
      <c r="B2" s="146"/>
      <c r="C2" s="146"/>
      <c r="D2" s="146"/>
      <c r="E2" s="146"/>
      <c r="F2" s="146"/>
      <c r="G2" s="146"/>
      <c r="H2" s="146"/>
    </row>
    <row r="3" spans="1:17" ht="13.5" customHeight="1">
      <c r="A3" s="148" t="s">
        <v>199</v>
      </c>
      <c r="B3" s="148"/>
      <c r="D3" s="345"/>
      <c r="E3" s="345"/>
      <c r="I3" s="149"/>
      <c r="J3" s="346" t="s">
        <v>106</v>
      </c>
      <c r="K3" s="347"/>
      <c r="L3" s="347"/>
      <c r="P3" s="143"/>
      <c r="Q3" s="143"/>
    </row>
    <row r="4" spans="1:12" ht="13.5" customHeight="1">
      <c r="A4" s="348" t="s">
        <v>107</v>
      </c>
      <c r="B4" s="351" t="s">
        <v>108</v>
      </c>
      <c r="C4" s="352"/>
      <c r="D4" s="352"/>
      <c r="E4" s="353"/>
      <c r="F4" s="354" t="s">
        <v>200</v>
      </c>
      <c r="G4" s="355"/>
      <c r="H4" s="355"/>
      <c r="I4" s="355"/>
      <c r="J4" s="355"/>
      <c r="K4" s="355"/>
      <c r="L4" s="356"/>
    </row>
    <row r="5" spans="1:12" ht="13.5" customHeight="1">
      <c r="A5" s="349"/>
      <c r="B5" s="335" t="s">
        <v>109</v>
      </c>
      <c r="C5" s="336"/>
      <c r="D5" s="337"/>
      <c r="E5" s="338" t="s">
        <v>110</v>
      </c>
      <c r="F5" s="335" t="s">
        <v>111</v>
      </c>
      <c r="G5" s="336"/>
      <c r="H5" s="337"/>
      <c r="I5" s="340" t="s">
        <v>112</v>
      </c>
      <c r="J5" s="336"/>
      <c r="K5" s="337"/>
      <c r="L5" s="338" t="s">
        <v>113</v>
      </c>
    </row>
    <row r="6" spans="1:12" s="143" customFormat="1" ht="13.5" customHeight="1">
      <c r="A6" s="350"/>
      <c r="B6" s="150" t="s">
        <v>114</v>
      </c>
      <c r="C6" s="151" t="s">
        <v>115</v>
      </c>
      <c r="D6" s="152" t="s">
        <v>116</v>
      </c>
      <c r="E6" s="339"/>
      <c r="F6" s="150" t="s">
        <v>117</v>
      </c>
      <c r="G6" s="152" t="s">
        <v>119</v>
      </c>
      <c r="H6" s="152" t="s">
        <v>78</v>
      </c>
      <c r="I6" s="152" t="s">
        <v>120</v>
      </c>
      <c r="J6" s="152" t="s">
        <v>121</v>
      </c>
      <c r="K6" s="152" t="s">
        <v>78</v>
      </c>
      <c r="L6" s="341"/>
    </row>
    <row r="7" spans="1:12" ht="19.5" customHeight="1">
      <c r="A7" s="153" t="s">
        <v>123</v>
      </c>
      <c r="B7" s="154">
        <f>B8+B22+B33+B44-B23-B24-B29</f>
        <v>3618972</v>
      </c>
      <c r="C7" s="155">
        <f>C8+C22+C33+C44-C23-C24-C29</f>
        <v>1784734</v>
      </c>
      <c r="D7" s="155">
        <f>D8+D22+D33+D44-D23-D24-D29</f>
        <v>1834238</v>
      </c>
      <c r="E7" s="156">
        <f>E8+E22+E33+E44-E23-E24-E29</f>
        <v>1499098</v>
      </c>
      <c r="F7" s="157">
        <f aca="true" t="shared" si="0" ref="F7:L7">F8+F22+F33+F44-F9-F11-F21</f>
        <v>2046</v>
      </c>
      <c r="G7" s="158">
        <f t="shared" si="0"/>
        <v>3255</v>
      </c>
      <c r="H7" s="158">
        <f t="shared" si="0"/>
        <v>-1209</v>
      </c>
      <c r="I7" s="158">
        <f t="shared" si="0"/>
        <v>9245</v>
      </c>
      <c r="J7" s="158">
        <f t="shared" si="0"/>
        <v>9778</v>
      </c>
      <c r="K7" s="158">
        <f t="shared" si="0"/>
        <v>-533</v>
      </c>
      <c r="L7" s="159">
        <f t="shared" si="0"/>
        <v>-1742</v>
      </c>
    </row>
    <row r="8" spans="1:12" ht="12.75" customHeight="1">
      <c r="A8" s="160" t="s">
        <v>124</v>
      </c>
      <c r="B8" s="204">
        <f aca="true" t="shared" si="1" ref="B8:K8">SUM(B9:B21)</f>
        <v>567516</v>
      </c>
      <c r="C8" s="205">
        <f t="shared" si="1"/>
        <v>273793</v>
      </c>
      <c r="D8" s="205">
        <f t="shared" si="1"/>
        <v>293723</v>
      </c>
      <c r="E8" s="228">
        <f t="shared" si="1"/>
        <v>254091</v>
      </c>
      <c r="F8" s="206">
        <f t="shared" si="1"/>
        <v>257</v>
      </c>
      <c r="G8" s="207">
        <f t="shared" si="1"/>
        <v>665</v>
      </c>
      <c r="H8" s="208">
        <f t="shared" si="1"/>
        <v>-408</v>
      </c>
      <c r="I8" s="207">
        <f t="shared" si="1"/>
        <v>1431</v>
      </c>
      <c r="J8" s="208">
        <f t="shared" si="1"/>
        <v>1421</v>
      </c>
      <c r="K8" s="207">
        <f t="shared" si="1"/>
        <v>10</v>
      </c>
      <c r="L8" s="161">
        <f aca="true" t="shared" si="2" ref="L8:L17">+K8+H8</f>
        <v>-398</v>
      </c>
    </row>
    <row r="9" spans="1:12" ht="12.75" customHeight="1">
      <c r="A9" s="162" t="s">
        <v>201</v>
      </c>
      <c r="B9" s="209">
        <v>188244</v>
      </c>
      <c r="C9" s="210">
        <v>92618</v>
      </c>
      <c r="D9" s="210">
        <v>95626</v>
      </c>
      <c r="E9" s="229">
        <v>83500</v>
      </c>
      <c r="F9" s="211">
        <v>104</v>
      </c>
      <c r="G9" s="172">
        <v>206</v>
      </c>
      <c r="H9" s="171">
        <v>-102</v>
      </c>
      <c r="I9" s="172">
        <v>458</v>
      </c>
      <c r="J9" s="171">
        <v>436</v>
      </c>
      <c r="K9" s="172">
        <f aca="true" t="shared" si="3" ref="K9:K59">I9-J9</f>
        <v>22</v>
      </c>
      <c r="L9" s="163">
        <f t="shared" si="2"/>
        <v>-80</v>
      </c>
    </row>
    <row r="10" spans="1:12" ht="12.75" customHeight="1">
      <c r="A10" s="164" t="s">
        <v>12</v>
      </c>
      <c r="B10" s="209">
        <v>35509</v>
      </c>
      <c r="C10" s="210">
        <v>15990</v>
      </c>
      <c r="D10" s="210">
        <v>19519</v>
      </c>
      <c r="E10" s="229">
        <v>19068</v>
      </c>
      <c r="F10" s="211">
        <v>12</v>
      </c>
      <c r="G10" s="172">
        <v>65</v>
      </c>
      <c r="H10" s="171">
        <v>-53</v>
      </c>
      <c r="I10" s="172">
        <v>132</v>
      </c>
      <c r="J10" s="171">
        <v>143</v>
      </c>
      <c r="K10" s="172">
        <f t="shared" si="3"/>
        <v>-11</v>
      </c>
      <c r="L10" s="163">
        <f t="shared" si="2"/>
        <v>-64</v>
      </c>
    </row>
    <row r="11" spans="1:12" ht="12.75" customHeight="1">
      <c r="A11" s="162" t="s">
        <v>202</v>
      </c>
      <c r="B11" s="209">
        <v>107575</v>
      </c>
      <c r="C11" s="210">
        <v>52638</v>
      </c>
      <c r="D11" s="210">
        <v>54937</v>
      </c>
      <c r="E11" s="229">
        <v>46676</v>
      </c>
      <c r="F11" s="211">
        <v>57</v>
      </c>
      <c r="G11" s="172">
        <v>100</v>
      </c>
      <c r="H11" s="171">
        <v>-43</v>
      </c>
      <c r="I11" s="172">
        <v>286</v>
      </c>
      <c r="J11" s="171">
        <v>266</v>
      </c>
      <c r="K11" s="172">
        <f t="shared" si="3"/>
        <v>20</v>
      </c>
      <c r="L11" s="163">
        <f t="shared" si="2"/>
        <v>-23</v>
      </c>
    </row>
    <row r="12" spans="1:12" ht="12.75" customHeight="1">
      <c r="A12" s="164" t="s">
        <v>125</v>
      </c>
      <c r="B12" s="209">
        <v>64709</v>
      </c>
      <c r="C12" s="210">
        <v>30271</v>
      </c>
      <c r="D12" s="210">
        <v>34438</v>
      </c>
      <c r="E12" s="229">
        <v>30656</v>
      </c>
      <c r="F12" s="211">
        <v>20</v>
      </c>
      <c r="G12" s="172">
        <v>80</v>
      </c>
      <c r="H12" s="171">
        <v>-60</v>
      </c>
      <c r="I12" s="172">
        <v>130</v>
      </c>
      <c r="J12" s="171">
        <v>138</v>
      </c>
      <c r="K12" s="172">
        <f t="shared" si="3"/>
        <v>-8</v>
      </c>
      <c r="L12" s="163">
        <f t="shared" si="2"/>
        <v>-68</v>
      </c>
    </row>
    <row r="13" spans="1:12" ht="12.75" customHeight="1">
      <c r="A13" s="164" t="s">
        <v>126</v>
      </c>
      <c r="B13" s="209">
        <v>20643</v>
      </c>
      <c r="C13" s="210">
        <v>9963</v>
      </c>
      <c r="D13" s="210">
        <v>10680</v>
      </c>
      <c r="E13" s="229">
        <v>9892</v>
      </c>
      <c r="F13" s="211">
        <v>7</v>
      </c>
      <c r="G13" s="172">
        <v>27</v>
      </c>
      <c r="H13" s="171">
        <v>-20</v>
      </c>
      <c r="I13" s="172">
        <v>57</v>
      </c>
      <c r="J13" s="171">
        <v>57</v>
      </c>
      <c r="K13" s="172">
        <f t="shared" si="3"/>
        <v>0</v>
      </c>
      <c r="L13" s="163">
        <f t="shared" si="2"/>
        <v>-20</v>
      </c>
    </row>
    <row r="14" spans="1:12" ht="12.75" customHeight="1">
      <c r="A14" s="164" t="s">
        <v>127</v>
      </c>
      <c r="B14" s="209">
        <v>28644</v>
      </c>
      <c r="C14" s="210">
        <v>13591</v>
      </c>
      <c r="D14" s="210">
        <v>15053</v>
      </c>
      <c r="E14" s="229">
        <v>12139</v>
      </c>
      <c r="F14" s="211">
        <v>14</v>
      </c>
      <c r="G14" s="172">
        <v>43</v>
      </c>
      <c r="H14" s="171">
        <v>-29</v>
      </c>
      <c r="I14" s="172">
        <v>60</v>
      </c>
      <c r="J14" s="171">
        <v>74</v>
      </c>
      <c r="K14" s="172">
        <f t="shared" si="3"/>
        <v>-14</v>
      </c>
      <c r="L14" s="163">
        <f t="shared" si="2"/>
        <v>-43</v>
      </c>
    </row>
    <row r="15" spans="1:12" ht="12.75" customHeight="1">
      <c r="A15" s="164" t="s">
        <v>128</v>
      </c>
      <c r="B15" s="209">
        <v>46465</v>
      </c>
      <c r="C15" s="210">
        <v>22325</v>
      </c>
      <c r="D15" s="210">
        <v>24140</v>
      </c>
      <c r="E15" s="229">
        <v>19117</v>
      </c>
      <c r="F15" s="211">
        <v>16</v>
      </c>
      <c r="G15" s="172">
        <v>48</v>
      </c>
      <c r="H15" s="171">
        <v>-32</v>
      </c>
      <c r="I15" s="172">
        <v>116</v>
      </c>
      <c r="J15" s="171">
        <v>108</v>
      </c>
      <c r="K15" s="172">
        <f t="shared" si="3"/>
        <v>8</v>
      </c>
      <c r="L15" s="163">
        <f t="shared" si="2"/>
        <v>-24</v>
      </c>
    </row>
    <row r="16" spans="1:12" ht="12.75" customHeight="1">
      <c r="A16" s="164" t="s">
        <v>94</v>
      </c>
      <c r="B16" s="209">
        <v>11475</v>
      </c>
      <c r="C16" s="210">
        <v>5438</v>
      </c>
      <c r="D16" s="210">
        <v>6037</v>
      </c>
      <c r="E16" s="229">
        <v>5622</v>
      </c>
      <c r="F16" s="211">
        <v>2</v>
      </c>
      <c r="G16" s="172">
        <v>26</v>
      </c>
      <c r="H16" s="171">
        <v>-24</v>
      </c>
      <c r="I16" s="172">
        <v>34</v>
      </c>
      <c r="J16" s="171">
        <v>35</v>
      </c>
      <c r="K16" s="172">
        <f t="shared" si="3"/>
        <v>-1</v>
      </c>
      <c r="L16" s="163">
        <f t="shared" si="2"/>
        <v>-25</v>
      </c>
    </row>
    <row r="17" spans="1:12" ht="12.75" customHeight="1">
      <c r="A17" s="164" t="s">
        <v>58</v>
      </c>
      <c r="B17" s="209">
        <v>6736</v>
      </c>
      <c r="C17" s="210">
        <v>3230</v>
      </c>
      <c r="D17" s="210">
        <v>3506</v>
      </c>
      <c r="E17" s="229">
        <v>2967</v>
      </c>
      <c r="F17" s="211">
        <v>3</v>
      </c>
      <c r="G17" s="172">
        <v>6</v>
      </c>
      <c r="H17" s="171">
        <v>-3</v>
      </c>
      <c r="I17" s="172">
        <v>24</v>
      </c>
      <c r="J17" s="171">
        <v>12</v>
      </c>
      <c r="K17" s="172">
        <f t="shared" si="3"/>
        <v>12</v>
      </c>
      <c r="L17" s="163">
        <f t="shared" si="2"/>
        <v>9</v>
      </c>
    </row>
    <row r="18" spans="1:12" ht="12.75" customHeight="1">
      <c r="A18" s="164" t="s">
        <v>129</v>
      </c>
      <c r="B18" s="209">
        <v>7764</v>
      </c>
      <c r="C18" s="210">
        <v>3705</v>
      </c>
      <c r="D18" s="210">
        <v>4059</v>
      </c>
      <c r="E18" s="229">
        <v>3383</v>
      </c>
      <c r="F18" s="211">
        <v>3</v>
      </c>
      <c r="G18" s="172">
        <v>6</v>
      </c>
      <c r="H18" s="171">
        <v>-3</v>
      </c>
      <c r="I18" s="172">
        <v>13</v>
      </c>
      <c r="J18" s="171">
        <v>17</v>
      </c>
      <c r="K18" s="172">
        <f t="shared" si="3"/>
        <v>-4</v>
      </c>
      <c r="L18" s="163">
        <f aca="true" t="shared" si="4" ref="L18:L32">+K18+H18</f>
        <v>-7</v>
      </c>
    </row>
    <row r="19" spans="1:12" ht="12.75" customHeight="1">
      <c r="A19" s="164" t="s">
        <v>131</v>
      </c>
      <c r="B19" s="209">
        <v>5999</v>
      </c>
      <c r="C19" s="210">
        <v>2818</v>
      </c>
      <c r="D19" s="210">
        <v>3181</v>
      </c>
      <c r="E19" s="229">
        <v>2739</v>
      </c>
      <c r="F19" s="211">
        <v>2</v>
      </c>
      <c r="G19" s="172">
        <v>10</v>
      </c>
      <c r="H19" s="171">
        <v>-8</v>
      </c>
      <c r="I19" s="172">
        <v>4</v>
      </c>
      <c r="J19" s="171">
        <v>16</v>
      </c>
      <c r="K19" s="172">
        <f t="shared" si="3"/>
        <v>-12</v>
      </c>
      <c r="L19" s="163">
        <f t="shared" si="4"/>
        <v>-20</v>
      </c>
    </row>
    <row r="20" spans="1:12" ht="12.75" customHeight="1">
      <c r="A20" s="164" t="s">
        <v>49</v>
      </c>
      <c r="B20" s="209">
        <v>7074</v>
      </c>
      <c r="C20" s="210">
        <v>3344</v>
      </c>
      <c r="D20" s="210">
        <v>3730</v>
      </c>
      <c r="E20" s="229">
        <v>3423</v>
      </c>
      <c r="F20" s="211">
        <v>1</v>
      </c>
      <c r="G20" s="172">
        <v>15</v>
      </c>
      <c r="H20" s="171">
        <v>-14</v>
      </c>
      <c r="I20" s="172">
        <v>11</v>
      </c>
      <c r="J20" s="171">
        <v>20</v>
      </c>
      <c r="K20" s="172">
        <f t="shared" si="3"/>
        <v>-9</v>
      </c>
      <c r="L20" s="163">
        <f t="shared" si="4"/>
        <v>-23</v>
      </c>
    </row>
    <row r="21" spans="1:12" ht="12.75" customHeight="1">
      <c r="A21" s="162" t="s">
        <v>203</v>
      </c>
      <c r="B21" s="209">
        <v>36679</v>
      </c>
      <c r="C21" s="210">
        <v>17862</v>
      </c>
      <c r="D21" s="210">
        <v>18817</v>
      </c>
      <c r="E21" s="229">
        <v>14909</v>
      </c>
      <c r="F21" s="211">
        <v>16</v>
      </c>
      <c r="G21" s="172">
        <v>33</v>
      </c>
      <c r="H21" s="171">
        <v>-17</v>
      </c>
      <c r="I21" s="172">
        <v>106</v>
      </c>
      <c r="J21" s="171">
        <v>99</v>
      </c>
      <c r="K21" s="172">
        <f t="shared" si="3"/>
        <v>7</v>
      </c>
      <c r="L21" s="163">
        <f t="shared" si="4"/>
        <v>-10</v>
      </c>
    </row>
    <row r="22" spans="1:12" ht="12.75" customHeight="1">
      <c r="A22" s="165" t="s">
        <v>132</v>
      </c>
      <c r="B22" s="212">
        <f aca="true" t="shared" si="5" ref="B22:K22">SUM(B23:B32)</f>
        <v>934891</v>
      </c>
      <c r="C22" s="205">
        <f t="shared" si="5"/>
        <v>463036</v>
      </c>
      <c r="D22" s="205">
        <f t="shared" si="5"/>
        <v>471855</v>
      </c>
      <c r="E22" s="230">
        <f t="shared" si="5"/>
        <v>387637</v>
      </c>
      <c r="F22" s="213">
        <f t="shared" si="5"/>
        <v>534</v>
      </c>
      <c r="G22" s="214">
        <f t="shared" si="5"/>
        <v>820</v>
      </c>
      <c r="H22" s="215">
        <f t="shared" si="5"/>
        <v>-286</v>
      </c>
      <c r="I22" s="214">
        <f t="shared" si="5"/>
        <v>2222</v>
      </c>
      <c r="J22" s="215">
        <f t="shared" si="5"/>
        <v>2374</v>
      </c>
      <c r="K22" s="214">
        <f t="shared" si="5"/>
        <v>-152</v>
      </c>
      <c r="L22" s="163">
        <f t="shared" si="4"/>
        <v>-438</v>
      </c>
    </row>
    <row r="23" spans="1:12" ht="12.75" customHeight="1">
      <c r="A23" s="162" t="s">
        <v>201</v>
      </c>
      <c r="B23" s="209">
        <v>188244</v>
      </c>
      <c r="C23" s="210">
        <v>92618</v>
      </c>
      <c r="D23" s="210">
        <v>95626</v>
      </c>
      <c r="E23" s="229">
        <v>83500</v>
      </c>
      <c r="F23" s="211">
        <v>104</v>
      </c>
      <c r="G23" s="172">
        <v>206</v>
      </c>
      <c r="H23" s="171">
        <v>-102</v>
      </c>
      <c r="I23" s="172">
        <v>458</v>
      </c>
      <c r="J23" s="171">
        <v>436</v>
      </c>
      <c r="K23" s="172">
        <f t="shared" si="3"/>
        <v>22</v>
      </c>
      <c r="L23" s="163">
        <f t="shared" si="4"/>
        <v>-80</v>
      </c>
    </row>
    <row r="24" spans="1:12" ht="12.75" customHeight="1">
      <c r="A24" s="162" t="s">
        <v>202</v>
      </c>
      <c r="B24" s="209">
        <v>107575</v>
      </c>
      <c r="C24" s="210">
        <v>52638</v>
      </c>
      <c r="D24" s="210">
        <v>54937</v>
      </c>
      <c r="E24" s="229">
        <v>46676</v>
      </c>
      <c r="F24" s="211">
        <v>57</v>
      </c>
      <c r="G24" s="172">
        <v>100</v>
      </c>
      <c r="H24" s="171">
        <v>-43</v>
      </c>
      <c r="I24" s="172">
        <v>286</v>
      </c>
      <c r="J24" s="171">
        <v>266</v>
      </c>
      <c r="K24" s="172">
        <f t="shared" si="3"/>
        <v>20</v>
      </c>
      <c r="L24" s="163">
        <f t="shared" si="4"/>
        <v>-23</v>
      </c>
    </row>
    <row r="25" spans="1:12" ht="12.75" customHeight="1">
      <c r="A25" s="164" t="s">
        <v>133</v>
      </c>
      <c r="B25" s="209">
        <v>127639</v>
      </c>
      <c r="C25" s="210">
        <v>63037</v>
      </c>
      <c r="D25" s="210">
        <v>64602</v>
      </c>
      <c r="E25" s="229">
        <v>52176</v>
      </c>
      <c r="F25" s="211">
        <v>66</v>
      </c>
      <c r="G25" s="172">
        <v>108</v>
      </c>
      <c r="H25" s="171">
        <v>-42</v>
      </c>
      <c r="I25" s="172">
        <v>248</v>
      </c>
      <c r="J25" s="171">
        <v>277</v>
      </c>
      <c r="K25" s="172">
        <f t="shared" si="3"/>
        <v>-29</v>
      </c>
      <c r="L25" s="163">
        <f t="shared" si="4"/>
        <v>-71</v>
      </c>
    </row>
    <row r="26" spans="1:12" ht="12.75" customHeight="1">
      <c r="A26" s="164" t="s">
        <v>134</v>
      </c>
      <c r="B26" s="209">
        <v>243979</v>
      </c>
      <c r="C26" s="210">
        <v>120041</v>
      </c>
      <c r="D26" s="210">
        <v>123938</v>
      </c>
      <c r="E26" s="229">
        <v>98543</v>
      </c>
      <c r="F26" s="211">
        <v>128</v>
      </c>
      <c r="G26" s="172">
        <v>197</v>
      </c>
      <c r="H26" s="171">
        <v>-69</v>
      </c>
      <c r="I26" s="172">
        <v>440</v>
      </c>
      <c r="J26" s="171">
        <v>514</v>
      </c>
      <c r="K26" s="172">
        <f t="shared" si="3"/>
        <v>-74</v>
      </c>
      <c r="L26" s="163">
        <f t="shared" si="4"/>
        <v>-143</v>
      </c>
    </row>
    <row r="27" spans="1:12" ht="12.75" customHeight="1">
      <c r="A27" s="164" t="s">
        <v>26</v>
      </c>
      <c r="B27" s="209">
        <v>86663</v>
      </c>
      <c r="C27" s="210">
        <v>44544</v>
      </c>
      <c r="D27" s="210">
        <v>42119</v>
      </c>
      <c r="E27" s="229">
        <v>33927</v>
      </c>
      <c r="F27" s="211">
        <v>58</v>
      </c>
      <c r="G27" s="172">
        <v>62</v>
      </c>
      <c r="H27" s="171">
        <v>-4</v>
      </c>
      <c r="I27" s="172">
        <v>222</v>
      </c>
      <c r="J27" s="171">
        <v>270</v>
      </c>
      <c r="K27" s="172">
        <f t="shared" si="3"/>
        <v>-48</v>
      </c>
      <c r="L27" s="163">
        <f t="shared" si="4"/>
        <v>-52</v>
      </c>
    </row>
    <row r="28" spans="1:12" ht="12.75" customHeight="1">
      <c r="A28" s="164" t="s">
        <v>135</v>
      </c>
      <c r="B28" s="209">
        <v>50889</v>
      </c>
      <c r="C28" s="210">
        <v>25884</v>
      </c>
      <c r="D28" s="210">
        <v>25005</v>
      </c>
      <c r="E28" s="229">
        <v>21222</v>
      </c>
      <c r="F28" s="211">
        <v>32</v>
      </c>
      <c r="G28" s="172">
        <v>36</v>
      </c>
      <c r="H28" s="171">
        <v>-4</v>
      </c>
      <c r="I28" s="172">
        <v>137</v>
      </c>
      <c r="J28" s="171">
        <v>160</v>
      </c>
      <c r="K28" s="172">
        <f t="shared" si="3"/>
        <v>-23</v>
      </c>
      <c r="L28" s="163">
        <f t="shared" si="4"/>
        <v>-27</v>
      </c>
    </row>
    <row r="29" spans="1:12" ht="12.75" customHeight="1">
      <c r="A29" s="162" t="s">
        <v>203</v>
      </c>
      <c r="B29" s="209">
        <v>36679</v>
      </c>
      <c r="C29" s="210">
        <v>17862</v>
      </c>
      <c r="D29" s="210">
        <v>18817</v>
      </c>
      <c r="E29" s="229">
        <v>14909</v>
      </c>
      <c r="F29" s="211">
        <v>16</v>
      </c>
      <c r="G29" s="172">
        <v>33</v>
      </c>
      <c r="H29" s="171">
        <v>-17</v>
      </c>
      <c r="I29" s="172">
        <v>106</v>
      </c>
      <c r="J29" s="171">
        <v>99</v>
      </c>
      <c r="K29" s="172">
        <f t="shared" si="3"/>
        <v>7</v>
      </c>
      <c r="L29" s="163">
        <f t="shared" si="4"/>
        <v>-10</v>
      </c>
    </row>
    <row r="30" spans="1:12" ht="12.75" customHeight="1">
      <c r="A30" s="164" t="s">
        <v>136</v>
      </c>
      <c r="B30" s="209">
        <v>31734</v>
      </c>
      <c r="C30" s="210">
        <v>15396</v>
      </c>
      <c r="D30" s="210">
        <v>16338</v>
      </c>
      <c r="E30" s="229">
        <v>13070</v>
      </c>
      <c r="F30" s="211">
        <v>22</v>
      </c>
      <c r="G30" s="172">
        <v>33</v>
      </c>
      <c r="H30" s="171">
        <v>-11</v>
      </c>
      <c r="I30" s="172">
        <v>109</v>
      </c>
      <c r="J30" s="171">
        <v>120</v>
      </c>
      <c r="K30" s="172">
        <f t="shared" si="3"/>
        <v>-11</v>
      </c>
      <c r="L30" s="163">
        <f t="shared" si="4"/>
        <v>-22</v>
      </c>
    </row>
    <row r="31" spans="1:12" ht="12.75" customHeight="1">
      <c r="A31" s="164" t="s">
        <v>137</v>
      </c>
      <c r="B31" s="209">
        <v>43230</v>
      </c>
      <c r="C31" s="210">
        <v>21405</v>
      </c>
      <c r="D31" s="210">
        <v>21825</v>
      </c>
      <c r="E31" s="229">
        <v>17192</v>
      </c>
      <c r="F31" s="211">
        <v>38</v>
      </c>
      <c r="G31" s="172">
        <v>30</v>
      </c>
      <c r="H31" s="171">
        <v>8</v>
      </c>
      <c r="I31" s="172">
        <v>149</v>
      </c>
      <c r="J31" s="171">
        <v>186</v>
      </c>
      <c r="K31" s="172">
        <f t="shared" si="3"/>
        <v>-37</v>
      </c>
      <c r="L31" s="163">
        <f t="shared" si="4"/>
        <v>-29</v>
      </c>
    </row>
    <row r="32" spans="1:12" ht="12.75" customHeight="1">
      <c r="A32" s="164" t="s">
        <v>138</v>
      </c>
      <c r="B32" s="209">
        <v>18259</v>
      </c>
      <c r="C32" s="210">
        <v>9611</v>
      </c>
      <c r="D32" s="210">
        <v>8648</v>
      </c>
      <c r="E32" s="229">
        <v>6422</v>
      </c>
      <c r="F32" s="211">
        <v>13</v>
      </c>
      <c r="G32" s="172">
        <v>15</v>
      </c>
      <c r="H32" s="171">
        <v>-2</v>
      </c>
      <c r="I32" s="172">
        <v>67</v>
      </c>
      <c r="J32" s="171">
        <v>46</v>
      </c>
      <c r="K32" s="172">
        <f t="shared" si="3"/>
        <v>21</v>
      </c>
      <c r="L32" s="163">
        <f t="shared" si="4"/>
        <v>19</v>
      </c>
    </row>
    <row r="33" spans="1:12" ht="12.75" customHeight="1">
      <c r="A33" s="165" t="s">
        <v>139</v>
      </c>
      <c r="B33" s="204">
        <f aca="true" t="shared" si="6" ref="B33:K33">SUM(B34:B43)-B34</f>
        <v>1138732</v>
      </c>
      <c r="C33" s="205">
        <f t="shared" si="6"/>
        <v>555800</v>
      </c>
      <c r="D33" s="205">
        <f t="shared" si="6"/>
        <v>582932</v>
      </c>
      <c r="E33" s="228">
        <f t="shared" si="6"/>
        <v>472875</v>
      </c>
      <c r="F33" s="231">
        <f t="shared" si="6"/>
        <v>625</v>
      </c>
      <c r="G33" s="214">
        <f t="shared" si="6"/>
        <v>1070</v>
      </c>
      <c r="H33" s="214">
        <f t="shared" si="6"/>
        <v>-445</v>
      </c>
      <c r="I33" s="214">
        <f t="shared" si="6"/>
        <v>2594</v>
      </c>
      <c r="J33" s="214">
        <f t="shared" si="6"/>
        <v>2858</v>
      </c>
      <c r="K33" s="214">
        <f t="shared" si="6"/>
        <v>-264</v>
      </c>
      <c r="L33" s="163">
        <f aca="true" t="shared" si="7" ref="L33:L42">+K33+H33</f>
        <v>-709</v>
      </c>
    </row>
    <row r="34" spans="1:12" s="144" customFormat="1" ht="12.75" customHeight="1">
      <c r="A34" s="164" t="s">
        <v>84</v>
      </c>
      <c r="B34" s="209">
        <v>687443</v>
      </c>
      <c r="C34" s="210">
        <v>335223</v>
      </c>
      <c r="D34" s="210">
        <v>352220</v>
      </c>
      <c r="E34" s="229">
        <v>297108</v>
      </c>
      <c r="F34" s="211">
        <v>397</v>
      </c>
      <c r="G34" s="172">
        <v>662</v>
      </c>
      <c r="H34" s="171">
        <v>-265</v>
      </c>
      <c r="I34" s="172">
        <v>1613</v>
      </c>
      <c r="J34" s="171">
        <v>1724</v>
      </c>
      <c r="K34" s="172">
        <f t="shared" si="3"/>
        <v>-111</v>
      </c>
      <c r="L34" s="163">
        <f t="shared" si="7"/>
        <v>-376</v>
      </c>
    </row>
    <row r="35" spans="1:12" ht="12.75" customHeight="1">
      <c r="A35" s="166" t="s">
        <v>140</v>
      </c>
      <c r="B35" s="209">
        <v>247924</v>
      </c>
      <c r="C35" s="210">
        <v>119255</v>
      </c>
      <c r="D35" s="210">
        <v>128669</v>
      </c>
      <c r="E35" s="229">
        <v>105730</v>
      </c>
      <c r="F35" s="211">
        <v>140</v>
      </c>
      <c r="G35" s="172">
        <v>250</v>
      </c>
      <c r="H35" s="171">
        <v>-110</v>
      </c>
      <c r="I35" s="172">
        <v>660</v>
      </c>
      <c r="J35" s="171">
        <v>570</v>
      </c>
      <c r="K35" s="172">
        <f t="shared" si="3"/>
        <v>90</v>
      </c>
      <c r="L35" s="163">
        <f t="shared" si="7"/>
        <v>-20</v>
      </c>
    </row>
    <row r="36" spans="1:12" ht="12.75" customHeight="1">
      <c r="A36" s="166" t="s">
        <v>141</v>
      </c>
      <c r="B36" s="209">
        <v>210200</v>
      </c>
      <c r="C36" s="210">
        <v>104167</v>
      </c>
      <c r="D36" s="210">
        <v>106033</v>
      </c>
      <c r="E36" s="229">
        <v>95088</v>
      </c>
      <c r="F36" s="211">
        <v>145</v>
      </c>
      <c r="G36" s="172">
        <v>176</v>
      </c>
      <c r="H36" s="171">
        <v>-31</v>
      </c>
      <c r="I36" s="172">
        <v>597</v>
      </c>
      <c r="J36" s="171">
        <v>703</v>
      </c>
      <c r="K36" s="172">
        <f t="shared" si="3"/>
        <v>-106</v>
      </c>
      <c r="L36" s="163">
        <f t="shared" si="7"/>
        <v>-137</v>
      </c>
    </row>
    <row r="37" spans="1:12" ht="12.75" customHeight="1">
      <c r="A37" s="166" t="s">
        <v>142</v>
      </c>
      <c r="B37" s="209">
        <v>229319</v>
      </c>
      <c r="C37" s="210">
        <v>111801</v>
      </c>
      <c r="D37" s="210">
        <v>117518</v>
      </c>
      <c r="E37" s="229">
        <v>96290</v>
      </c>
      <c r="F37" s="211">
        <v>112</v>
      </c>
      <c r="G37" s="172">
        <v>236</v>
      </c>
      <c r="H37" s="171">
        <v>-124</v>
      </c>
      <c r="I37" s="172">
        <v>356</v>
      </c>
      <c r="J37" s="171">
        <v>451</v>
      </c>
      <c r="K37" s="172">
        <f t="shared" si="3"/>
        <v>-95</v>
      </c>
      <c r="L37" s="163">
        <f t="shared" si="7"/>
        <v>-219</v>
      </c>
    </row>
    <row r="38" spans="1:12" ht="12.75" customHeight="1">
      <c r="A38" s="164" t="s">
        <v>143</v>
      </c>
      <c r="B38" s="209">
        <v>95477</v>
      </c>
      <c r="C38" s="210">
        <v>46466</v>
      </c>
      <c r="D38" s="210">
        <v>49011</v>
      </c>
      <c r="E38" s="229">
        <v>36025</v>
      </c>
      <c r="F38" s="211">
        <v>54</v>
      </c>
      <c r="G38" s="172">
        <v>98</v>
      </c>
      <c r="H38" s="171">
        <v>-44</v>
      </c>
      <c r="I38" s="172">
        <v>190</v>
      </c>
      <c r="J38" s="171">
        <v>188</v>
      </c>
      <c r="K38" s="172">
        <f t="shared" si="3"/>
        <v>2</v>
      </c>
      <c r="L38" s="163">
        <f t="shared" si="7"/>
        <v>-42</v>
      </c>
    </row>
    <row r="39" spans="1:12" ht="12.75" customHeight="1">
      <c r="A39" s="164" t="s">
        <v>144</v>
      </c>
      <c r="B39" s="209">
        <v>136216</v>
      </c>
      <c r="C39" s="210">
        <v>66578</v>
      </c>
      <c r="D39" s="210">
        <v>69638</v>
      </c>
      <c r="E39" s="229">
        <v>53791</v>
      </c>
      <c r="F39" s="211">
        <v>82</v>
      </c>
      <c r="G39" s="172">
        <v>125</v>
      </c>
      <c r="H39" s="171">
        <v>-43</v>
      </c>
      <c r="I39" s="172">
        <v>270</v>
      </c>
      <c r="J39" s="171">
        <v>261</v>
      </c>
      <c r="K39" s="172">
        <f t="shared" si="3"/>
        <v>9</v>
      </c>
      <c r="L39" s="163">
        <f t="shared" si="7"/>
        <v>-34</v>
      </c>
    </row>
    <row r="40" spans="1:12" ht="12.75" customHeight="1">
      <c r="A40" s="164" t="s">
        <v>29</v>
      </c>
      <c r="B40" s="209">
        <v>141254</v>
      </c>
      <c r="C40" s="210">
        <v>68778</v>
      </c>
      <c r="D40" s="210">
        <v>72476</v>
      </c>
      <c r="E40" s="229">
        <v>55571</v>
      </c>
      <c r="F40" s="211">
        <v>53</v>
      </c>
      <c r="G40" s="172">
        <v>114</v>
      </c>
      <c r="H40" s="171">
        <v>-61</v>
      </c>
      <c r="I40" s="172">
        <v>282</v>
      </c>
      <c r="J40" s="171">
        <v>338</v>
      </c>
      <c r="K40" s="172">
        <f t="shared" si="3"/>
        <v>-56</v>
      </c>
      <c r="L40" s="163">
        <f t="shared" si="7"/>
        <v>-117</v>
      </c>
    </row>
    <row r="41" spans="1:12" ht="12.75" customHeight="1">
      <c r="A41" s="164" t="s">
        <v>145</v>
      </c>
      <c r="B41" s="211">
        <v>43288</v>
      </c>
      <c r="C41" s="172">
        <v>21332</v>
      </c>
      <c r="D41" s="172">
        <v>21956</v>
      </c>
      <c r="E41" s="173">
        <v>16246</v>
      </c>
      <c r="F41" s="216">
        <v>21</v>
      </c>
      <c r="G41" s="217">
        <v>41</v>
      </c>
      <c r="H41" s="171">
        <v>-20</v>
      </c>
      <c r="I41" s="217">
        <v>148</v>
      </c>
      <c r="J41" s="218">
        <v>234</v>
      </c>
      <c r="K41" s="172">
        <f t="shared" si="3"/>
        <v>-86</v>
      </c>
      <c r="L41" s="163">
        <f t="shared" si="7"/>
        <v>-106</v>
      </c>
    </row>
    <row r="42" spans="1:12" ht="12.75" customHeight="1">
      <c r="A42" s="164" t="s">
        <v>146</v>
      </c>
      <c r="B42" s="211">
        <v>28853</v>
      </c>
      <c r="C42" s="172">
        <v>14343</v>
      </c>
      <c r="D42" s="172">
        <v>14510</v>
      </c>
      <c r="E42" s="173">
        <v>11328</v>
      </c>
      <c r="F42" s="216">
        <v>18</v>
      </c>
      <c r="G42" s="217">
        <v>21</v>
      </c>
      <c r="H42" s="171">
        <v>-3</v>
      </c>
      <c r="I42" s="217">
        <v>86</v>
      </c>
      <c r="J42" s="218">
        <v>107</v>
      </c>
      <c r="K42" s="172">
        <f t="shared" si="3"/>
        <v>-21</v>
      </c>
      <c r="L42" s="163">
        <f t="shared" si="7"/>
        <v>-24</v>
      </c>
    </row>
    <row r="43" spans="1:12" ht="12.75" customHeight="1">
      <c r="A43" s="164" t="s">
        <v>147</v>
      </c>
      <c r="B43" s="211">
        <v>6201</v>
      </c>
      <c r="C43" s="172">
        <v>3080</v>
      </c>
      <c r="D43" s="172">
        <v>3121</v>
      </c>
      <c r="E43" s="173">
        <v>2806</v>
      </c>
      <c r="F43" s="216">
        <v>0</v>
      </c>
      <c r="G43" s="217">
        <v>9</v>
      </c>
      <c r="H43" s="171">
        <v>-9</v>
      </c>
      <c r="I43" s="217">
        <v>5</v>
      </c>
      <c r="J43" s="218">
        <v>6</v>
      </c>
      <c r="K43" s="172">
        <f t="shared" si="3"/>
        <v>-1</v>
      </c>
      <c r="L43" s="163">
        <f aca="true" t="shared" si="8" ref="L43:L52">+K43+H43</f>
        <v>-10</v>
      </c>
    </row>
    <row r="44" spans="1:12" ht="12.75" customHeight="1">
      <c r="A44" s="165" t="s">
        <v>148</v>
      </c>
      <c r="B44" s="213">
        <f aca="true" t="shared" si="9" ref="B44:K44">SUM(B45:B59)-B45</f>
        <v>1310331</v>
      </c>
      <c r="C44" s="214">
        <f t="shared" si="9"/>
        <v>655223</v>
      </c>
      <c r="D44" s="214">
        <f t="shared" si="9"/>
        <v>655108</v>
      </c>
      <c r="E44" s="232">
        <f t="shared" si="9"/>
        <v>529580</v>
      </c>
      <c r="F44" s="213">
        <f t="shared" si="9"/>
        <v>807</v>
      </c>
      <c r="G44" s="214">
        <f t="shared" si="9"/>
        <v>1039</v>
      </c>
      <c r="H44" s="219">
        <f t="shared" si="9"/>
        <v>-232</v>
      </c>
      <c r="I44" s="220">
        <f t="shared" si="9"/>
        <v>3848</v>
      </c>
      <c r="J44" s="215">
        <f t="shared" si="9"/>
        <v>3926</v>
      </c>
      <c r="K44" s="220">
        <f t="shared" si="9"/>
        <v>-78</v>
      </c>
      <c r="L44" s="163">
        <f t="shared" si="8"/>
        <v>-310</v>
      </c>
    </row>
    <row r="45" spans="1:12" ht="12.75" customHeight="1">
      <c r="A45" s="164" t="s">
        <v>16</v>
      </c>
      <c r="B45" s="211">
        <v>789675</v>
      </c>
      <c r="C45" s="172">
        <v>392208</v>
      </c>
      <c r="D45" s="172">
        <v>397467</v>
      </c>
      <c r="E45" s="173">
        <v>326492</v>
      </c>
      <c r="F45" s="221">
        <v>496</v>
      </c>
      <c r="G45" s="171">
        <v>640</v>
      </c>
      <c r="H45" s="172">
        <v>-144</v>
      </c>
      <c r="I45" s="171">
        <v>2544</v>
      </c>
      <c r="J45" s="172">
        <v>2531</v>
      </c>
      <c r="K45" s="172">
        <f t="shared" si="3"/>
        <v>13</v>
      </c>
      <c r="L45" s="163">
        <f t="shared" si="8"/>
        <v>-131</v>
      </c>
    </row>
    <row r="46" spans="1:12" ht="12.75" customHeight="1">
      <c r="A46" s="167" t="s">
        <v>149</v>
      </c>
      <c r="B46" s="211">
        <v>234794</v>
      </c>
      <c r="C46" s="172">
        <v>117048</v>
      </c>
      <c r="D46" s="172">
        <v>117746</v>
      </c>
      <c r="E46" s="173">
        <v>110584</v>
      </c>
      <c r="F46" s="221">
        <v>162</v>
      </c>
      <c r="G46" s="171">
        <v>216</v>
      </c>
      <c r="H46" s="172">
        <v>-54</v>
      </c>
      <c r="I46" s="171">
        <v>947</v>
      </c>
      <c r="J46" s="172">
        <v>875</v>
      </c>
      <c r="K46" s="172">
        <f t="shared" si="3"/>
        <v>72</v>
      </c>
      <c r="L46" s="163">
        <f t="shared" si="8"/>
        <v>18</v>
      </c>
    </row>
    <row r="47" spans="1:12" ht="12.75" customHeight="1">
      <c r="A47" s="167" t="s">
        <v>150</v>
      </c>
      <c r="B47" s="211">
        <v>129197</v>
      </c>
      <c r="C47" s="172">
        <v>64184</v>
      </c>
      <c r="D47" s="172">
        <v>65013</v>
      </c>
      <c r="E47" s="173">
        <v>53357</v>
      </c>
      <c r="F47" s="221">
        <v>83</v>
      </c>
      <c r="G47" s="171">
        <v>96</v>
      </c>
      <c r="H47" s="172">
        <v>-13</v>
      </c>
      <c r="I47" s="171">
        <v>401</v>
      </c>
      <c r="J47" s="172">
        <v>436</v>
      </c>
      <c r="K47" s="172">
        <f t="shared" si="3"/>
        <v>-35</v>
      </c>
      <c r="L47" s="163">
        <f t="shared" si="8"/>
        <v>-48</v>
      </c>
    </row>
    <row r="48" spans="1:12" ht="12.75" customHeight="1">
      <c r="A48" s="167" t="s">
        <v>151</v>
      </c>
      <c r="B48" s="211">
        <v>107800</v>
      </c>
      <c r="C48" s="172">
        <v>53299</v>
      </c>
      <c r="D48" s="172">
        <v>54501</v>
      </c>
      <c r="E48" s="173">
        <v>40492</v>
      </c>
      <c r="F48" s="221">
        <v>65</v>
      </c>
      <c r="G48" s="171">
        <v>82</v>
      </c>
      <c r="H48" s="172">
        <v>-17</v>
      </c>
      <c r="I48" s="171">
        <v>266</v>
      </c>
      <c r="J48" s="172">
        <v>269</v>
      </c>
      <c r="K48" s="172">
        <f t="shared" si="3"/>
        <v>-3</v>
      </c>
      <c r="L48" s="163">
        <f t="shared" si="8"/>
        <v>-20</v>
      </c>
    </row>
    <row r="49" spans="1:12" ht="12.75" customHeight="1">
      <c r="A49" s="167" t="s">
        <v>152</v>
      </c>
      <c r="B49" s="211">
        <v>99953</v>
      </c>
      <c r="C49" s="172">
        <v>50193</v>
      </c>
      <c r="D49" s="172">
        <v>49760</v>
      </c>
      <c r="E49" s="173">
        <v>40617</v>
      </c>
      <c r="F49" s="221">
        <v>60</v>
      </c>
      <c r="G49" s="171">
        <v>50</v>
      </c>
      <c r="H49" s="172">
        <v>10</v>
      </c>
      <c r="I49" s="171">
        <v>389</v>
      </c>
      <c r="J49" s="172">
        <v>379</v>
      </c>
      <c r="K49" s="172">
        <f t="shared" si="3"/>
        <v>10</v>
      </c>
      <c r="L49" s="163">
        <f t="shared" si="8"/>
        <v>20</v>
      </c>
    </row>
    <row r="50" spans="1:12" ht="12.75" customHeight="1">
      <c r="A50" s="167" t="s">
        <v>153</v>
      </c>
      <c r="B50" s="211">
        <v>92577</v>
      </c>
      <c r="C50" s="172">
        <v>45600</v>
      </c>
      <c r="D50" s="172">
        <v>46977</v>
      </c>
      <c r="E50" s="173">
        <v>34457</v>
      </c>
      <c r="F50" s="221">
        <v>55</v>
      </c>
      <c r="G50" s="171">
        <v>83</v>
      </c>
      <c r="H50" s="172">
        <v>-28</v>
      </c>
      <c r="I50" s="171">
        <v>241</v>
      </c>
      <c r="J50" s="172">
        <v>282</v>
      </c>
      <c r="K50" s="172">
        <f t="shared" si="3"/>
        <v>-41</v>
      </c>
      <c r="L50" s="163">
        <f t="shared" si="8"/>
        <v>-69</v>
      </c>
    </row>
    <row r="51" spans="1:12" ht="12.75" customHeight="1">
      <c r="A51" s="167" t="s">
        <v>154</v>
      </c>
      <c r="B51" s="211">
        <v>98710</v>
      </c>
      <c r="C51" s="172">
        <v>49007</v>
      </c>
      <c r="D51" s="172">
        <v>49703</v>
      </c>
      <c r="E51" s="173">
        <v>36068</v>
      </c>
      <c r="F51" s="221">
        <v>64</v>
      </c>
      <c r="G51" s="171">
        <v>70</v>
      </c>
      <c r="H51" s="172">
        <v>-6</v>
      </c>
      <c r="I51" s="171">
        <v>260</v>
      </c>
      <c r="J51" s="172">
        <v>238</v>
      </c>
      <c r="K51" s="172">
        <f t="shared" si="3"/>
        <v>22</v>
      </c>
      <c r="L51" s="163">
        <f t="shared" si="8"/>
        <v>16</v>
      </c>
    </row>
    <row r="52" spans="1:12" ht="12.75" customHeight="1">
      <c r="A52" s="167" t="s">
        <v>155</v>
      </c>
      <c r="B52" s="211">
        <v>26644</v>
      </c>
      <c r="C52" s="172">
        <v>12877</v>
      </c>
      <c r="D52" s="172">
        <v>13767</v>
      </c>
      <c r="E52" s="173">
        <v>10917</v>
      </c>
      <c r="F52" s="221">
        <v>7</v>
      </c>
      <c r="G52" s="171">
        <v>43</v>
      </c>
      <c r="H52" s="172">
        <v>-36</v>
      </c>
      <c r="I52" s="171">
        <v>40</v>
      </c>
      <c r="J52" s="172">
        <v>52</v>
      </c>
      <c r="K52" s="172">
        <f t="shared" si="3"/>
        <v>-12</v>
      </c>
      <c r="L52" s="163">
        <f t="shared" si="8"/>
        <v>-48</v>
      </c>
    </row>
    <row r="53" spans="1:12" ht="12.75" customHeight="1">
      <c r="A53" s="164" t="s">
        <v>75</v>
      </c>
      <c r="B53" s="209">
        <v>165985</v>
      </c>
      <c r="C53" s="210">
        <v>83805</v>
      </c>
      <c r="D53" s="210">
        <v>82180</v>
      </c>
      <c r="E53" s="229">
        <v>65585</v>
      </c>
      <c r="F53" s="211">
        <v>88</v>
      </c>
      <c r="G53" s="172">
        <v>121</v>
      </c>
      <c r="H53" s="171">
        <v>-33</v>
      </c>
      <c r="I53" s="172">
        <v>370</v>
      </c>
      <c r="J53" s="171">
        <v>397</v>
      </c>
      <c r="K53" s="172">
        <f t="shared" si="3"/>
        <v>-27</v>
      </c>
      <c r="L53" s="163">
        <f aca="true" t="shared" si="10" ref="L53:L59">+K53+H53</f>
        <v>-60</v>
      </c>
    </row>
    <row r="54" spans="1:12" s="144" customFormat="1" ht="12.75" customHeight="1">
      <c r="A54" s="164" t="s">
        <v>156</v>
      </c>
      <c r="B54" s="209">
        <v>114272</v>
      </c>
      <c r="C54" s="210">
        <v>57233</v>
      </c>
      <c r="D54" s="210">
        <v>57039</v>
      </c>
      <c r="E54" s="229">
        <v>44231</v>
      </c>
      <c r="F54" s="211">
        <v>60</v>
      </c>
      <c r="G54" s="172">
        <v>81</v>
      </c>
      <c r="H54" s="171">
        <v>-21</v>
      </c>
      <c r="I54" s="172">
        <v>252</v>
      </c>
      <c r="J54" s="171">
        <v>310</v>
      </c>
      <c r="K54" s="172">
        <f t="shared" si="3"/>
        <v>-58</v>
      </c>
      <c r="L54" s="163">
        <f t="shared" si="10"/>
        <v>-79</v>
      </c>
    </row>
    <row r="55" spans="1:12" s="144" customFormat="1" ht="12.75" customHeight="1">
      <c r="A55" s="164" t="s">
        <v>157</v>
      </c>
      <c r="B55" s="209">
        <v>86873</v>
      </c>
      <c r="C55" s="210">
        <v>43960</v>
      </c>
      <c r="D55" s="210">
        <v>42913</v>
      </c>
      <c r="E55" s="229">
        <v>34197</v>
      </c>
      <c r="F55" s="216">
        <v>71</v>
      </c>
      <c r="G55" s="217">
        <v>64</v>
      </c>
      <c r="H55" s="171">
        <v>7</v>
      </c>
      <c r="I55" s="217">
        <v>245</v>
      </c>
      <c r="J55" s="218">
        <v>247</v>
      </c>
      <c r="K55" s="172">
        <f t="shared" si="3"/>
        <v>-2</v>
      </c>
      <c r="L55" s="163">
        <f t="shared" si="10"/>
        <v>5</v>
      </c>
    </row>
    <row r="56" spans="1:12" ht="12.75" customHeight="1">
      <c r="A56" s="164" t="s">
        <v>105</v>
      </c>
      <c r="B56" s="211">
        <v>57975</v>
      </c>
      <c r="C56" s="172">
        <v>29715</v>
      </c>
      <c r="D56" s="172">
        <v>28260</v>
      </c>
      <c r="E56" s="173">
        <v>23387</v>
      </c>
      <c r="F56" s="221">
        <v>33</v>
      </c>
      <c r="G56" s="171">
        <v>44</v>
      </c>
      <c r="H56" s="172">
        <v>-11</v>
      </c>
      <c r="I56" s="171">
        <v>178</v>
      </c>
      <c r="J56" s="172">
        <v>197</v>
      </c>
      <c r="K56" s="172">
        <f t="shared" si="3"/>
        <v>-19</v>
      </c>
      <c r="L56" s="163">
        <f t="shared" si="10"/>
        <v>-30</v>
      </c>
    </row>
    <row r="57" spans="1:12" ht="12.75" customHeight="1">
      <c r="A57" s="164" t="s">
        <v>104</v>
      </c>
      <c r="B57" s="209">
        <v>30757</v>
      </c>
      <c r="C57" s="210">
        <v>15641</v>
      </c>
      <c r="D57" s="210">
        <v>15116</v>
      </c>
      <c r="E57" s="229">
        <v>11562</v>
      </c>
      <c r="F57" s="216">
        <v>10</v>
      </c>
      <c r="G57" s="217">
        <v>25</v>
      </c>
      <c r="H57" s="171">
        <v>-15</v>
      </c>
      <c r="I57" s="217">
        <v>65</v>
      </c>
      <c r="J57" s="218">
        <v>67</v>
      </c>
      <c r="K57" s="172">
        <f t="shared" si="3"/>
        <v>-2</v>
      </c>
      <c r="L57" s="163">
        <f t="shared" si="10"/>
        <v>-17</v>
      </c>
    </row>
    <row r="58" spans="1:12" ht="12.75" customHeight="1">
      <c r="A58" s="164" t="s">
        <v>122</v>
      </c>
      <c r="B58" s="209">
        <v>47378</v>
      </c>
      <c r="C58" s="210">
        <v>23981</v>
      </c>
      <c r="D58" s="210">
        <v>23397</v>
      </c>
      <c r="E58" s="229">
        <v>17754</v>
      </c>
      <c r="F58" s="216">
        <v>38</v>
      </c>
      <c r="G58" s="217">
        <v>46</v>
      </c>
      <c r="H58" s="171">
        <v>-8</v>
      </c>
      <c r="I58" s="217">
        <v>159</v>
      </c>
      <c r="J58" s="218">
        <v>139</v>
      </c>
      <c r="K58" s="172">
        <f t="shared" si="3"/>
        <v>20</v>
      </c>
      <c r="L58" s="163">
        <f t="shared" si="10"/>
        <v>12</v>
      </c>
    </row>
    <row r="59" spans="1:12" ht="12.75" customHeight="1">
      <c r="A59" s="168" t="s">
        <v>158</v>
      </c>
      <c r="B59" s="222">
        <v>17416</v>
      </c>
      <c r="C59" s="223">
        <v>8680</v>
      </c>
      <c r="D59" s="223">
        <v>8736</v>
      </c>
      <c r="E59" s="233">
        <v>6372</v>
      </c>
      <c r="F59" s="224">
        <v>11</v>
      </c>
      <c r="G59" s="225">
        <v>18</v>
      </c>
      <c r="H59" s="226">
        <v>-7</v>
      </c>
      <c r="I59" s="225">
        <v>35</v>
      </c>
      <c r="J59" s="227">
        <v>38</v>
      </c>
      <c r="K59" s="223">
        <f t="shared" si="3"/>
        <v>-3</v>
      </c>
      <c r="L59" s="169">
        <f t="shared" si="10"/>
        <v>-10</v>
      </c>
    </row>
    <row r="60" spans="1:8" ht="12.75" customHeight="1">
      <c r="A60" s="170" t="s">
        <v>159</v>
      </c>
      <c r="B60" s="170"/>
      <c r="C60" s="170"/>
      <c r="D60" s="170"/>
      <c r="E60" s="170"/>
      <c r="F60" s="171"/>
      <c r="G60" s="172"/>
      <c r="H60" s="173"/>
    </row>
    <row r="61" spans="1:8" ht="12.75" customHeight="1">
      <c r="A61" s="170" t="s">
        <v>173</v>
      </c>
      <c r="B61" s="170"/>
      <c r="C61" s="170"/>
      <c r="D61" s="170"/>
      <c r="E61" s="170"/>
      <c r="F61" s="174"/>
      <c r="G61" s="174"/>
      <c r="H61" s="174"/>
    </row>
    <row r="62" spans="1:8" ht="12.75" customHeight="1">
      <c r="A62" s="175" t="s">
        <v>118</v>
      </c>
      <c r="B62" s="176"/>
      <c r="C62" s="176"/>
      <c r="D62" s="176"/>
      <c r="E62" s="176"/>
      <c r="F62" s="174"/>
      <c r="G62" s="174"/>
      <c r="H62" s="174"/>
    </row>
    <row r="63" spans="1:10" ht="13.5" customHeight="1">
      <c r="A63" s="177" t="s">
        <v>9</v>
      </c>
      <c r="B63" s="177"/>
      <c r="C63" s="177"/>
      <c r="D63" s="177"/>
      <c r="E63" s="177"/>
      <c r="F63" s="176"/>
      <c r="G63" s="176"/>
      <c r="H63" s="176"/>
      <c r="I63" s="177"/>
      <c r="J63" s="177"/>
    </row>
    <row r="64" spans="2:5" ht="13.5" customHeight="1">
      <c r="B64" s="178"/>
      <c r="C64" s="178"/>
      <c r="D64" s="178"/>
      <c r="E64" s="178"/>
    </row>
    <row r="65" spans="2:5" ht="13.5" customHeight="1">
      <c r="B65" s="178"/>
      <c r="C65" s="178"/>
      <c r="D65" s="178"/>
      <c r="E65" s="178"/>
    </row>
    <row r="66" spans="2:5" ht="13.5" customHeight="1">
      <c r="B66" s="178"/>
      <c r="C66" s="178"/>
      <c r="D66" s="178"/>
      <c r="E66" s="178"/>
    </row>
    <row r="70" ht="12.75" customHeight="1"/>
    <row r="71" ht="12.75" customHeight="1"/>
    <row r="72" ht="12.75" customHeight="1"/>
  </sheetData>
  <sheetProtection/>
  <mergeCells count="11">
    <mergeCell ref="F4:L4"/>
    <mergeCell ref="B5:D5"/>
    <mergeCell ref="E5:E6"/>
    <mergeCell ref="F5:H5"/>
    <mergeCell ref="I5:K5"/>
    <mergeCell ref="L5:L6"/>
    <mergeCell ref="A1:L1"/>
    <mergeCell ref="D3:E3"/>
    <mergeCell ref="J3:L3"/>
    <mergeCell ref="A4:A6"/>
    <mergeCell ref="B4:E4"/>
  </mergeCells>
  <printOptions horizontalCentered="1" verticalCentered="1"/>
  <pageMargins left="0.2755905511811024" right="0.3937007874015748" top="0.3937007874015748" bottom="0.23622047244094488" header="0.35433070866141736" footer="0.35433070866141736"/>
  <pageSetup fitToHeight="1" fitToWidth="1" horizontalDpi="600" verticalDpi="600" orientation="portrait" paperSize="9" r:id="rId2"/>
  <headerFooter alignWithMargins="0"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zoomScaleSheetLayoutView="100" zoomScalePageLayoutView="0" workbookViewId="0" topLeftCell="A1">
      <selection activeCell="A1" sqref="A1:IV16384"/>
    </sheetView>
  </sheetViews>
  <sheetFormatPr defaultColWidth="6.625" defaultRowHeight="13.5" customHeight="1"/>
  <cols>
    <col min="1" max="1" width="12.625" style="142" customWidth="1"/>
    <col min="2" max="4" width="9.625" style="142" customWidth="1"/>
    <col min="5" max="10" width="7.625" style="142" customWidth="1"/>
    <col min="11" max="11" width="6.625" style="142" bestFit="1" customWidth="1"/>
    <col min="12" max="16384" width="6.625" style="142" customWidth="1"/>
  </cols>
  <sheetData>
    <row r="1" spans="1:13" ht="19.5" customHeight="1">
      <c r="A1" s="342" t="s">
        <v>160</v>
      </c>
      <c r="B1" s="343"/>
      <c r="C1" s="343"/>
      <c r="D1" s="343"/>
      <c r="E1" s="343"/>
      <c r="F1" s="343"/>
      <c r="G1" s="343"/>
      <c r="H1" s="344"/>
      <c r="I1" s="344"/>
      <c r="J1" s="344"/>
      <c r="K1" s="344"/>
      <c r="M1" s="147"/>
    </row>
    <row r="2" spans="1:7" ht="13.5" customHeight="1">
      <c r="A2" s="145"/>
      <c r="B2" s="146"/>
      <c r="C2" s="146"/>
      <c r="D2" s="146"/>
      <c r="E2" s="146"/>
      <c r="F2" s="146"/>
      <c r="G2" s="146"/>
    </row>
    <row r="3" spans="1:15" ht="13.5" customHeight="1">
      <c r="A3" s="148" t="s">
        <v>199</v>
      </c>
      <c r="B3" s="148"/>
      <c r="H3" s="149"/>
      <c r="I3" s="346" t="s">
        <v>130</v>
      </c>
      <c r="J3" s="347"/>
      <c r="K3" s="347"/>
      <c r="O3" s="143"/>
    </row>
    <row r="4" spans="1:11" ht="13.5" customHeight="1">
      <c r="A4" s="348" t="s">
        <v>107</v>
      </c>
      <c r="B4" s="351" t="s">
        <v>161</v>
      </c>
      <c r="C4" s="352"/>
      <c r="D4" s="352"/>
      <c r="E4" s="354" t="s">
        <v>200</v>
      </c>
      <c r="F4" s="355"/>
      <c r="G4" s="355"/>
      <c r="H4" s="355"/>
      <c r="I4" s="355"/>
      <c r="J4" s="355"/>
      <c r="K4" s="356"/>
    </row>
    <row r="5" spans="1:11" ht="13.5" customHeight="1">
      <c r="A5" s="349"/>
      <c r="B5" s="335" t="s">
        <v>109</v>
      </c>
      <c r="C5" s="336"/>
      <c r="D5" s="337"/>
      <c r="E5" s="335" t="s">
        <v>111</v>
      </c>
      <c r="F5" s="336"/>
      <c r="G5" s="337"/>
      <c r="H5" s="340" t="s">
        <v>112</v>
      </c>
      <c r="I5" s="336"/>
      <c r="J5" s="337"/>
      <c r="K5" s="338" t="s">
        <v>113</v>
      </c>
    </row>
    <row r="6" spans="1:11" s="143" customFormat="1" ht="13.5" customHeight="1">
      <c r="A6" s="350"/>
      <c r="B6" s="150" t="s">
        <v>114</v>
      </c>
      <c r="C6" s="151" t="s">
        <v>115</v>
      </c>
      <c r="D6" s="152" t="s">
        <v>116</v>
      </c>
      <c r="E6" s="150" t="s">
        <v>117</v>
      </c>
      <c r="F6" s="152" t="s">
        <v>119</v>
      </c>
      <c r="G6" s="152" t="s">
        <v>78</v>
      </c>
      <c r="H6" s="152" t="s">
        <v>120</v>
      </c>
      <c r="I6" s="152" t="s">
        <v>121</v>
      </c>
      <c r="J6" s="152" t="s">
        <v>78</v>
      </c>
      <c r="K6" s="341"/>
    </row>
    <row r="7" spans="1:11" ht="19.5" customHeight="1">
      <c r="A7" s="153" t="s">
        <v>123</v>
      </c>
      <c r="B7" s="154">
        <f>B8+B22+B33+B44-B23-B24-B29</f>
        <v>3521230</v>
      </c>
      <c r="C7" s="155">
        <f>C8+C22+C33+C44-C23-C24-C29</f>
        <v>1736333</v>
      </c>
      <c r="D7" s="155">
        <f>D8+D22+D33+D44-D23-D24-D29</f>
        <v>1784897</v>
      </c>
      <c r="E7" s="157">
        <f aca="true" t="shared" si="0" ref="E7:K7">E8+E22+E33+E44-E9-E11-E21</f>
        <v>1972</v>
      </c>
      <c r="F7" s="158">
        <f t="shared" si="0"/>
        <v>3243</v>
      </c>
      <c r="G7" s="158">
        <f t="shared" si="0"/>
        <v>-1271</v>
      </c>
      <c r="H7" s="158">
        <f t="shared" si="0"/>
        <v>8119</v>
      </c>
      <c r="I7" s="158">
        <f t="shared" si="0"/>
        <v>8273</v>
      </c>
      <c r="J7" s="158">
        <f t="shared" si="0"/>
        <v>-154</v>
      </c>
      <c r="K7" s="159">
        <f t="shared" si="0"/>
        <v>-1425</v>
      </c>
    </row>
    <row r="8" spans="1:11" ht="12.75" customHeight="1">
      <c r="A8" s="160" t="s">
        <v>124</v>
      </c>
      <c r="B8" s="204">
        <f aca="true" t="shared" si="1" ref="B8:K8">SUM(B9:B21)</f>
        <v>557853</v>
      </c>
      <c r="C8" s="205">
        <f t="shared" si="1"/>
        <v>269309</v>
      </c>
      <c r="D8" s="205">
        <f t="shared" si="1"/>
        <v>288544</v>
      </c>
      <c r="E8" s="206">
        <f t="shared" si="1"/>
        <v>251</v>
      </c>
      <c r="F8" s="207">
        <f t="shared" si="1"/>
        <v>662</v>
      </c>
      <c r="G8" s="208">
        <f t="shared" si="1"/>
        <v>-411</v>
      </c>
      <c r="H8" s="207">
        <f t="shared" si="1"/>
        <v>1322</v>
      </c>
      <c r="I8" s="208">
        <f t="shared" si="1"/>
        <v>1247</v>
      </c>
      <c r="J8" s="207">
        <f t="shared" si="1"/>
        <v>75</v>
      </c>
      <c r="K8" s="161">
        <f t="shared" si="1"/>
        <v>-336</v>
      </c>
    </row>
    <row r="9" spans="1:11" ht="12.75" customHeight="1">
      <c r="A9" s="162" t="s">
        <v>201</v>
      </c>
      <c r="B9" s="209">
        <v>183890</v>
      </c>
      <c r="C9" s="210">
        <v>90466</v>
      </c>
      <c r="D9" s="210">
        <v>93424</v>
      </c>
      <c r="E9" s="211">
        <v>100</v>
      </c>
      <c r="F9" s="172">
        <v>204</v>
      </c>
      <c r="G9" s="171">
        <v>-104</v>
      </c>
      <c r="H9" s="172">
        <v>418</v>
      </c>
      <c r="I9" s="171">
        <v>381</v>
      </c>
      <c r="J9" s="172">
        <f aca="true" t="shared" si="2" ref="J9:J59">H9-I9</f>
        <v>37</v>
      </c>
      <c r="K9" s="163">
        <f aca="true" t="shared" si="3" ref="K9:K21">+J9+G9</f>
        <v>-67</v>
      </c>
    </row>
    <row r="10" spans="1:11" ht="12.75" customHeight="1">
      <c r="A10" s="164" t="s">
        <v>12</v>
      </c>
      <c r="B10" s="209">
        <v>34943</v>
      </c>
      <c r="C10" s="210">
        <v>15771</v>
      </c>
      <c r="D10" s="210">
        <v>19172</v>
      </c>
      <c r="E10" s="211">
        <v>11</v>
      </c>
      <c r="F10" s="172">
        <v>65</v>
      </c>
      <c r="G10" s="171">
        <v>-54</v>
      </c>
      <c r="H10" s="172">
        <v>119</v>
      </c>
      <c r="I10" s="171">
        <v>127</v>
      </c>
      <c r="J10" s="172">
        <f t="shared" si="2"/>
        <v>-8</v>
      </c>
      <c r="K10" s="163">
        <f t="shared" si="3"/>
        <v>-62</v>
      </c>
    </row>
    <row r="11" spans="1:11" ht="12.75" customHeight="1">
      <c r="A11" s="162" t="s">
        <v>202</v>
      </c>
      <c r="B11" s="209">
        <v>105991</v>
      </c>
      <c r="C11" s="210">
        <v>51858</v>
      </c>
      <c r="D11" s="210">
        <v>54133</v>
      </c>
      <c r="E11" s="211">
        <v>56</v>
      </c>
      <c r="F11" s="172">
        <v>100</v>
      </c>
      <c r="G11" s="171">
        <v>-44</v>
      </c>
      <c r="H11" s="172">
        <v>267</v>
      </c>
      <c r="I11" s="171">
        <v>237</v>
      </c>
      <c r="J11" s="172">
        <f t="shared" si="2"/>
        <v>30</v>
      </c>
      <c r="K11" s="163">
        <f t="shared" si="3"/>
        <v>-14</v>
      </c>
    </row>
    <row r="12" spans="1:11" ht="12.75" customHeight="1">
      <c r="A12" s="164" t="s">
        <v>125</v>
      </c>
      <c r="B12" s="209">
        <v>63341</v>
      </c>
      <c r="C12" s="210">
        <v>29690</v>
      </c>
      <c r="D12" s="210">
        <v>33651</v>
      </c>
      <c r="E12" s="211">
        <v>20</v>
      </c>
      <c r="F12" s="172">
        <v>79</v>
      </c>
      <c r="G12" s="171">
        <v>-59</v>
      </c>
      <c r="H12" s="172">
        <v>115</v>
      </c>
      <c r="I12" s="171">
        <v>127</v>
      </c>
      <c r="J12" s="172">
        <f t="shared" si="2"/>
        <v>-12</v>
      </c>
      <c r="K12" s="163">
        <f t="shared" si="3"/>
        <v>-71</v>
      </c>
    </row>
    <row r="13" spans="1:11" ht="12.75" customHeight="1">
      <c r="A13" s="164" t="s">
        <v>126</v>
      </c>
      <c r="B13" s="209">
        <v>20426</v>
      </c>
      <c r="C13" s="210">
        <v>9888</v>
      </c>
      <c r="D13" s="210">
        <v>10538</v>
      </c>
      <c r="E13" s="211">
        <v>7</v>
      </c>
      <c r="F13" s="172">
        <v>27</v>
      </c>
      <c r="G13" s="171">
        <v>-20</v>
      </c>
      <c r="H13" s="172">
        <v>54</v>
      </c>
      <c r="I13" s="171">
        <v>51</v>
      </c>
      <c r="J13" s="172">
        <f t="shared" si="2"/>
        <v>3</v>
      </c>
      <c r="K13" s="163">
        <f t="shared" si="3"/>
        <v>-17</v>
      </c>
    </row>
    <row r="14" spans="1:11" ht="12.75" customHeight="1">
      <c r="A14" s="164" t="s">
        <v>127</v>
      </c>
      <c r="B14" s="209">
        <v>28347</v>
      </c>
      <c r="C14" s="210">
        <v>13493</v>
      </c>
      <c r="D14" s="210">
        <v>14854</v>
      </c>
      <c r="E14" s="211">
        <v>14</v>
      </c>
      <c r="F14" s="172">
        <v>43</v>
      </c>
      <c r="G14" s="171">
        <v>-29</v>
      </c>
      <c r="H14" s="172">
        <v>57</v>
      </c>
      <c r="I14" s="171">
        <v>63</v>
      </c>
      <c r="J14" s="172">
        <f t="shared" si="2"/>
        <v>-6</v>
      </c>
      <c r="K14" s="163">
        <f t="shared" si="3"/>
        <v>-35</v>
      </c>
    </row>
    <row r="15" spans="1:11" ht="12.75" customHeight="1">
      <c r="A15" s="164" t="s">
        <v>128</v>
      </c>
      <c r="B15" s="209">
        <v>45849</v>
      </c>
      <c r="C15" s="210">
        <v>22019</v>
      </c>
      <c r="D15" s="210">
        <v>23830</v>
      </c>
      <c r="E15" s="211">
        <v>16</v>
      </c>
      <c r="F15" s="172">
        <v>48</v>
      </c>
      <c r="G15" s="171">
        <v>-32</v>
      </c>
      <c r="H15" s="172">
        <v>109</v>
      </c>
      <c r="I15" s="171">
        <v>103</v>
      </c>
      <c r="J15" s="172">
        <f t="shared" si="2"/>
        <v>6</v>
      </c>
      <c r="K15" s="163">
        <f t="shared" si="3"/>
        <v>-26</v>
      </c>
    </row>
    <row r="16" spans="1:11" ht="12.75" customHeight="1">
      <c r="A16" s="164" t="s">
        <v>94</v>
      </c>
      <c r="B16" s="209">
        <v>11318</v>
      </c>
      <c r="C16" s="210">
        <v>5396</v>
      </c>
      <c r="D16" s="210">
        <v>5922</v>
      </c>
      <c r="E16" s="211">
        <v>2</v>
      </c>
      <c r="F16" s="172">
        <v>26</v>
      </c>
      <c r="G16" s="171">
        <v>-24</v>
      </c>
      <c r="H16" s="172">
        <v>32</v>
      </c>
      <c r="I16" s="171">
        <v>24</v>
      </c>
      <c r="J16" s="172">
        <f t="shared" si="2"/>
        <v>8</v>
      </c>
      <c r="K16" s="163">
        <f t="shared" si="3"/>
        <v>-16</v>
      </c>
    </row>
    <row r="17" spans="1:11" ht="12.75" customHeight="1">
      <c r="A17" s="164" t="s">
        <v>58</v>
      </c>
      <c r="B17" s="209">
        <v>6687</v>
      </c>
      <c r="C17" s="210">
        <v>3213</v>
      </c>
      <c r="D17" s="210">
        <v>3474</v>
      </c>
      <c r="E17" s="211">
        <v>3</v>
      </c>
      <c r="F17" s="172">
        <v>6</v>
      </c>
      <c r="G17" s="171">
        <v>-3</v>
      </c>
      <c r="H17" s="172">
        <v>22</v>
      </c>
      <c r="I17" s="171">
        <v>11</v>
      </c>
      <c r="J17" s="172">
        <f t="shared" si="2"/>
        <v>11</v>
      </c>
      <c r="K17" s="163">
        <f t="shared" si="3"/>
        <v>8</v>
      </c>
    </row>
    <row r="18" spans="1:11" ht="12.75" customHeight="1">
      <c r="A18" s="164" t="s">
        <v>129</v>
      </c>
      <c r="B18" s="209">
        <v>7729</v>
      </c>
      <c r="C18" s="210">
        <v>3692</v>
      </c>
      <c r="D18" s="210">
        <v>4037</v>
      </c>
      <c r="E18" s="211">
        <v>3</v>
      </c>
      <c r="F18" s="172">
        <v>6</v>
      </c>
      <c r="G18" s="171">
        <v>-3</v>
      </c>
      <c r="H18" s="172">
        <v>12</v>
      </c>
      <c r="I18" s="171">
        <v>17</v>
      </c>
      <c r="J18" s="172">
        <f t="shared" si="2"/>
        <v>-5</v>
      </c>
      <c r="K18" s="163">
        <f t="shared" si="3"/>
        <v>-8</v>
      </c>
    </row>
    <row r="19" spans="1:11" ht="12.75" customHeight="1">
      <c r="A19" s="164" t="s">
        <v>131</v>
      </c>
      <c r="B19" s="209">
        <v>5977</v>
      </c>
      <c r="C19" s="210">
        <v>2813</v>
      </c>
      <c r="D19" s="210">
        <v>3164</v>
      </c>
      <c r="E19" s="211">
        <v>2</v>
      </c>
      <c r="F19" s="172">
        <v>10</v>
      </c>
      <c r="G19" s="171">
        <v>-8</v>
      </c>
      <c r="H19" s="172">
        <v>4</v>
      </c>
      <c r="I19" s="171">
        <v>13</v>
      </c>
      <c r="J19" s="172">
        <f t="shared" si="2"/>
        <v>-9</v>
      </c>
      <c r="K19" s="163">
        <f t="shared" si="3"/>
        <v>-17</v>
      </c>
    </row>
    <row r="20" spans="1:11" ht="12.75" customHeight="1">
      <c r="A20" s="164" t="s">
        <v>49</v>
      </c>
      <c r="B20" s="209">
        <v>6982</v>
      </c>
      <c r="C20" s="210">
        <v>3306</v>
      </c>
      <c r="D20" s="210">
        <v>3676</v>
      </c>
      <c r="E20" s="211">
        <v>1</v>
      </c>
      <c r="F20" s="172">
        <v>15</v>
      </c>
      <c r="G20" s="171">
        <v>-14</v>
      </c>
      <c r="H20" s="172">
        <v>11</v>
      </c>
      <c r="I20" s="171">
        <v>8</v>
      </c>
      <c r="J20" s="172">
        <f t="shared" si="2"/>
        <v>3</v>
      </c>
      <c r="K20" s="163">
        <f t="shared" si="3"/>
        <v>-11</v>
      </c>
    </row>
    <row r="21" spans="1:11" ht="12.75" customHeight="1">
      <c r="A21" s="162" t="s">
        <v>203</v>
      </c>
      <c r="B21" s="209">
        <v>36373</v>
      </c>
      <c r="C21" s="210">
        <v>17704</v>
      </c>
      <c r="D21" s="210">
        <v>18669</v>
      </c>
      <c r="E21" s="211">
        <v>16</v>
      </c>
      <c r="F21" s="172">
        <v>33</v>
      </c>
      <c r="G21" s="171">
        <v>-17</v>
      </c>
      <c r="H21" s="172">
        <v>102</v>
      </c>
      <c r="I21" s="171">
        <v>85</v>
      </c>
      <c r="J21" s="172">
        <f t="shared" si="2"/>
        <v>17</v>
      </c>
      <c r="K21" s="163">
        <f t="shared" si="3"/>
        <v>0</v>
      </c>
    </row>
    <row r="22" spans="1:11" ht="12.75" customHeight="1">
      <c r="A22" s="165" t="s">
        <v>132</v>
      </c>
      <c r="B22" s="212">
        <f aca="true" t="shared" si="4" ref="B22:K22">SUM(B23:B32)</f>
        <v>915468</v>
      </c>
      <c r="C22" s="205">
        <f t="shared" si="4"/>
        <v>453494</v>
      </c>
      <c r="D22" s="205">
        <f t="shared" si="4"/>
        <v>461974</v>
      </c>
      <c r="E22" s="213">
        <f t="shared" si="4"/>
        <v>524</v>
      </c>
      <c r="F22" s="214">
        <f t="shared" si="4"/>
        <v>817</v>
      </c>
      <c r="G22" s="215">
        <f t="shared" si="4"/>
        <v>-293</v>
      </c>
      <c r="H22" s="214">
        <f t="shared" si="4"/>
        <v>2008</v>
      </c>
      <c r="I22" s="215">
        <f t="shared" si="4"/>
        <v>2050</v>
      </c>
      <c r="J22" s="214">
        <f t="shared" si="4"/>
        <v>-42</v>
      </c>
      <c r="K22" s="163">
        <f t="shared" si="4"/>
        <v>-335</v>
      </c>
    </row>
    <row r="23" spans="1:11" ht="12.75" customHeight="1">
      <c r="A23" s="162" t="s">
        <v>201</v>
      </c>
      <c r="B23" s="209">
        <v>183890</v>
      </c>
      <c r="C23" s="210">
        <v>90466</v>
      </c>
      <c r="D23" s="210">
        <v>93424</v>
      </c>
      <c r="E23" s="211">
        <v>100</v>
      </c>
      <c r="F23" s="172">
        <v>204</v>
      </c>
      <c r="G23" s="171">
        <v>-104</v>
      </c>
      <c r="H23" s="172">
        <v>418</v>
      </c>
      <c r="I23" s="171">
        <v>381</v>
      </c>
      <c r="J23" s="172">
        <f t="shared" si="2"/>
        <v>37</v>
      </c>
      <c r="K23" s="163">
        <f aca="true" t="shared" si="5" ref="K23:K32">+J23+G23</f>
        <v>-67</v>
      </c>
    </row>
    <row r="24" spans="1:11" ht="12.75" customHeight="1">
      <c r="A24" s="162" t="s">
        <v>202</v>
      </c>
      <c r="B24" s="209">
        <v>105991</v>
      </c>
      <c r="C24" s="210">
        <v>51858</v>
      </c>
      <c r="D24" s="210">
        <v>54133</v>
      </c>
      <c r="E24" s="211">
        <v>56</v>
      </c>
      <c r="F24" s="172">
        <v>100</v>
      </c>
      <c r="G24" s="171">
        <v>-44</v>
      </c>
      <c r="H24" s="172">
        <v>267</v>
      </c>
      <c r="I24" s="171">
        <v>237</v>
      </c>
      <c r="J24" s="172">
        <f t="shared" si="2"/>
        <v>30</v>
      </c>
      <c r="K24" s="163">
        <f t="shared" si="5"/>
        <v>-14</v>
      </c>
    </row>
    <row r="25" spans="1:11" ht="12.75" customHeight="1">
      <c r="A25" s="164" t="s">
        <v>133</v>
      </c>
      <c r="B25" s="209">
        <v>125064</v>
      </c>
      <c r="C25" s="210">
        <v>61695</v>
      </c>
      <c r="D25" s="210">
        <v>63369</v>
      </c>
      <c r="E25" s="211">
        <v>64</v>
      </c>
      <c r="F25" s="172">
        <v>108</v>
      </c>
      <c r="G25" s="171">
        <v>-44</v>
      </c>
      <c r="H25" s="172">
        <v>230</v>
      </c>
      <c r="I25" s="171">
        <v>238</v>
      </c>
      <c r="J25" s="172">
        <f t="shared" si="2"/>
        <v>-8</v>
      </c>
      <c r="K25" s="163">
        <f t="shared" si="5"/>
        <v>-52</v>
      </c>
    </row>
    <row r="26" spans="1:11" ht="12.75" customHeight="1">
      <c r="A26" s="164" t="s">
        <v>134</v>
      </c>
      <c r="B26" s="209">
        <v>238390</v>
      </c>
      <c r="C26" s="210">
        <v>117299</v>
      </c>
      <c r="D26" s="210">
        <v>121091</v>
      </c>
      <c r="E26" s="211">
        <v>127</v>
      </c>
      <c r="F26" s="172">
        <v>196</v>
      </c>
      <c r="G26" s="171">
        <v>-69</v>
      </c>
      <c r="H26" s="172">
        <v>390</v>
      </c>
      <c r="I26" s="171">
        <v>410</v>
      </c>
      <c r="J26" s="172">
        <f t="shared" si="2"/>
        <v>-20</v>
      </c>
      <c r="K26" s="163">
        <f t="shared" si="5"/>
        <v>-89</v>
      </c>
    </row>
    <row r="27" spans="1:11" ht="12.75" customHeight="1">
      <c r="A27" s="164" t="s">
        <v>26</v>
      </c>
      <c r="B27" s="209">
        <v>84493</v>
      </c>
      <c r="C27" s="210">
        <v>43563</v>
      </c>
      <c r="D27" s="210">
        <v>40930</v>
      </c>
      <c r="E27" s="211">
        <v>56</v>
      </c>
      <c r="F27" s="172">
        <v>62</v>
      </c>
      <c r="G27" s="171">
        <v>-6</v>
      </c>
      <c r="H27" s="172">
        <v>190</v>
      </c>
      <c r="I27" s="171">
        <v>225</v>
      </c>
      <c r="J27" s="172">
        <f t="shared" si="2"/>
        <v>-35</v>
      </c>
      <c r="K27" s="163">
        <f t="shared" si="5"/>
        <v>-41</v>
      </c>
    </row>
    <row r="28" spans="1:11" ht="12.75" customHeight="1">
      <c r="A28" s="164" t="s">
        <v>135</v>
      </c>
      <c r="B28" s="209">
        <v>50072</v>
      </c>
      <c r="C28" s="210">
        <v>25462</v>
      </c>
      <c r="D28" s="210">
        <v>24610</v>
      </c>
      <c r="E28" s="211">
        <v>32</v>
      </c>
      <c r="F28" s="172">
        <v>36</v>
      </c>
      <c r="G28" s="171">
        <v>-4</v>
      </c>
      <c r="H28" s="172">
        <v>123</v>
      </c>
      <c r="I28" s="171">
        <v>149</v>
      </c>
      <c r="J28" s="172">
        <f t="shared" si="2"/>
        <v>-26</v>
      </c>
      <c r="K28" s="163">
        <f t="shared" si="5"/>
        <v>-30</v>
      </c>
    </row>
    <row r="29" spans="1:11" ht="12.75" customHeight="1">
      <c r="A29" s="162" t="s">
        <v>203</v>
      </c>
      <c r="B29" s="209">
        <v>36373</v>
      </c>
      <c r="C29" s="210">
        <v>17704</v>
      </c>
      <c r="D29" s="210">
        <v>18669</v>
      </c>
      <c r="E29" s="211">
        <v>16</v>
      </c>
      <c r="F29" s="172">
        <v>33</v>
      </c>
      <c r="G29" s="171">
        <v>-17</v>
      </c>
      <c r="H29" s="172">
        <v>102</v>
      </c>
      <c r="I29" s="171">
        <v>85</v>
      </c>
      <c r="J29" s="172">
        <f t="shared" si="2"/>
        <v>17</v>
      </c>
      <c r="K29" s="163">
        <f t="shared" si="5"/>
        <v>0</v>
      </c>
    </row>
    <row r="30" spans="1:11" ht="12.75" customHeight="1">
      <c r="A30" s="164" t="s">
        <v>136</v>
      </c>
      <c r="B30" s="209">
        <v>30439</v>
      </c>
      <c r="C30" s="210">
        <v>14752</v>
      </c>
      <c r="D30" s="210">
        <v>15687</v>
      </c>
      <c r="E30" s="211">
        <v>22</v>
      </c>
      <c r="F30" s="172">
        <v>33</v>
      </c>
      <c r="G30" s="171">
        <v>-11</v>
      </c>
      <c r="H30" s="172">
        <v>88</v>
      </c>
      <c r="I30" s="171">
        <v>106</v>
      </c>
      <c r="J30" s="172">
        <f t="shared" si="2"/>
        <v>-18</v>
      </c>
      <c r="K30" s="163">
        <f t="shared" si="5"/>
        <v>-29</v>
      </c>
    </row>
    <row r="31" spans="1:11" ht="12.75" customHeight="1">
      <c r="A31" s="164" t="s">
        <v>137</v>
      </c>
      <c r="B31" s="209">
        <v>42717</v>
      </c>
      <c r="C31" s="210">
        <v>21166</v>
      </c>
      <c r="D31" s="210">
        <v>21551</v>
      </c>
      <c r="E31" s="211">
        <v>38</v>
      </c>
      <c r="F31" s="172">
        <v>30</v>
      </c>
      <c r="G31" s="171">
        <v>8</v>
      </c>
      <c r="H31" s="172">
        <v>138</v>
      </c>
      <c r="I31" s="171">
        <v>177</v>
      </c>
      <c r="J31" s="172">
        <f t="shared" si="2"/>
        <v>-39</v>
      </c>
      <c r="K31" s="163">
        <f t="shared" si="5"/>
        <v>-31</v>
      </c>
    </row>
    <row r="32" spans="1:11" ht="12.75" customHeight="1">
      <c r="A32" s="164" t="s">
        <v>138</v>
      </c>
      <c r="B32" s="209">
        <v>18039</v>
      </c>
      <c r="C32" s="210">
        <v>9529</v>
      </c>
      <c r="D32" s="210">
        <v>8510</v>
      </c>
      <c r="E32" s="211">
        <v>13</v>
      </c>
      <c r="F32" s="172">
        <v>15</v>
      </c>
      <c r="G32" s="171">
        <v>-2</v>
      </c>
      <c r="H32" s="172">
        <v>62</v>
      </c>
      <c r="I32" s="171">
        <v>42</v>
      </c>
      <c r="J32" s="172">
        <f t="shared" si="2"/>
        <v>20</v>
      </c>
      <c r="K32" s="163">
        <f t="shared" si="5"/>
        <v>18</v>
      </c>
    </row>
    <row r="33" spans="1:11" ht="12.75" customHeight="1">
      <c r="A33" s="165" t="s">
        <v>139</v>
      </c>
      <c r="B33" s="212">
        <f aca="true" t="shared" si="6" ref="B33:K33">SUM(B34:B43)-B34</f>
        <v>1115927</v>
      </c>
      <c r="C33" s="205">
        <f t="shared" si="6"/>
        <v>544597</v>
      </c>
      <c r="D33" s="205">
        <f t="shared" si="6"/>
        <v>571330</v>
      </c>
      <c r="E33" s="213">
        <f t="shared" si="6"/>
        <v>609</v>
      </c>
      <c r="F33" s="214">
        <f t="shared" si="6"/>
        <v>1067</v>
      </c>
      <c r="G33" s="215">
        <f t="shared" si="6"/>
        <v>-458</v>
      </c>
      <c r="H33" s="214">
        <f t="shared" si="6"/>
        <v>2371</v>
      </c>
      <c r="I33" s="215">
        <f t="shared" si="6"/>
        <v>2474</v>
      </c>
      <c r="J33" s="214">
        <f t="shared" si="6"/>
        <v>-103</v>
      </c>
      <c r="K33" s="163">
        <f t="shared" si="6"/>
        <v>-561</v>
      </c>
    </row>
    <row r="34" spans="1:11" s="144" customFormat="1" ht="12.75" customHeight="1">
      <c r="A34" s="164" t="s">
        <v>84</v>
      </c>
      <c r="B34" s="209">
        <v>676243</v>
      </c>
      <c r="C34" s="210">
        <v>329383</v>
      </c>
      <c r="D34" s="210">
        <v>346860</v>
      </c>
      <c r="E34" s="211">
        <v>391</v>
      </c>
      <c r="F34" s="172">
        <v>659</v>
      </c>
      <c r="G34" s="171">
        <v>-268</v>
      </c>
      <c r="H34" s="172">
        <v>1520</v>
      </c>
      <c r="I34" s="171">
        <v>1537</v>
      </c>
      <c r="J34" s="172">
        <f t="shared" si="2"/>
        <v>-17</v>
      </c>
      <c r="K34" s="163">
        <f aca="true" t="shared" si="7" ref="K34:K43">+J34+G34</f>
        <v>-285</v>
      </c>
    </row>
    <row r="35" spans="1:11" ht="12.75" customHeight="1">
      <c r="A35" s="166" t="s">
        <v>140</v>
      </c>
      <c r="B35" s="209">
        <v>244694</v>
      </c>
      <c r="C35" s="210">
        <v>117600</v>
      </c>
      <c r="D35" s="210">
        <v>127094</v>
      </c>
      <c r="E35" s="211">
        <v>138</v>
      </c>
      <c r="F35" s="172">
        <v>248</v>
      </c>
      <c r="G35" s="171">
        <v>-110</v>
      </c>
      <c r="H35" s="172">
        <v>629</v>
      </c>
      <c r="I35" s="171">
        <v>527</v>
      </c>
      <c r="J35" s="172">
        <f t="shared" si="2"/>
        <v>102</v>
      </c>
      <c r="K35" s="163">
        <f t="shared" si="7"/>
        <v>-8</v>
      </c>
    </row>
    <row r="36" spans="1:11" ht="12.75" customHeight="1">
      <c r="A36" s="166" t="s">
        <v>141</v>
      </c>
      <c r="B36" s="209">
        <v>205287</v>
      </c>
      <c r="C36" s="210">
        <v>101502</v>
      </c>
      <c r="D36" s="210">
        <v>103785</v>
      </c>
      <c r="E36" s="211">
        <v>142</v>
      </c>
      <c r="F36" s="172">
        <v>176</v>
      </c>
      <c r="G36" s="171">
        <v>-34</v>
      </c>
      <c r="H36" s="172">
        <v>556</v>
      </c>
      <c r="I36" s="171">
        <v>604</v>
      </c>
      <c r="J36" s="172">
        <f t="shared" si="2"/>
        <v>-48</v>
      </c>
      <c r="K36" s="163">
        <f t="shared" si="7"/>
        <v>-82</v>
      </c>
    </row>
    <row r="37" spans="1:11" ht="12.75" customHeight="1">
      <c r="A37" s="166" t="s">
        <v>142</v>
      </c>
      <c r="B37" s="209">
        <v>226262</v>
      </c>
      <c r="C37" s="210">
        <v>110281</v>
      </c>
      <c r="D37" s="210">
        <v>115981</v>
      </c>
      <c r="E37" s="211">
        <v>111</v>
      </c>
      <c r="F37" s="172">
        <v>235</v>
      </c>
      <c r="G37" s="171">
        <v>-124</v>
      </c>
      <c r="H37" s="172">
        <v>335</v>
      </c>
      <c r="I37" s="171">
        <v>406</v>
      </c>
      <c r="J37" s="172">
        <f t="shared" si="2"/>
        <v>-71</v>
      </c>
      <c r="K37" s="163">
        <f t="shared" si="7"/>
        <v>-195</v>
      </c>
    </row>
    <row r="38" spans="1:11" ht="12.75" customHeight="1">
      <c r="A38" s="164" t="s">
        <v>143</v>
      </c>
      <c r="B38" s="209">
        <v>93966</v>
      </c>
      <c r="C38" s="210">
        <v>45850</v>
      </c>
      <c r="D38" s="210">
        <v>48116</v>
      </c>
      <c r="E38" s="211">
        <v>54</v>
      </c>
      <c r="F38" s="172">
        <v>98</v>
      </c>
      <c r="G38" s="171">
        <v>-44</v>
      </c>
      <c r="H38" s="172">
        <v>178</v>
      </c>
      <c r="I38" s="171">
        <v>165</v>
      </c>
      <c r="J38" s="172">
        <f t="shared" si="2"/>
        <v>13</v>
      </c>
      <c r="K38" s="163">
        <f t="shared" si="7"/>
        <v>-31</v>
      </c>
    </row>
    <row r="39" spans="1:11" ht="12.75" customHeight="1">
      <c r="A39" s="164" t="s">
        <v>144</v>
      </c>
      <c r="B39" s="209">
        <v>131733</v>
      </c>
      <c r="C39" s="210">
        <v>64493</v>
      </c>
      <c r="D39" s="210">
        <v>67240</v>
      </c>
      <c r="E39" s="211">
        <v>76</v>
      </c>
      <c r="F39" s="172">
        <v>125</v>
      </c>
      <c r="G39" s="171">
        <v>-49</v>
      </c>
      <c r="H39" s="172">
        <v>231</v>
      </c>
      <c r="I39" s="171">
        <v>230</v>
      </c>
      <c r="J39" s="172">
        <f t="shared" si="2"/>
        <v>1</v>
      </c>
      <c r="K39" s="163">
        <f t="shared" si="7"/>
        <v>-48</v>
      </c>
    </row>
    <row r="40" spans="1:11" ht="12.75" customHeight="1">
      <c r="A40" s="164" t="s">
        <v>29</v>
      </c>
      <c r="B40" s="209">
        <v>139428</v>
      </c>
      <c r="C40" s="210">
        <v>67901</v>
      </c>
      <c r="D40" s="210">
        <v>71527</v>
      </c>
      <c r="E40" s="211">
        <v>52</v>
      </c>
      <c r="F40" s="172">
        <v>114</v>
      </c>
      <c r="G40" s="171">
        <v>-62</v>
      </c>
      <c r="H40" s="172">
        <v>266</v>
      </c>
      <c r="I40" s="171">
        <v>312</v>
      </c>
      <c r="J40" s="172">
        <f t="shared" si="2"/>
        <v>-46</v>
      </c>
      <c r="K40" s="163">
        <f t="shared" si="7"/>
        <v>-108</v>
      </c>
    </row>
    <row r="41" spans="1:11" ht="12.75" customHeight="1">
      <c r="A41" s="164" t="s">
        <v>145</v>
      </c>
      <c r="B41" s="211">
        <v>41232</v>
      </c>
      <c r="C41" s="172">
        <v>20275</v>
      </c>
      <c r="D41" s="172">
        <v>20957</v>
      </c>
      <c r="E41" s="216">
        <v>19</v>
      </c>
      <c r="F41" s="217">
        <v>41</v>
      </c>
      <c r="G41" s="171">
        <v>-22</v>
      </c>
      <c r="H41" s="217">
        <v>107</v>
      </c>
      <c r="I41" s="218">
        <v>148</v>
      </c>
      <c r="J41" s="172">
        <f t="shared" si="2"/>
        <v>-41</v>
      </c>
      <c r="K41" s="163">
        <f t="shared" si="7"/>
        <v>-63</v>
      </c>
    </row>
    <row r="42" spans="1:11" ht="12.75" customHeight="1">
      <c r="A42" s="164" t="s">
        <v>146</v>
      </c>
      <c r="B42" s="211">
        <v>27220</v>
      </c>
      <c r="C42" s="172">
        <v>13640</v>
      </c>
      <c r="D42" s="172">
        <v>13580</v>
      </c>
      <c r="E42" s="216">
        <v>17</v>
      </c>
      <c r="F42" s="217">
        <v>21</v>
      </c>
      <c r="G42" s="171">
        <v>-4</v>
      </c>
      <c r="H42" s="217">
        <v>65</v>
      </c>
      <c r="I42" s="218">
        <v>76</v>
      </c>
      <c r="J42" s="172">
        <f t="shared" si="2"/>
        <v>-11</v>
      </c>
      <c r="K42" s="163">
        <f t="shared" si="7"/>
        <v>-15</v>
      </c>
    </row>
    <row r="43" spans="1:11" ht="12.75" customHeight="1">
      <c r="A43" s="164" t="s">
        <v>147</v>
      </c>
      <c r="B43" s="211">
        <v>6105</v>
      </c>
      <c r="C43" s="172">
        <v>3055</v>
      </c>
      <c r="D43" s="172">
        <v>3050</v>
      </c>
      <c r="E43" s="216">
        <v>0</v>
      </c>
      <c r="F43" s="217">
        <v>9</v>
      </c>
      <c r="G43" s="171">
        <v>-9</v>
      </c>
      <c r="H43" s="217">
        <v>4</v>
      </c>
      <c r="I43" s="218">
        <v>6</v>
      </c>
      <c r="J43" s="172">
        <f t="shared" si="2"/>
        <v>-2</v>
      </c>
      <c r="K43" s="163">
        <f t="shared" si="7"/>
        <v>-11</v>
      </c>
    </row>
    <row r="44" spans="1:11" ht="12.75" customHeight="1">
      <c r="A44" s="165" t="s">
        <v>148</v>
      </c>
      <c r="B44" s="213">
        <f aca="true" t="shared" si="8" ref="B44:K44">SUM(B45:B59)-B45</f>
        <v>1258236</v>
      </c>
      <c r="C44" s="214">
        <f t="shared" si="8"/>
        <v>628961</v>
      </c>
      <c r="D44" s="214">
        <f t="shared" si="8"/>
        <v>629275</v>
      </c>
      <c r="E44" s="213">
        <f t="shared" si="8"/>
        <v>760</v>
      </c>
      <c r="F44" s="214">
        <f t="shared" si="8"/>
        <v>1034</v>
      </c>
      <c r="G44" s="219">
        <f t="shared" si="8"/>
        <v>-274</v>
      </c>
      <c r="H44" s="220">
        <f t="shared" si="8"/>
        <v>3205</v>
      </c>
      <c r="I44" s="215">
        <f t="shared" si="8"/>
        <v>3205</v>
      </c>
      <c r="J44" s="220">
        <f t="shared" si="8"/>
        <v>0</v>
      </c>
      <c r="K44" s="163">
        <f t="shared" si="8"/>
        <v>-274</v>
      </c>
    </row>
    <row r="45" spans="1:11" ht="12.75" customHeight="1">
      <c r="A45" s="164" t="s">
        <v>16</v>
      </c>
      <c r="B45" s="211">
        <v>762563</v>
      </c>
      <c r="C45" s="172">
        <v>378985</v>
      </c>
      <c r="D45" s="172">
        <v>383578</v>
      </c>
      <c r="E45" s="221">
        <v>472</v>
      </c>
      <c r="F45" s="171">
        <v>636</v>
      </c>
      <c r="G45" s="172">
        <v>-164</v>
      </c>
      <c r="H45" s="171">
        <v>2276</v>
      </c>
      <c r="I45" s="172">
        <v>2176</v>
      </c>
      <c r="J45" s="172">
        <f t="shared" si="2"/>
        <v>100</v>
      </c>
      <c r="K45" s="163">
        <f aca="true" t="shared" si="9" ref="K45:K59">+J45+G45</f>
        <v>-64</v>
      </c>
    </row>
    <row r="46" spans="1:11" ht="12.75" customHeight="1">
      <c r="A46" s="167" t="s">
        <v>149</v>
      </c>
      <c r="B46" s="211">
        <v>223862</v>
      </c>
      <c r="C46" s="172">
        <v>111783</v>
      </c>
      <c r="D46" s="172">
        <v>112079</v>
      </c>
      <c r="E46" s="221">
        <v>153</v>
      </c>
      <c r="F46" s="171">
        <v>214</v>
      </c>
      <c r="G46" s="172">
        <v>-61</v>
      </c>
      <c r="H46" s="171">
        <v>857</v>
      </c>
      <c r="I46" s="172">
        <v>727</v>
      </c>
      <c r="J46" s="172">
        <f t="shared" si="2"/>
        <v>130</v>
      </c>
      <c r="K46" s="163">
        <f t="shared" si="9"/>
        <v>69</v>
      </c>
    </row>
    <row r="47" spans="1:11" ht="12.75" customHeight="1">
      <c r="A47" s="167" t="s">
        <v>150</v>
      </c>
      <c r="B47" s="211">
        <v>125293</v>
      </c>
      <c r="C47" s="172">
        <v>62307</v>
      </c>
      <c r="D47" s="172">
        <v>62986</v>
      </c>
      <c r="E47" s="221">
        <v>82</v>
      </c>
      <c r="F47" s="171">
        <v>94</v>
      </c>
      <c r="G47" s="172">
        <v>-12</v>
      </c>
      <c r="H47" s="171">
        <v>366</v>
      </c>
      <c r="I47" s="172">
        <v>400</v>
      </c>
      <c r="J47" s="172">
        <f t="shared" si="2"/>
        <v>-34</v>
      </c>
      <c r="K47" s="163">
        <f t="shared" si="9"/>
        <v>-46</v>
      </c>
    </row>
    <row r="48" spans="1:11" ht="12.75" customHeight="1">
      <c r="A48" s="167" t="s">
        <v>151</v>
      </c>
      <c r="B48" s="211">
        <v>105108</v>
      </c>
      <c r="C48" s="172">
        <v>51923</v>
      </c>
      <c r="D48" s="172">
        <v>53185</v>
      </c>
      <c r="E48" s="221">
        <v>63</v>
      </c>
      <c r="F48" s="171">
        <v>82</v>
      </c>
      <c r="G48" s="172">
        <v>-19</v>
      </c>
      <c r="H48" s="171">
        <v>236</v>
      </c>
      <c r="I48" s="172">
        <v>247</v>
      </c>
      <c r="J48" s="172">
        <f t="shared" si="2"/>
        <v>-11</v>
      </c>
      <c r="K48" s="163">
        <f t="shared" si="9"/>
        <v>-30</v>
      </c>
    </row>
    <row r="49" spans="1:11" ht="12.75" customHeight="1">
      <c r="A49" s="167" t="s">
        <v>152</v>
      </c>
      <c r="B49" s="211">
        <v>95088</v>
      </c>
      <c r="C49" s="172">
        <v>47780</v>
      </c>
      <c r="D49" s="172">
        <v>47308</v>
      </c>
      <c r="E49" s="221">
        <v>55</v>
      </c>
      <c r="F49" s="171">
        <v>50</v>
      </c>
      <c r="G49" s="172">
        <v>5</v>
      </c>
      <c r="H49" s="171">
        <v>332</v>
      </c>
      <c r="I49" s="172">
        <v>319</v>
      </c>
      <c r="J49" s="172">
        <f t="shared" si="2"/>
        <v>13</v>
      </c>
      <c r="K49" s="163">
        <f t="shared" si="9"/>
        <v>18</v>
      </c>
    </row>
    <row r="50" spans="1:11" ht="12.75" customHeight="1">
      <c r="A50" s="167" t="s">
        <v>153</v>
      </c>
      <c r="B50" s="211">
        <v>90665</v>
      </c>
      <c r="C50" s="172">
        <v>44642</v>
      </c>
      <c r="D50" s="172">
        <v>46023</v>
      </c>
      <c r="E50" s="221">
        <v>54</v>
      </c>
      <c r="F50" s="171">
        <v>83</v>
      </c>
      <c r="G50" s="172">
        <v>-29</v>
      </c>
      <c r="H50" s="171">
        <v>212</v>
      </c>
      <c r="I50" s="172">
        <v>226</v>
      </c>
      <c r="J50" s="172">
        <f t="shared" si="2"/>
        <v>-14</v>
      </c>
      <c r="K50" s="163">
        <f t="shared" si="9"/>
        <v>-43</v>
      </c>
    </row>
    <row r="51" spans="1:11" ht="12.75" customHeight="1">
      <c r="A51" s="167" t="s">
        <v>154</v>
      </c>
      <c r="B51" s="211">
        <v>96275</v>
      </c>
      <c r="C51" s="172">
        <v>47844</v>
      </c>
      <c r="D51" s="172">
        <v>48431</v>
      </c>
      <c r="E51" s="221">
        <v>58</v>
      </c>
      <c r="F51" s="171">
        <v>70</v>
      </c>
      <c r="G51" s="172">
        <v>-12</v>
      </c>
      <c r="H51" s="171">
        <v>239</v>
      </c>
      <c r="I51" s="172">
        <v>207</v>
      </c>
      <c r="J51" s="172">
        <f t="shared" si="2"/>
        <v>32</v>
      </c>
      <c r="K51" s="163">
        <f t="shared" si="9"/>
        <v>20</v>
      </c>
    </row>
    <row r="52" spans="1:11" ht="12.75" customHeight="1">
      <c r="A52" s="167" t="s">
        <v>155</v>
      </c>
      <c r="B52" s="211">
        <v>26272</v>
      </c>
      <c r="C52" s="172">
        <v>12706</v>
      </c>
      <c r="D52" s="172">
        <v>13566</v>
      </c>
      <c r="E52" s="221">
        <v>7</v>
      </c>
      <c r="F52" s="171">
        <v>43</v>
      </c>
      <c r="G52" s="172">
        <v>-36</v>
      </c>
      <c r="H52" s="171">
        <v>34</v>
      </c>
      <c r="I52" s="172">
        <v>50</v>
      </c>
      <c r="J52" s="172">
        <f t="shared" si="2"/>
        <v>-16</v>
      </c>
      <c r="K52" s="163">
        <f t="shared" si="9"/>
        <v>-52</v>
      </c>
    </row>
    <row r="53" spans="1:11" ht="12.75" customHeight="1">
      <c r="A53" s="164" t="s">
        <v>75</v>
      </c>
      <c r="B53" s="209">
        <v>158028</v>
      </c>
      <c r="C53" s="210">
        <v>79515</v>
      </c>
      <c r="D53" s="210">
        <v>78513</v>
      </c>
      <c r="E53" s="211">
        <v>77</v>
      </c>
      <c r="F53" s="172">
        <v>121</v>
      </c>
      <c r="G53" s="171">
        <v>-44</v>
      </c>
      <c r="H53" s="172">
        <v>229</v>
      </c>
      <c r="I53" s="171">
        <v>288</v>
      </c>
      <c r="J53" s="172">
        <f t="shared" si="2"/>
        <v>-59</v>
      </c>
      <c r="K53" s="163">
        <f t="shared" si="9"/>
        <v>-103</v>
      </c>
    </row>
    <row r="54" spans="1:11" s="144" customFormat="1" ht="12.75" customHeight="1">
      <c r="A54" s="164" t="s">
        <v>156</v>
      </c>
      <c r="B54" s="209">
        <v>110039</v>
      </c>
      <c r="C54" s="210">
        <v>55159</v>
      </c>
      <c r="D54" s="210">
        <v>54880</v>
      </c>
      <c r="E54" s="211">
        <v>59</v>
      </c>
      <c r="F54" s="172">
        <v>81</v>
      </c>
      <c r="G54" s="171">
        <v>-22</v>
      </c>
      <c r="H54" s="172">
        <v>214</v>
      </c>
      <c r="I54" s="171">
        <v>241</v>
      </c>
      <c r="J54" s="172">
        <f t="shared" si="2"/>
        <v>-27</v>
      </c>
      <c r="K54" s="163">
        <f t="shared" si="9"/>
        <v>-49</v>
      </c>
    </row>
    <row r="55" spans="1:11" s="144" customFormat="1" ht="12.75" customHeight="1">
      <c r="A55" s="164" t="s">
        <v>157</v>
      </c>
      <c r="B55" s="209">
        <v>82122</v>
      </c>
      <c r="C55" s="210">
        <v>41543</v>
      </c>
      <c r="D55" s="210">
        <v>40579</v>
      </c>
      <c r="E55" s="216">
        <v>66</v>
      </c>
      <c r="F55" s="217">
        <v>64</v>
      </c>
      <c r="G55" s="171">
        <v>2</v>
      </c>
      <c r="H55" s="217">
        <v>184</v>
      </c>
      <c r="I55" s="218">
        <v>185</v>
      </c>
      <c r="J55" s="172">
        <f t="shared" si="2"/>
        <v>-1</v>
      </c>
      <c r="K55" s="163">
        <f t="shared" si="9"/>
        <v>1</v>
      </c>
    </row>
    <row r="56" spans="1:11" ht="12.75" customHeight="1">
      <c r="A56" s="164" t="s">
        <v>105</v>
      </c>
      <c r="B56" s="211">
        <v>54724</v>
      </c>
      <c r="C56" s="172">
        <v>27911</v>
      </c>
      <c r="D56" s="172">
        <v>26813</v>
      </c>
      <c r="E56" s="221">
        <v>33</v>
      </c>
      <c r="F56" s="171">
        <v>43</v>
      </c>
      <c r="G56" s="172">
        <v>-10</v>
      </c>
      <c r="H56" s="171">
        <v>125</v>
      </c>
      <c r="I56" s="172">
        <v>135</v>
      </c>
      <c r="J56" s="172">
        <f t="shared" si="2"/>
        <v>-10</v>
      </c>
      <c r="K56" s="163">
        <f t="shared" si="9"/>
        <v>-20</v>
      </c>
    </row>
    <row r="57" spans="1:11" ht="12.75" customHeight="1">
      <c r="A57" s="164" t="s">
        <v>104</v>
      </c>
      <c r="B57" s="209">
        <v>29818</v>
      </c>
      <c r="C57" s="210">
        <v>15197</v>
      </c>
      <c r="D57" s="210">
        <v>14621</v>
      </c>
      <c r="E57" s="216">
        <v>10</v>
      </c>
      <c r="F57" s="217">
        <v>25</v>
      </c>
      <c r="G57" s="171">
        <v>-15</v>
      </c>
      <c r="H57" s="217">
        <v>51</v>
      </c>
      <c r="I57" s="218">
        <v>57</v>
      </c>
      <c r="J57" s="172">
        <f t="shared" si="2"/>
        <v>-6</v>
      </c>
      <c r="K57" s="163">
        <f t="shared" si="9"/>
        <v>-21</v>
      </c>
    </row>
    <row r="58" spans="1:11" ht="12.75" customHeight="1">
      <c r="A58" s="164" t="s">
        <v>122</v>
      </c>
      <c r="B58" s="209">
        <v>43922</v>
      </c>
      <c r="C58" s="210">
        <v>22220</v>
      </c>
      <c r="D58" s="210">
        <v>21702</v>
      </c>
      <c r="E58" s="216">
        <v>32</v>
      </c>
      <c r="F58" s="217">
        <v>46</v>
      </c>
      <c r="G58" s="171">
        <v>-14</v>
      </c>
      <c r="H58" s="217">
        <v>97</v>
      </c>
      <c r="I58" s="218">
        <v>94</v>
      </c>
      <c r="J58" s="172">
        <f t="shared" si="2"/>
        <v>3</v>
      </c>
      <c r="K58" s="163">
        <f t="shared" si="9"/>
        <v>-11</v>
      </c>
    </row>
    <row r="59" spans="1:11" ht="12.75" customHeight="1">
      <c r="A59" s="168" t="s">
        <v>158</v>
      </c>
      <c r="B59" s="222">
        <v>17020</v>
      </c>
      <c r="C59" s="223">
        <v>8431</v>
      </c>
      <c r="D59" s="223">
        <v>8589</v>
      </c>
      <c r="E59" s="224">
        <v>11</v>
      </c>
      <c r="F59" s="225">
        <v>18</v>
      </c>
      <c r="G59" s="226">
        <v>-7</v>
      </c>
      <c r="H59" s="225">
        <v>29</v>
      </c>
      <c r="I59" s="227">
        <v>29</v>
      </c>
      <c r="J59" s="223">
        <f t="shared" si="2"/>
        <v>0</v>
      </c>
      <c r="K59" s="169">
        <f t="shared" si="9"/>
        <v>-7</v>
      </c>
    </row>
    <row r="60" spans="1:8" ht="12.75" customHeight="1">
      <c r="A60" s="170" t="s">
        <v>159</v>
      </c>
      <c r="B60" s="170"/>
      <c r="C60" s="170"/>
      <c r="D60" s="170"/>
      <c r="E60" s="170"/>
      <c r="F60" s="171"/>
      <c r="G60" s="172"/>
      <c r="H60" s="173"/>
    </row>
    <row r="61" spans="1:8" ht="12.75" customHeight="1">
      <c r="A61" s="170" t="s">
        <v>173</v>
      </c>
      <c r="B61" s="170"/>
      <c r="C61" s="170"/>
      <c r="D61" s="170"/>
      <c r="E61" s="170"/>
      <c r="F61" s="174"/>
      <c r="G61" s="174"/>
      <c r="H61" s="174"/>
    </row>
    <row r="62" spans="1:7" ht="12.75" customHeight="1">
      <c r="A62" s="175" t="s">
        <v>57</v>
      </c>
      <c r="B62" s="176"/>
      <c r="C62" s="176"/>
      <c r="D62" s="176"/>
      <c r="E62" s="174"/>
      <c r="F62" s="174"/>
      <c r="G62" s="174"/>
    </row>
    <row r="63" spans="1:9" ht="13.5" customHeight="1">
      <c r="A63" s="177"/>
      <c r="B63" s="177"/>
      <c r="C63" s="177"/>
      <c r="D63" s="177"/>
      <c r="E63" s="176"/>
      <c r="F63" s="176"/>
      <c r="G63" s="176"/>
      <c r="H63" s="177"/>
      <c r="I63" s="177"/>
    </row>
    <row r="64" spans="2:4" ht="13.5" customHeight="1">
      <c r="B64" s="178"/>
      <c r="C64" s="178"/>
      <c r="D64" s="178"/>
    </row>
    <row r="65" spans="2:4" ht="13.5" customHeight="1">
      <c r="B65" s="178"/>
      <c r="C65" s="178"/>
      <c r="D65" s="178"/>
    </row>
    <row r="66" spans="2:4" ht="13.5" customHeight="1">
      <c r="B66" s="178"/>
      <c r="C66" s="178"/>
      <c r="D66" s="178"/>
    </row>
    <row r="70" ht="12.75" customHeight="1"/>
    <row r="71" ht="12.75" customHeight="1"/>
    <row r="72" ht="12.75" customHeight="1"/>
  </sheetData>
  <sheetProtection/>
  <mergeCells count="9">
    <mergeCell ref="A1:K1"/>
    <mergeCell ref="I3:K3"/>
    <mergeCell ref="A4:A6"/>
    <mergeCell ref="B4:D4"/>
    <mergeCell ref="E4:K4"/>
    <mergeCell ref="B5:D5"/>
    <mergeCell ref="E5:G5"/>
    <mergeCell ref="H5:J5"/>
    <mergeCell ref="K5:K6"/>
  </mergeCells>
  <printOptions horizontalCentered="1" verticalCentered="1"/>
  <pageMargins left="0.2755905511811024" right="0.3937007874015748" top="0.3937007874015748" bottom="0.23622047244094488" header="0.35433070866141736" footer="0.35433070866141736"/>
  <pageSetup fitToHeight="1" fitToWidth="1" horizontalDpi="600" verticalDpi="600" orientation="portrait" paperSize="9" r:id="rId2"/>
  <headerFooter alignWithMargins="0">
    <oddFooter>&amp;C4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zoomScaleSheetLayoutView="100" zoomScalePageLayoutView="0" workbookViewId="0" topLeftCell="A1">
      <selection activeCell="A1" sqref="A1:IV16384"/>
    </sheetView>
  </sheetViews>
  <sheetFormatPr defaultColWidth="6.625" defaultRowHeight="13.5" customHeight="1"/>
  <cols>
    <col min="1" max="1" width="12.625" style="142" customWidth="1"/>
    <col min="2" max="4" width="9.625" style="142" customWidth="1"/>
    <col min="5" max="10" width="7.625" style="142" customWidth="1"/>
    <col min="11" max="11" width="6.625" style="142" bestFit="1" customWidth="1"/>
    <col min="12" max="16384" width="6.625" style="142" customWidth="1"/>
  </cols>
  <sheetData>
    <row r="1" spans="1:13" ht="19.5" customHeight="1">
      <c r="A1" s="342" t="s">
        <v>162</v>
      </c>
      <c r="B1" s="343"/>
      <c r="C1" s="343"/>
      <c r="D1" s="343"/>
      <c r="E1" s="343"/>
      <c r="F1" s="343"/>
      <c r="G1" s="343"/>
      <c r="H1" s="344"/>
      <c r="I1" s="344"/>
      <c r="J1" s="344"/>
      <c r="K1" s="344"/>
      <c r="M1" s="147"/>
    </row>
    <row r="2" spans="1:7" ht="13.5" customHeight="1">
      <c r="A2" s="145"/>
      <c r="B2" s="146"/>
      <c r="C2" s="146"/>
      <c r="D2" s="146"/>
      <c r="E2" s="146"/>
      <c r="F2" s="146"/>
      <c r="G2" s="146"/>
    </row>
    <row r="3" spans="1:15" ht="13.5" customHeight="1">
      <c r="A3" s="148" t="s">
        <v>199</v>
      </c>
      <c r="B3" s="148"/>
      <c r="H3" s="149"/>
      <c r="I3" s="346" t="s">
        <v>130</v>
      </c>
      <c r="J3" s="347"/>
      <c r="K3" s="347"/>
      <c r="O3" s="143"/>
    </row>
    <row r="4" spans="1:11" ht="13.5" customHeight="1">
      <c r="A4" s="348" t="s">
        <v>107</v>
      </c>
      <c r="B4" s="351" t="s">
        <v>163</v>
      </c>
      <c r="C4" s="352"/>
      <c r="D4" s="352"/>
      <c r="E4" s="354" t="s">
        <v>200</v>
      </c>
      <c r="F4" s="355"/>
      <c r="G4" s="355"/>
      <c r="H4" s="355"/>
      <c r="I4" s="355"/>
      <c r="J4" s="355"/>
      <c r="K4" s="356"/>
    </row>
    <row r="5" spans="1:11" ht="13.5" customHeight="1">
      <c r="A5" s="349"/>
      <c r="B5" s="335" t="s">
        <v>109</v>
      </c>
      <c r="C5" s="336"/>
      <c r="D5" s="337"/>
      <c r="E5" s="335" t="s">
        <v>111</v>
      </c>
      <c r="F5" s="336"/>
      <c r="G5" s="337"/>
      <c r="H5" s="340" t="s">
        <v>112</v>
      </c>
      <c r="I5" s="336"/>
      <c r="J5" s="337"/>
      <c r="K5" s="338" t="s">
        <v>113</v>
      </c>
    </row>
    <row r="6" spans="1:11" s="143" customFormat="1" ht="13.5" customHeight="1">
      <c r="A6" s="350"/>
      <c r="B6" s="150" t="s">
        <v>114</v>
      </c>
      <c r="C6" s="151" t="s">
        <v>115</v>
      </c>
      <c r="D6" s="152" t="s">
        <v>116</v>
      </c>
      <c r="E6" s="150" t="s">
        <v>117</v>
      </c>
      <c r="F6" s="152" t="s">
        <v>119</v>
      </c>
      <c r="G6" s="152" t="s">
        <v>78</v>
      </c>
      <c r="H6" s="152" t="s">
        <v>120</v>
      </c>
      <c r="I6" s="152" t="s">
        <v>121</v>
      </c>
      <c r="J6" s="152" t="s">
        <v>78</v>
      </c>
      <c r="K6" s="341"/>
    </row>
    <row r="7" spans="1:11" ht="19.5" customHeight="1">
      <c r="A7" s="153" t="s">
        <v>123</v>
      </c>
      <c r="B7" s="154">
        <f>B8+B22+B33+B44-B23-B24-B29</f>
        <v>84024</v>
      </c>
      <c r="C7" s="155">
        <f>C8+C22+C33+C44-C23-C24-C29</f>
        <v>41322</v>
      </c>
      <c r="D7" s="155">
        <f>D8+D22+D33+D44-D23-D24-D29</f>
        <v>42702</v>
      </c>
      <c r="E7" s="157">
        <f aca="true" t="shared" si="0" ref="E7:K7">E8+E22+E33+E44-E9-E11-E21</f>
        <v>74</v>
      </c>
      <c r="F7" s="158">
        <f t="shared" si="0"/>
        <v>12</v>
      </c>
      <c r="G7" s="158">
        <f t="shared" si="0"/>
        <v>62</v>
      </c>
      <c r="H7" s="158">
        <f t="shared" si="0"/>
        <v>1126</v>
      </c>
      <c r="I7" s="158">
        <f t="shared" si="0"/>
        <v>1505</v>
      </c>
      <c r="J7" s="158">
        <f t="shared" si="0"/>
        <v>-379</v>
      </c>
      <c r="K7" s="159">
        <f t="shared" si="0"/>
        <v>-317</v>
      </c>
    </row>
    <row r="8" spans="1:11" ht="12.75" customHeight="1">
      <c r="A8" s="160" t="s">
        <v>124</v>
      </c>
      <c r="B8" s="204">
        <f aca="true" t="shared" si="1" ref="B8:K8">SUM(B9:B21)</f>
        <v>7795</v>
      </c>
      <c r="C8" s="205">
        <f t="shared" si="1"/>
        <v>3549</v>
      </c>
      <c r="D8" s="205">
        <f t="shared" si="1"/>
        <v>4246</v>
      </c>
      <c r="E8" s="206">
        <f t="shared" si="1"/>
        <v>6</v>
      </c>
      <c r="F8" s="207">
        <f t="shared" si="1"/>
        <v>3</v>
      </c>
      <c r="G8" s="208">
        <f t="shared" si="1"/>
        <v>3</v>
      </c>
      <c r="H8" s="207">
        <f t="shared" si="1"/>
        <v>109</v>
      </c>
      <c r="I8" s="208">
        <f t="shared" si="1"/>
        <v>174</v>
      </c>
      <c r="J8" s="207">
        <f t="shared" si="1"/>
        <v>-65</v>
      </c>
      <c r="K8" s="161">
        <f t="shared" si="1"/>
        <v>-62</v>
      </c>
    </row>
    <row r="9" spans="1:11" ht="12.75" customHeight="1">
      <c r="A9" s="162" t="s">
        <v>201</v>
      </c>
      <c r="B9" s="209">
        <v>3827</v>
      </c>
      <c r="C9" s="210">
        <v>1830</v>
      </c>
      <c r="D9" s="210">
        <v>1997</v>
      </c>
      <c r="E9" s="211">
        <v>4</v>
      </c>
      <c r="F9" s="172">
        <v>2</v>
      </c>
      <c r="G9" s="171">
        <v>2</v>
      </c>
      <c r="H9" s="172">
        <v>40</v>
      </c>
      <c r="I9" s="171">
        <v>55</v>
      </c>
      <c r="J9" s="172">
        <f aca="true" t="shared" si="2" ref="J9:J59">H9-I9</f>
        <v>-15</v>
      </c>
      <c r="K9" s="163">
        <f aca="true" t="shared" si="3" ref="K9:K21">+J9+G9</f>
        <v>-13</v>
      </c>
    </row>
    <row r="10" spans="1:11" ht="12.75" customHeight="1">
      <c r="A10" s="164" t="s">
        <v>12</v>
      </c>
      <c r="B10" s="209">
        <v>566</v>
      </c>
      <c r="C10" s="210">
        <v>219</v>
      </c>
      <c r="D10" s="210">
        <v>347</v>
      </c>
      <c r="E10" s="211">
        <v>1</v>
      </c>
      <c r="F10" s="172">
        <v>0</v>
      </c>
      <c r="G10" s="171">
        <v>1</v>
      </c>
      <c r="H10" s="172">
        <v>13</v>
      </c>
      <c r="I10" s="171">
        <v>16</v>
      </c>
      <c r="J10" s="172">
        <f t="shared" si="2"/>
        <v>-3</v>
      </c>
      <c r="K10" s="163">
        <f t="shared" si="3"/>
        <v>-2</v>
      </c>
    </row>
    <row r="11" spans="1:11" ht="12.75" customHeight="1">
      <c r="A11" s="162" t="s">
        <v>202</v>
      </c>
      <c r="B11" s="209">
        <v>1216</v>
      </c>
      <c r="C11" s="210">
        <v>597</v>
      </c>
      <c r="D11" s="210">
        <v>619</v>
      </c>
      <c r="E11" s="211">
        <v>1</v>
      </c>
      <c r="F11" s="172">
        <v>0</v>
      </c>
      <c r="G11" s="171">
        <v>1</v>
      </c>
      <c r="H11" s="172">
        <v>19</v>
      </c>
      <c r="I11" s="171">
        <v>29</v>
      </c>
      <c r="J11" s="172">
        <f t="shared" si="2"/>
        <v>-10</v>
      </c>
      <c r="K11" s="163">
        <f t="shared" si="3"/>
        <v>-9</v>
      </c>
    </row>
    <row r="12" spans="1:11" ht="12.75" customHeight="1">
      <c r="A12" s="164" t="s">
        <v>125</v>
      </c>
      <c r="B12" s="209">
        <v>529</v>
      </c>
      <c r="C12" s="210">
        <v>207</v>
      </c>
      <c r="D12" s="210">
        <v>322</v>
      </c>
      <c r="E12" s="211">
        <v>0</v>
      </c>
      <c r="F12" s="172">
        <v>1</v>
      </c>
      <c r="G12" s="171">
        <v>-1</v>
      </c>
      <c r="H12" s="172">
        <v>15</v>
      </c>
      <c r="I12" s="171">
        <v>11</v>
      </c>
      <c r="J12" s="172">
        <f t="shared" si="2"/>
        <v>4</v>
      </c>
      <c r="K12" s="163">
        <f t="shared" si="3"/>
        <v>3</v>
      </c>
    </row>
    <row r="13" spans="1:11" ht="12.75" customHeight="1">
      <c r="A13" s="164" t="s">
        <v>126</v>
      </c>
      <c r="B13" s="209">
        <v>194</v>
      </c>
      <c r="C13" s="210">
        <v>66</v>
      </c>
      <c r="D13" s="210">
        <v>128</v>
      </c>
      <c r="E13" s="211">
        <v>0</v>
      </c>
      <c r="F13" s="172">
        <v>0</v>
      </c>
      <c r="G13" s="171">
        <v>0</v>
      </c>
      <c r="H13" s="172">
        <v>3</v>
      </c>
      <c r="I13" s="171">
        <v>6</v>
      </c>
      <c r="J13" s="172">
        <f t="shared" si="2"/>
        <v>-3</v>
      </c>
      <c r="K13" s="163">
        <f t="shared" si="3"/>
        <v>-3</v>
      </c>
    </row>
    <row r="14" spans="1:11" ht="12.75" customHeight="1">
      <c r="A14" s="164" t="s">
        <v>127</v>
      </c>
      <c r="B14" s="209">
        <v>228</v>
      </c>
      <c r="C14" s="210">
        <v>70</v>
      </c>
      <c r="D14" s="210">
        <v>158</v>
      </c>
      <c r="E14" s="211">
        <v>0</v>
      </c>
      <c r="F14" s="172">
        <v>0</v>
      </c>
      <c r="G14" s="171">
        <v>0</v>
      </c>
      <c r="H14" s="172">
        <v>3</v>
      </c>
      <c r="I14" s="171">
        <v>11</v>
      </c>
      <c r="J14" s="172">
        <f t="shared" si="2"/>
        <v>-8</v>
      </c>
      <c r="K14" s="163">
        <f t="shared" si="3"/>
        <v>-8</v>
      </c>
    </row>
    <row r="15" spans="1:11" ht="12.75" customHeight="1">
      <c r="A15" s="164" t="s">
        <v>128</v>
      </c>
      <c r="B15" s="209">
        <v>579</v>
      </c>
      <c r="C15" s="210">
        <v>288</v>
      </c>
      <c r="D15" s="210">
        <v>291</v>
      </c>
      <c r="E15" s="211">
        <v>0</v>
      </c>
      <c r="F15" s="172">
        <v>0</v>
      </c>
      <c r="G15" s="171">
        <v>0</v>
      </c>
      <c r="H15" s="172">
        <v>7</v>
      </c>
      <c r="I15" s="171">
        <v>5</v>
      </c>
      <c r="J15" s="172">
        <f t="shared" si="2"/>
        <v>2</v>
      </c>
      <c r="K15" s="163">
        <f t="shared" si="3"/>
        <v>2</v>
      </c>
    </row>
    <row r="16" spans="1:11" ht="12.75" customHeight="1">
      <c r="A16" s="164" t="s">
        <v>94</v>
      </c>
      <c r="B16" s="209">
        <v>154</v>
      </c>
      <c r="C16" s="210">
        <v>41</v>
      </c>
      <c r="D16" s="210">
        <v>113</v>
      </c>
      <c r="E16" s="211">
        <v>0</v>
      </c>
      <c r="F16" s="172">
        <v>0</v>
      </c>
      <c r="G16" s="171">
        <v>0</v>
      </c>
      <c r="H16" s="172">
        <v>2</v>
      </c>
      <c r="I16" s="171">
        <v>11</v>
      </c>
      <c r="J16" s="172">
        <f t="shared" si="2"/>
        <v>-9</v>
      </c>
      <c r="K16" s="163">
        <f t="shared" si="3"/>
        <v>-9</v>
      </c>
    </row>
    <row r="17" spans="1:11" ht="12.75" customHeight="1">
      <c r="A17" s="164" t="s">
        <v>58</v>
      </c>
      <c r="B17" s="209">
        <v>49</v>
      </c>
      <c r="C17" s="210">
        <v>17</v>
      </c>
      <c r="D17" s="210">
        <v>32</v>
      </c>
      <c r="E17" s="211">
        <v>0</v>
      </c>
      <c r="F17" s="172">
        <v>0</v>
      </c>
      <c r="G17" s="171">
        <v>0</v>
      </c>
      <c r="H17" s="172">
        <v>2</v>
      </c>
      <c r="I17" s="171">
        <v>1</v>
      </c>
      <c r="J17" s="172">
        <f t="shared" si="2"/>
        <v>1</v>
      </c>
      <c r="K17" s="163">
        <f t="shared" si="3"/>
        <v>1</v>
      </c>
    </row>
    <row r="18" spans="1:11" ht="12.75" customHeight="1">
      <c r="A18" s="164" t="s">
        <v>129</v>
      </c>
      <c r="B18" s="209">
        <v>35</v>
      </c>
      <c r="C18" s="210">
        <v>13</v>
      </c>
      <c r="D18" s="210">
        <v>22</v>
      </c>
      <c r="E18" s="211">
        <v>0</v>
      </c>
      <c r="F18" s="172">
        <v>0</v>
      </c>
      <c r="G18" s="171">
        <v>0</v>
      </c>
      <c r="H18" s="172">
        <v>1</v>
      </c>
      <c r="I18" s="171">
        <v>0</v>
      </c>
      <c r="J18" s="172">
        <f t="shared" si="2"/>
        <v>1</v>
      </c>
      <c r="K18" s="163">
        <f t="shared" si="3"/>
        <v>1</v>
      </c>
    </row>
    <row r="19" spans="1:11" ht="12.75" customHeight="1">
      <c r="A19" s="164" t="s">
        <v>131</v>
      </c>
      <c r="B19" s="209">
        <v>22</v>
      </c>
      <c r="C19" s="210">
        <v>5</v>
      </c>
      <c r="D19" s="210">
        <v>17</v>
      </c>
      <c r="E19" s="211">
        <v>0</v>
      </c>
      <c r="F19" s="172">
        <v>0</v>
      </c>
      <c r="G19" s="171">
        <v>0</v>
      </c>
      <c r="H19" s="172">
        <v>0</v>
      </c>
      <c r="I19" s="171">
        <v>3</v>
      </c>
      <c r="J19" s="172">
        <f t="shared" si="2"/>
        <v>-3</v>
      </c>
      <c r="K19" s="163">
        <f t="shared" si="3"/>
        <v>-3</v>
      </c>
    </row>
    <row r="20" spans="1:11" ht="12.75" customHeight="1">
      <c r="A20" s="164" t="s">
        <v>49</v>
      </c>
      <c r="B20" s="209">
        <v>92</v>
      </c>
      <c r="C20" s="210">
        <v>38</v>
      </c>
      <c r="D20" s="210">
        <v>54</v>
      </c>
      <c r="E20" s="211">
        <v>0</v>
      </c>
      <c r="F20" s="172">
        <v>0</v>
      </c>
      <c r="G20" s="171">
        <v>0</v>
      </c>
      <c r="H20" s="172">
        <v>0</v>
      </c>
      <c r="I20" s="171">
        <v>12</v>
      </c>
      <c r="J20" s="172">
        <f t="shared" si="2"/>
        <v>-12</v>
      </c>
      <c r="K20" s="163">
        <f t="shared" si="3"/>
        <v>-12</v>
      </c>
    </row>
    <row r="21" spans="1:11" ht="12.75" customHeight="1">
      <c r="A21" s="162" t="s">
        <v>203</v>
      </c>
      <c r="B21" s="209">
        <v>304</v>
      </c>
      <c r="C21" s="210">
        <v>158</v>
      </c>
      <c r="D21" s="210">
        <v>146</v>
      </c>
      <c r="E21" s="211">
        <v>0</v>
      </c>
      <c r="F21" s="172">
        <v>0</v>
      </c>
      <c r="G21" s="171">
        <v>0</v>
      </c>
      <c r="H21" s="172">
        <v>4</v>
      </c>
      <c r="I21" s="171">
        <v>14</v>
      </c>
      <c r="J21" s="172">
        <f t="shared" si="2"/>
        <v>-10</v>
      </c>
      <c r="K21" s="163">
        <f t="shared" si="3"/>
        <v>-10</v>
      </c>
    </row>
    <row r="22" spans="1:11" ht="12.75" customHeight="1">
      <c r="A22" s="165" t="s">
        <v>132</v>
      </c>
      <c r="B22" s="212">
        <f aca="true" t="shared" si="4" ref="B22:K22">SUM(B23:B32)</f>
        <v>16866</v>
      </c>
      <c r="C22" s="205">
        <f t="shared" si="4"/>
        <v>8223</v>
      </c>
      <c r="D22" s="205">
        <f t="shared" si="4"/>
        <v>8643</v>
      </c>
      <c r="E22" s="213">
        <f t="shared" si="4"/>
        <v>10</v>
      </c>
      <c r="F22" s="214">
        <f t="shared" si="4"/>
        <v>3</v>
      </c>
      <c r="G22" s="215">
        <f t="shared" si="4"/>
        <v>7</v>
      </c>
      <c r="H22" s="214">
        <f t="shared" si="4"/>
        <v>214</v>
      </c>
      <c r="I22" s="215">
        <f t="shared" si="4"/>
        <v>324</v>
      </c>
      <c r="J22" s="214">
        <f t="shared" si="4"/>
        <v>-110</v>
      </c>
      <c r="K22" s="163">
        <f t="shared" si="4"/>
        <v>-103</v>
      </c>
    </row>
    <row r="23" spans="1:11" ht="12.75" customHeight="1">
      <c r="A23" s="162" t="s">
        <v>201</v>
      </c>
      <c r="B23" s="209">
        <v>3827</v>
      </c>
      <c r="C23" s="210">
        <v>1830</v>
      </c>
      <c r="D23" s="210">
        <v>1997</v>
      </c>
      <c r="E23" s="211">
        <v>4</v>
      </c>
      <c r="F23" s="172">
        <v>2</v>
      </c>
      <c r="G23" s="171">
        <v>2</v>
      </c>
      <c r="H23" s="172">
        <v>40</v>
      </c>
      <c r="I23" s="171">
        <v>55</v>
      </c>
      <c r="J23" s="172">
        <f t="shared" si="2"/>
        <v>-15</v>
      </c>
      <c r="K23" s="163">
        <f aca="true" t="shared" si="5" ref="K23:K32">+J23+G23</f>
        <v>-13</v>
      </c>
    </row>
    <row r="24" spans="1:11" ht="12.75" customHeight="1">
      <c r="A24" s="162" t="s">
        <v>202</v>
      </c>
      <c r="B24" s="209">
        <v>1216</v>
      </c>
      <c r="C24" s="210">
        <v>597</v>
      </c>
      <c r="D24" s="210">
        <v>619</v>
      </c>
      <c r="E24" s="211">
        <v>1</v>
      </c>
      <c r="F24" s="172">
        <v>0</v>
      </c>
      <c r="G24" s="171">
        <v>1</v>
      </c>
      <c r="H24" s="172">
        <v>19</v>
      </c>
      <c r="I24" s="171">
        <v>29</v>
      </c>
      <c r="J24" s="172">
        <f t="shared" si="2"/>
        <v>-10</v>
      </c>
      <c r="K24" s="163">
        <f t="shared" si="5"/>
        <v>-9</v>
      </c>
    </row>
    <row r="25" spans="1:11" ht="12.75" customHeight="1">
      <c r="A25" s="164" t="s">
        <v>133</v>
      </c>
      <c r="B25" s="209">
        <v>1944</v>
      </c>
      <c r="C25" s="210">
        <v>1000</v>
      </c>
      <c r="D25" s="210">
        <v>944</v>
      </c>
      <c r="E25" s="211">
        <v>2</v>
      </c>
      <c r="F25" s="172">
        <v>0</v>
      </c>
      <c r="G25" s="171">
        <v>2</v>
      </c>
      <c r="H25" s="172">
        <v>18</v>
      </c>
      <c r="I25" s="171">
        <v>39</v>
      </c>
      <c r="J25" s="172">
        <f t="shared" si="2"/>
        <v>-21</v>
      </c>
      <c r="K25" s="163">
        <f t="shared" si="5"/>
        <v>-19</v>
      </c>
    </row>
    <row r="26" spans="1:11" ht="12.75" customHeight="1">
      <c r="A26" s="164" t="s">
        <v>134</v>
      </c>
      <c r="B26" s="209">
        <v>5025</v>
      </c>
      <c r="C26" s="210">
        <v>2473</v>
      </c>
      <c r="D26" s="210">
        <v>2552</v>
      </c>
      <c r="E26" s="211">
        <v>1</v>
      </c>
      <c r="F26" s="172">
        <v>1</v>
      </c>
      <c r="G26" s="171">
        <v>0</v>
      </c>
      <c r="H26" s="172">
        <v>50</v>
      </c>
      <c r="I26" s="171">
        <v>104</v>
      </c>
      <c r="J26" s="172">
        <f t="shared" si="2"/>
        <v>-54</v>
      </c>
      <c r="K26" s="163">
        <f t="shared" si="5"/>
        <v>-54</v>
      </c>
    </row>
    <row r="27" spans="1:11" ht="12.75" customHeight="1">
      <c r="A27" s="164" t="s">
        <v>26</v>
      </c>
      <c r="B27" s="209">
        <v>2101</v>
      </c>
      <c r="C27" s="210">
        <v>946</v>
      </c>
      <c r="D27" s="210">
        <v>1155</v>
      </c>
      <c r="E27" s="211">
        <v>2</v>
      </c>
      <c r="F27" s="172">
        <v>0</v>
      </c>
      <c r="G27" s="171">
        <v>2</v>
      </c>
      <c r="H27" s="172">
        <v>32</v>
      </c>
      <c r="I27" s="171">
        <v>45</v>
      </c>
      <c r="J27" s="172">
        <f t="shared" si="2"/>
        <v>-13</v>
      </c>
      <c r="K27" s="163">
        <f t="shared" si="5"/>
        <v>-11</v>
      </c>
    </row>
    <row r="28" spans="1:11" ht="12.75" customHeight="1">
      <c r="A28" s="164" t="s">
        <v>135</v>
      </c>
      <c r="B28" s="209">
        <v>652</v>
      </c>
      <c r="C28" s="210">
        <v>355</v>
      </c>
      <c r="D28" s="210">
        <v>297</v>
      </c>
      <c r="E28" s="211">
        <v>0</v>
      </c>
      <c r="F28" s="172">
        <v>0</v>
      </c>
      <c r="G28" s="171">
        <v>0</v>
      </c>
      <c r="H28" s="172">
        <v>14</v>
      </c>
      <c r="I28" s="171">
        <v>11</v>
      </c>
      <c r="J28" s="172">
        <f t="shared" si="2"/>
        <v>3</v>
      </c>
      <c r="K28" s="163">
        <f t="shared" si="5"/>
        <v>3</v>
      </c>
    </row>
    <row r="29" spans="1:11" ht="12.75" customHeight="1">
      <c r="A29" s="162" t="s">
        <v>203</v>
      </c>
      <c r="B29" s="209">
        <v>304</v>
      </c>
      <c r="C29" s="210">
        <v>158</v>
      </c>
      <c r="D29" s="210">
        <v>146</v>
      </c>
      <c r="E29" s="211">
        <v>0</v>
      </c>
      <c r="F29" s="172">
        <v>0</v>
      </c>
      <c r="G29" s="171">
        <v>0</v>
      </c>
      <c r="H29" s="172">
        <v>4</v>
      </c>
      <c r="I29" s="171">
        <v>14</v>
      </c>
      <c r="J29" s="172">
        <f t="shared" si="2"/>
        <v>-10</v>
      </c>
      <c r="K29" s="163">
        <f t="shared" si="5"/>
        <v>-10</v>
      </c>
    </row>
    <row r="30" spans="1:11" ht="12.75" customHeight="1">
      <c r="A30" s="164" t="s">
        <v>136</v>
      </c>
      <c r="B30" s="209">
        <v>1179</v>
      </c>
      <c r="C30" s="210">
        <v>579</v>
      </c>
      <c r="D30" s="210">
        <v>600</v>
      </c>
      <c r="E30" s="211">
        <v>0</v>
      </c>
      <c r="F30" s="172">
        <v>0</v>
      </c>
      <c r="G30" s="171">
        <v>0</v>
      </c>
      <c r="H30" s="172">
        <v>21</v>
      </c>
      <c r="I30" s="171">
        <v>14</v>
      </c>
      <c r="J30" s="172">
        <f t="shared" si="2"/>
        <v>7</v>
      </c>
      <c r="K30" s="163">
        <f t="shared" si="5"/>
        <v>7</v>
      </c>
    </row>
    <row r="31" spans="1:11" ht="12.75" customHeight="1">
      <c r="A31" s="164" t="s">
        <v>137</v>
      </c>
      <c r="B31" s="209">
        <v>398</v>
      </c>
      <c r="C31" s="210">
        <v>203</v>
      </c>
      <c r="D31" s="210">
        <v>195</v>
      </c>
      <c r="E31" s="211">
        <v>0</v>
      </c>
      <c r="F31" s="172">
        <v>0</v>
      </c>
      <c r="G31" s="171">
        <v>0</v>
      </c>
      <c r="H31" s="172">
        <v>11</v>
      </c>
      <c r="I31" s="171">
        <v>9</v>
      </c>
      <c r="J31" s="172">
        <f t="shared" si="2"/>
        <v>2</v>
      </c>
      <c r="K31" s="163">
        <f t="shared" si="5"/>
        <v>2</v>
      </c>
    </row>
    <row r="32" spans="1:11" ht="12.75" customHeight="1">
      <c r="A32" s="164" t="s">
        <v>138</v>
      </c>
      <c r="B32" s="209">
        <v>220</v>
      </c>
      <c r="C32" s="210">
        <v>82</v>
      </c>
      <c r="D32" s="210">
        <v>138</v>
      </c>
      <c r="E32" s="211">
        <v>0</v>
      </c>
      <c r="F32" s="172">
        <v>0</v>
      </c>
      <c r="G32" s="171">
        <v>0</v>
      </c>
      <c r="H32" s="172">
        <v>5</v>
      </c>
      <c r="I32" s="171">
        <v>4</v>
      </c>
      <c r="J32" s="172">
        <f t="shared" si="2"/>
        <v>1</v>
      </c>
      <c r="K32" s="163">
        <f t="shared" si="5"/>
        <v>1</v>
      </c>
    </row>
    <row r="33" spans="1:11" ht="12.75" customHeight="1">
      <c r="A33" s="165" t="s">
        <v>139</v>
      </c>
      <c r="B33" s="212">
        <f aca="true" t="shared" si="6" ref="B33:K33">SUM(B34:B43)-B34</f>
        <v>20620</v>
      </c>
      <c r="C33" s="205">
        <f t="shared" si="6"/>
        <v>9887</v>
      </c>
      <c r="D33" s="205">
        <f t="shared" si="6"/>
        <v>10733</v>
      </c>
      <c r="E33" s="213">
        <f t="shared" si="6"/>
        <v>16</v>
      </c>
      <c r="F33" s="214">
        <f t="shared" si="6"/>
        <v>3</v>
      </c>
      <c r="G33" s="215">
        <f t="shared" si="6"/>
        <v>13</v>
      </c>
      <c r="H33" s="214">
        <f t="shared" si="6"/>
        <v>223</v>
      </c>
      <c r="I33" s="215">
        <f t="shared" si="6"/>
        <v>384</v>
      </c>
      <c r="J33" s="214">
        <f t="shared" si="6"/>
        <v>-161</v>
      </c>
      <c r="K33" s="163">
        <f t="shared" si="6"/>
        <v>-148</v>
      </c>
    </row>
    <row r="34" spans="1:11" s="144" customFormat="1" ht="12.75" customHeight="1">
      <c r="A34" s="164" t="s">
        <v>84</v>
      </c>
      <c r="B34" s="209">
        <v>9806</v>
      </c>
      <c r="C34" s="210">
        <v>4888</v>
      </c>
      <c r="D34" s="210">
        <v>4918</v>
      </c>
      <c r="E34" s="211">
        <v>6</v>
      </c>
      <c r="F34" s="172">
        <v>3</v>
      </c>
      <c r="G34" s="171">
        <v>3</v>
      </c>
      <c r="H34" s="172">
        <v>93</v>
      </c>
      <c r="I34" s="171">
        <v>187</v>
      </c>
      <c r="J34" s="172">
        <f t="shared" si="2"/>
        <v>-94</v>
      </c>
      <c r="K34" s="163">
        <f aca="true" t="shared" si="7" ref="K34:K43">+J34+G34</f>
        <v>-91</v>
      </c>
    </row>
    <row r="35" spans="1:11" ht="12.75" customHeight="1">
      <c r="A35" s="166" t="s">
        <v>140</v>
      </c>
      <c r="B35" s="209">
        <v>2805</v>
      </c>
      <c r="C35" s="210">
        <v>1402</v>
      </c>
      <c r="D35" s="210">
        <v>1403</v>
      </c>
      <c r="E35" s="211">
        <v>2</v>
      </c>
      <c r="F35" s="172">
        <v>2</v>
      </c>
      <c r="G35" s="171">
        <v>0</v>
      </c>
      <c r="H35" s="172">
        <v>31</v>
      </c>
      <c r="I35" s="171">
        <v>43</v>
      </c>
      <c r="J35" s="172">
        <f t="shared" si="2"/>
        <v>-12</v>
      </c>
      <c r="K35" s="163">
        <f t="shared" si="7"/>
        <v>-12</v>
      </c>
    </row>
    <row r="36" spans="1:11" ht="12.75" customHeight="1">
      <c r="A36" s="166" t="s">
        <v>141</v>
      </c>
      <c r="B36" s="209">
        <v>4301</v>
      </c>
      <c r="C36" s="210">
        <v>2201</v>
      </c>
      <c r="D36" s="210">
        <v>2100</v>
      </c>
      <c r="E36" s="211">
        <v>3</v>
      </c>
      <c r="F36" s="172">
        <v>0</v>
      </c>
      <c r="G36" s="171">
        <v>3</v>
      </c>
      <c r="H36" s="172">
        <v>41</v>
      </c>
      <c r="I36" s="171">
        <v>99</v>
      </c>
      <c r="J36" s="172">
        <f t="shared" si="2"/>
        <v>-58</v>
      </c>
      <c r="K36" s="163">
        <f t="shared" si="7"/>
        <v>-55</v>
      </c>
    </row>
    <row r="37" spans="1:11" ht="12.75" customHeight="1">
      <c r="A37" s="166" t="s">
        <v>142</v>
      </c>
      <c r="B37" s="209">
        <v>2700</v>
      </c>
      <c r="C37" s="210">
        <v>1285</v>
      </c>
      <c r="D37" s="210">
        <v>1415</v>
      </c>
      <c r="E37" s="211">
        <v>1</v>
      </c>
      <c r="F37" s="172">
        <v>1</v>
      </c>
      <c r="G37" s="171">
        <v>0</v>
      </c>
      <c r="H37" s="172">
        <v>21</v>
      </c>
      <c r="I37" s="171">
        <v>45</v>
      </c>
      <c r="J37" s="172">
        <f t="shared" si="2"/>
        <v>-24</v>
      </c>
      <c r="K37" s="163">
        <f t="shared" si="7"/>
        <v>-24</v>
      </c>
    </row>
    <row r="38" spans="1:11" ht="12.75" customHeight="1">
      <c r="A38" s="164" t="s">
        <v>143</v>
      </c>
      <c r="B38" s="209">
        <v>1352</v>
      </c>
      <c r="C38" s="210">
        <v>530</v>
      </c>
      <c r="D38" s="210">
        <v>822</v>
      </c>
      <c r="E38" s="211">
        <v>0</v>
      </c>
      <c r="F38" s="172">
        <v>0</v>
      </c>
      <c r="G38" s="171">
        <v>0</v>
      </c>
      <c r="H38" s="172">
        <v>12</v>
      </c>
      <c r="I38" s="171">
        <v>23</v>
      </c>
      <c r="J38" s="172">
        <f t="shared" si="2"/>
        <v>-11</v>
      </c>
      <c r="K38" s="163">
        <f t="shared" si="7"/>
        <v>-11</v>
      </c>
    </row>
    <row r="39" spans="1:11" ht="12.75" customHeight="1">
      <c r="A39" s="164" t="s">
        <v>144</v>
      </c>
      <c r="B39" s="209">
        <v>4131</v>
      </c>
      <c r="C39" s="210">
        <v>1926</v>
      </c>
      <c r="D39" s="210">
        <v>2205</v>
      </c>
      <c r="E39" s="211">
        <v>6</v>
      </c>
      <c r="F39" s="172">
        <v>0</v>
      </c>
      <c r="G39" s="171">
        <v>6</v>
      </c>
      <c r="H39" s="172">
        <v>39</v>
      </c>
      <c r="I39" s="171">
        <v>31</v>
      </c>
      <c r="J39" s="172">
        <f t="shared" si="2"/>
        <v>8</v>
      </c>
      <c r="K39" s="163">
        <f t="shared" si="7"/>
        <v>14</v>
      </c>
    </row>
    <row r="40" spans="1:11" ht="12.75" customHeight="1">
      <c r="A40" s="164" t="s">
        <v>29</v>
      </c>
      <c r="B40" s="209">
        <v>1648</v>
      </c>
      <c r="C40" s="210">
        <v>796</v>
      </c>
      <c r="D40" s="210">
        <v>852</v>
      </c>
      <c r="E40" s="211">
        <v>1</v>
      </c>
      <c r="F40" s="172">
        <v>0</v>
      </c>
      <c r="G40" s="171">
        <v>1</v>
      </c>
      <c r="H40" s="172">
        <v>16</v>
      </c>
      <c r="I40" s="171">
        <v>26</v>
      </c>
      <c r="J40" s="172">
        <f t="shared" si="2"/>
        <v>-10</v>
      </c>
      <c r="K40" s="163">
        <f t="shared" si="7"/>
        <v>-9</v>
      </c>
    </row>
    <row r="41" spans="1:11" ht="12.75" customHeight="1">
      <c r="A41" s="164" t="s">
        <v>145</v>
      </c>
      <c r="B41" s="211">
        <v>2001</v>
      </c>
      <c r="C41" s="172">
        <v>1035</v>
      </c>
      <c r="D41" s="172">
        <v>966</v>
      </c>
      <c r="E41" s="216">
        <v>2</v>
      </c>
      <c r="F41" s="217">
        <v>0</v>
      </c>
      <c r="G41" s="171">
        <v>2</v>
      </c>
      <c r="H41" s="217">
        <v>41</v>
      </c>
      <c r="I41" s="218">
        <v>86</v>
      </c>
      <c r="J41" s="172">
        <f t="shared" si="2"/>
        <v>-45</v>
      </c>
      <c r="K41" s="163">
        <f t="shared" si="7"/>
        <v>-43</v>
      </c>
    </row>
    <row r="42" spans="1:11" ht="12.75" customHeight="1">
      <c r="A42" s="164" t="s">
        <v>146</v>
      </c>
      <c r="B42" s="211">
        <v>1586</v>
      </c>
      <c r="C42" s="172">
        <v>687</v>
      </c>
      <c r="D42" s="172">
        <v>899</v>
      </c>
      <c r="E42" s="216">
        <v>1</v>
      </c>
      <c r="F42" s="217">
        <v>0</v>
      </c>
      <c r="G42" s="171">
        <v>1</v>
      </c>
      <c r="H42" s="217">
        <v>21</v>
      </c>
      <c r="I42" s="218">
        <v>31</v>
      </c>
      <c r="J42" s="172">
        <f t="shared" si="2"/>
        <v>-10</v>
      </c>
      <c r="K42" s="163">
        <f t="shared" si="7"/>
        <v>-9</v>
      </c>
    </row>
    <row r="43" spans="1:11" ht="12.75" customHeight="1">
      <c r="A43" s="164" t="s">
        <v>147</v>
      </c>
      <c r="B43" s="211">
        <v>96</v>
      </c>
      <c r="C43" s="172">
        <v>25</v>
      </c>
      <c r="D43" s="172">
        <v>71</v>
      </c>
      <c r="E43" s="216">
        <v>0</v>
      </c>
      <c r="F43" s="217">
        <v>0</v>
      </c>
      <c r="G43" s="171">
        <v>0</v>
      </c>
      <c r="H43" s="217">
        <v>1</v>
      </c>
      <c r="I43" s="218">
        <v>0</v>
      </c>
      <c r="J43" s="172">
        <f t="shared" si="2"/>
        <v>1</v>
      </c>
      <c r="K43" s="163">
        <f t="shared" si="7"/>
        <v>1</v>
      </c>
    </row>
    <row r="44" spans="1:11" ht="12.75" customHeight="1">
      <c r="A44" s="165" t="s">
        <v>148</v>
      </c>
      <c r="B44" s="213">
        <f aca="true" t="shared" si="8" ref="B44:K44">SUM(B45:B59)-B45</f>
        <v>44090</v>
      </c>
      <c r="C44" s="214">
        <f t="shared" si="8"/>
        <v>22248</v>
      </c>
      <c r="D44" s="214">
        <f t="shared" si="8"/>
        <v>21842</v>
      </c>
      <c r="E44" s="213">
        <f t="shared" si="8"/>
        <v>47</v>
      </c>
      <c r="F44" s="214">
        <f t="shared" si="8"/>
        <v>5</v>
      </c>
      <c r="G44" s="219">
        <f t="shared" si="8"/>
        <v>42</v>
      </c>
      <c r="H44" s="220">
        <f t="shared" si="8"/>
        <v>643</v>
      </c>
      <c r="I44" s="215">
        <f t="shared" si="8"/>
        <v>721</v>
      </c>
      <c r="J44" s="220">
        <f t="shared" si="8"/>
        <v>-78</v>
      </c>
      <c r="K44" s="163">
        <f t="shared" si="8"/>
        <v>-36</v>
      </c>
    </row>
    <row r="45" spans="1:11" ht="12.75" customHeight="1">
      <c r="A45" s="164" t="s">
        <v>16</v>
      </c>
      <c r="B45" s="211">
        <v>20951</v>
      </c>
      <c r="C45" s="172">
        <v>10152</v>
      </c>
      <c r="D45" s="172">
        <v>10799</v>
      </c>
      <c r="E45" s="221">
        <v>24</v>
      </c>
      <c r="F45" s="171">
        <v>4</v>
      </c>
      <c r="G45" s="172">
        <v>20</v>
      </c>
      <c r="H45" s="171">
        <v>268</v>
      </c>
      <c r="I45" s="172">
        <v>355</v>
      </c>
      <c r="J45" s="172">
        <f t="shared" si="2"/>
        <v>-87</v>
      </c>
      <c r="K45" s="163">
        <f aca="true" t="shared" si="9" ref="K45:K59">+J45+G45</f>
        <v>-67</v>
      </c>
    </row>
    <row r="46" spans="1:11" ht="12.75" customHeight="1">
      <c r="A46" s="167" t="s">
        <v>149</v>
      </c>
      <c r="B46" s="211">
        <v>7459</v>
      </c>
      <c r="C46" s="172">
        <v>3460</v>
      </c>
      <c r="D46" s="172">
        <v>3999</v>
      </c>
      <c r="E46" s="221">
        <v>9</v>
      </c>
      <c r="F46" s="171">
        <v>2</v>
      </c>
      <c r="G46" s="172">
        <v>7</v>
      </c>
      <c r="H46" s="171">
        <v>90</v>
      </c>
      <c r="I46" s="172">
        <v>148</v>
      </c>
      <c r="J46" s="172">
        <f t="shared" si="2"/>
        <v>-58</v>
      </c>
      <c r="K46" s="163">
        <f t="shared" si="9"/>
        <v>-51</v>
      </c>
    </row>
    <row r="47" spans="1:11" ht="12.75" customHeight="1">
      <c r="A47" s="167" t="s">
        <v>150</v>
      </c>
      <c r="B47" s="211">
        <v>2885</v>
      </c>
      <c r="C47" s="172">
        <v>1380</v>
      </c>
      <c r="D47" s="172">
        <v>1505</v>
      </c>
      <c r="E47" s="221">
        <v>1</v>
      </c>
      <c r="F47" s="171">
        <v>2</v>
      </c>
      <c r="G47" s="172">
        <v>-1</v>
      </c>
      <c r="H47" s="171">
        <v>35</v>
      </c>
      <c r="I47" s="172">
        <v>36</v>
      </c>
      <c r="J47" s="172">
        <f t="shared" si="2"/>
        <v>-1</v>
      </c>
      <c r="K47" s="163">
        <f t="shared" si="9"/>
        <v>-2</v>
      </c>
    </row>
    <row r="48" spans="1:11" ht="12.75" customHeight="1">
      <c r="A48" s="167" t="s">
        <v>151</v>
      </c>
      <c r="B48" s="211">
        <v>2514</v>
      </c>
      <c r="C48" s="172">
        <v>1265</v>
      </c>
      <c r="D48" s="172">
        <v>1249</v>
      </c>
      <c r="E48" s="221">
        <v>2</v>
      </c>
      <c r="F48" s="171">
        <v>0</v>
      </c>
      <c r="G48" s="172">
        <v>2</v>
      </c>
      <c r="H48" s="171">
        <v>30</v>
      </c>
      <c r="I48" s="172">
        <v>22</v>
      </c>
      <c r="J48" s="172">
        <f t="shared" si="2"/>
        <v>8</v>
      </c>
      <c r="K48" s="163">
        <f t="shared" si="9"/>
        <v>10</v>
      </c>
    </row>
    <row r="49" spans="1:11" ht="12.75" customHeight="1">
      <c r="A49" s="167" t="s">
        <v>152</v>
      </c>
      <c r="B49" s="211">
        <v>3714</v>
      </c>
      <c r="C49" s="172">
        <v>1902</v>
      </c>
      <c r="D49" s="172">
        <v>1812</v>
      </c>
      <c r="E49" s="221">
        <v>5</v>
      </c>
      <c r="F49" s="171">
        <v>0</v>
      </c>
      <c r="G49" s="172">
        <v>5</v>
      </c>
      <c r="H49" s="171">
        <v>57</v>
      </c>
      <c r="I49" s="172">
        <v>60</v>
      </c>
      <c r="J49" s="172">
        <f t="shared" si="2"/>
        <v>-3</v>
      </c>
      <c r="K49" s="163">
        <f t="shared" si="9"/>
        <v>2</v>
      </c>
    </row>
    <row r="50" spans="1:11" ht="12.75" customHeight="1">
      <c r="A50" s="167" t="s">
        <v>153</v>
      </c>
      <c r="B50" s="211">
        <v>1823</v>
      </c>
      <c r="C50" s="172">
        <v>911</v>
      </c>
      <c r="D50" s="172">
        <v>912</v>
      </c>
      <c r="E50" s="221">
        <v>1</v>
      </c>
      <c r="F50" s="171">
        <v>0</v>
      </c>
      <c r="G50" s="172">
        <v>1</v>
      </c>
      <c r="H50" s="171">
        <v>29</v>
      </c>
      <c r="I50" s="172">
        <v>56</v>
      </c>
      <c r="J50" s="172">
        <f t="shared" si="2"/>
        <v>-27</v>
      </c>
      <c r="K50" s="163">
        <f t="shared" si="9"/>
        <v>-26</v>
      </c>
    </row>
    <row r="51" spans="1:11" ht="12.75" customHeight="1">
      <c r="A51" s="167" t="s">
        <v>154</v>
      </c>
      <c r="B51" s="211">
        <v>2188</v>
      </c>
      <c r="C51" s="172">
        <v>1067</v>
      </c>
      <c r="D51" s="172">
        <v>1121</v>
      </c>
      <c r="E51" s="221">
        <v>6</v>
      </c>
      <c r="F51" s="171">
        <v>0</v>
      </c>
      <c r="G51" s="172">
        <v>6</v>
      </c>
      <c r="H51" s="171">
        <v>21</v>
      </c>
      <c r="I51" s="172">
        <v>31</v>
      </c>
      <c r="J51" s="172">
        <f t="shared" si="2"/>
        <v>-10</v>
      </c>
      <c r="K51" s="163">
        <f t="shared" si="9"/>
        <v>-4</v>
      </c>
    </row>
    <row r="52" spans="1:11" ht="12.75" customHeight="1">
      <c r="A52" s="167" t="s">
        <v>155</v>
      </c>
      <c r="B52" s="211">
        <v>368</v>
      </c>
      <c r="C52" s="172">
        <v>167</v>
      </c>
      <c r="D52" s="172">
        <v>201</v>
      </c>
      <c r="E52" s="221">
        <v>0</v>
      </c>
      <c r="F52" s="171">
        <v>0</v>
      </c>
      <c r="G52" s="172">
        <v>0</v>
      </c>
      <c r="H52" s="171">
        <v>6</v>
      </c>
      <c r="I52" s="172">
        <v>2</v>
      </c>
      <c r="J52" s="172">
        <f t="shared" si="2"/>
        <v>4</v>
      </c>
      <c r="K52" s="163">
        <f t="shared" si="9"/>
        <v>4</v>
      </c>
    </row>
    <row r="53" spans="1:11" ht="12.75" customHeight="1">
      <c r="A53" s="164" t="s">
        <v>75</v>
      </c>
      <c r="B53" s="209">
        <v>7513</v>
      </c>
      <c r="C53" s="210">
        <v>4059</v>
      </c>
      <c r="D53" s="210">
        <v>3454</v>
      </c>
      <c r="E53" s="211">
        <v>11</v>
      </c>
      <c r="F53" s="172">
        <v>0</v>
      </c>
      <c r="G53" s="171">
        <v>11</v>
      </c>
      <c r="H53" s="172">
        <v>141</v>
      </c>
      <c r="I53" s="171">
        <v>109</v>
      </c>
      <c r="J53" s="172">
        <f t="shared" si="2"/>
        <v>32</v>
      </c>
      <c r="K53" s="163">
        <f t="shared" si="9"/>
        <v>43</v>
      </c>
    </row>
    <row r="54" spans="1:11" s="144" customFormat="1" ht="12.75" customHeight="1">
      <c r="A54" s="164" t="s">
        <v>156</v>
      </c>
      <c r="B54" s="209">
        <v>3985</v>
      </c>
      <c r="C54" s="210">
        <v>1924</v>
      </c>
      <c r="D54" s="210">
        <v>2061</v>
      </c>
      <c r="E54" s="211">
        <v>1</v>
      </c>
      <c r="F54" s="172">
        <v>0</v>
      </c>
      <c r="G54" s="171">
        <v>1</v>
      </c>
      <c r="H54" s="172">
        <v>38</v>
      </c>
      <c r="I54" s="171">
        <v>69</v>
      </c>
      <c r="J54" s="172">
        <f t="shared" si="2"/>
        <v>-31</v>
      </c>
      <c r="K54" s="163">
        <f t="shared" si="9"/>
        <v>-30</v>
      </c>
    </row>
    <row r="55" spans="1:11" s="144" customFormat="1" ht="12.75" customHeight="1">
      <c r="A55" s="164" t="s">
        <v>157</v>
      </c>
      <c r="B55" s="209">
        <v>3952</v>
      </c>
      <c r="C55" s="210">
        <v>2061</v>
      </c>
      <c r="D55" s="210">
        <v>1891</v>
      </c>
      <c r="E55" s="216">
        <v>5</v>
      </c>
      <c r="F55" s="217">
        <v>0</v>
      </c>
      <c r="G55" s="171">
        <v>5</v>
      </c>
      <c r="H55" s="217">
        <v>61</v>
      </c>
      <c r="I55" s="218">
        <v>62</v>
      </c>
      <c r="J55" s="172">
        <f t="shared" si="2"/>
        <v>-1</v>
      </c>
      <c r="K55" s="163">
        <f t="shared" si="9"/>
        <v>4</v>
      </c>
    </row>
    <row r="56" spans="1:11" ht="12.75" customHeight="1">
      <c r="A56" s="164" t="s">
        <v>105</v>
      </c>
      <c r="B56" s="211">
        <v>3030</v>
      </c>
      <c r="C56" s="172">
        <v>1671</v>
      </c>
      <c r="D56" s="172">
        <v>1359</v>
      </c>
      <c r="E56" s="221">
        <v>0</v>
      </c>
      <c r="F56" s="171">
        <v>1</v>
      </c>
      <c r="G56" s="172">
        <v>-1</v>
      </c>
      <c r="H56" s="171">
        <v>53</v>
      </c>
      <c r="I56" s="172">
        <v>62</v>
      </c>
      <c r="J56" s="172">
        <f t="shared" si="2"/>
        <v>-9</v>
      </c>
      <c r="K56" s="163">
        <f t="shared" si="9"/>
        <v>-10</v>
      </c>
    </row>
    <row r="57" spans="1:11" ht="12.75" customHeight="1">
      <c r="A57" s="164" t="s">
        <v>104</v>
      </c>
      <c r="B57" s="209">
        <v>898</v>
      </c>
      <c r="C57" s="210">
        <v>423</v>
      </c>
      <c r="D57" s="210">
        <v>475</v>
      </c>
      <c r="E57" s="216">
        <v>0</v>
      </c>
      <c r="F57" s="217">
        <v>0</v>
      </c>
      <c r="G57" s="171">
        <v>0</v>
      </c>
      <c r="H57" s="217">
        <v>14</v>
      </c>
      <c r="I57" s="218">
        <v>10</v>
      </c>
      <c r="J57" s="172">
        <f t="shared" si="2"/>
        <v>4</v>
      </c>
      <c r="K57" s="163">
        <f t="shared" si="9"/>
        <v>4</v>
      </c>
    </row>
    <row r="58" spans="1:11" ht="12.75" customHeight="1">
      <c r="A58" s="164" t="s">
        <v>122</v>
      </c>
      <c r="B58" s="209">
        <v>3377</v>
      </c>
      <c r="C58" s="210">
        <v>1714</v>
      </c>
      <c r="D58" s="210">
        <v>1663</v>
      </c>
      <c r="E58" s="216">
        <v>6</v>
      </c>
      <c r="F58" s="217">
        <v>0</v>
      </c>
      <c r="G58" s="171">
        <v>6</v>
      </c>
      <c r="H58" s="217">
        <v>62</v>
      </c>
      <c r="I58" s="218">
        <v>45</v>
      </c>
      <c r="J58" s="172">
        <f t="shared" si="2"/>
        <v>17</v>
      </c>
      <c r="K58" s="163">
        <f t="shared" si="9"/>
        <v>23</v>
      </c>
    </row>
    <row r="59" spans="1:11" ht="12.75" customHeight="1">
      <c r="A59" s="168" t="s">
        <v>158</v>
      </c>
      <c r="B59" s="222">
        <v>384</v>
      </c>
      <c r="C59" s="223">
        <v>244</v>
      </c>
      <c r="D59" s="223">
        <v>140</v>
      </c>
      <c r="E59" s="224">
        <v>0</v>
      </c>
      <c r="F59" s="225">
        <v>0</v>
      </c>
      <c r="G59" s="226">
        <v>0</v>
      </c>
      <c r="H59" s="225">
        <v>6</v>
      </c>
      <c r="I59" s="227">
        <v>9</v>
      </c>
      <c r="J59" s="223">
        <f t="shared" si="2"/>
        <v>-3</v>
      </c>
      <c r="K59" s="169">
        <f t="shared" si="9"/>
        <v>-3</v>
      </c>
    </row>
    <row r="60" spans="1:8" ht="12.75" customHeight="1">
      <c r="A60" s="170" t="s">
        <v>159</v>
      </c>
      <c r="B60" s="170"/>
      <c r="C60" s="170"/>
      <c r="D60" s="170"/>
      <c r="E60" s="170"/>
      <c r="F60" s="171"/>
      <c r="G60" s="172"/>
      <c r="H60" s="173"/>
    </row>
    <row r="61" spans="1:8" ht="12.75" customHeight="1">
      <c r="A61" s="170" t="s">
        <v>173</v>
      </c>
      <c r="B61" s="170"/>
      <c r="C61" s="170"/>
      <c r="D61" s="170"/>
      <c r="E61" s="170"/>
      <c r="F61" s="174"/>
      <c r="G61" s="174"/>
      <c r="H61" s="174"/>
    </row>
    <row r="62" spans="1:7" ht="12.75" customHeight="1">
      <c r="A62" s="175" t="s">
        <v>57</v>
      </c>
      <c r="B62" s="176"/>
      <c r="C62" s="176"/>
      <c r="D62" s="176"/>
      <c r="E62" s="174"/>
      <c r="F62" s="174"/>
      <c r="G62" s="174"/>
    </row>
    <row r="63" spans="1:9" ht="13.5" customHeight="1">
      <c r="A63" s="177"/>
      <c r="B63" s="177"/>
      <c r="C63" s="177"/>
      <c r="D63" s="177"/>
      <c r="E63" s="176"/>
      <c r="F63" s="176"/>
      <c r="G63" s="176"/>
      <c r="H63" s="177"/>
      <c r="I63" s="177"/>
    </row>
    <row r="64" spans="2:4" ht="13.5" customHeight="1">
      <c r="B64" s="178"/>
      <c r="C64" s="178"/>
      <c r="D64" s="178"/>
    </row>
    <row r="65" spans="2:4" ht="13.5" customHeight="1">
      <c r="B65" s="178"/>
      <c r="C65" s="178"/>
      <c r="D65" s="178"/>
    </row>
    <row r="66" spans="2:4" ht="13.5" customHeight="1">
      <c r="B66" s="178"/>
      <c r="C66" s="178"/>
      <c r="D66" s="178"/>
    </row>
    <row r="70" ht="12.75" customHeight="1"/>
    <row r="71" ht="12.75" customHeight="1"/>
    <row r="72" ht="12.75" customHeight="1"/>
  </sheetData>
  <sheetProtection/>
  <mergeCells count="9">
    <mergeCell ref="A1:K1"/>
    <mergeCell ref="I3:K3"/>
    <mergeCell ref="A4:A6"/>
    <mergeCell ref="B4:D4"/>
    <mergeCell ref="E4:K4"/>
    <mergeCell ref="B5:D5"/>
    <mergeCell ref="E5:G5"/>
    <mergeCell ref="H5:J5"/>
    <mergeCell ref="K5:K6"/>
  </mergeCells>
  <printOptions horizontalCentered="1" verticalCentered="1"/>
  <pageMargins left="0.2755905511811024" right="0.3937007874015748" top="0.3937007874015748" bottom="0.23622047244094488" header="0.35433070866141736" footer="0.35433070866141736"/>
  <pageSetup fitToHeight="1" fitToWidth="1" horizontalDpi="600" verticalDpi="600" orientation="portrait" paperSize="9" r:id="rId2"/>
  <headerFooter alignWithMargins="0">
    <oddFooter>&amp;C5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user</cp:lastModifiedBy>
  <cp:lastPrinted>2020-10-10T05:09:52Z</cp:lastPrinted>
  <dcterms:created xsi:type="dcterms:W3CDTF">2000-03-22T08:32:06Z</dcterms:created>
  <dcterms:modified xsi:type="dcterms:W3CDTF">2020-10-13T08:38:36Z</dcterms:modified>
  <cp:category/>
  <cp:version/>
  <cp:contentType/>
  <cp:contentStatus/>
</cp:coreProperties>
</file>