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将来の財政負担" sheetId="1" r:id="rId1"/>
  </sheets>
  <definedNames>
    <definedName name="_xlnm.Print_Area" localSheetId="0">'将来の財政負担'!$A$1:$AA$47</definedName>
    <definedName name="_xlnm.Print_Titles" localSheetId="0">'将来の財政負担'!$A:$C</definedName>
  </definedNames>
  <calcPr fullCalcOnLoad="1"/>
</workbook>
</file>

<file path=xl/sharedStrings.xml><?xml version="1.0" encoding="utf-8"?>
<sst xmlns="http://schemas.openxmlformats.org/spreadsheetml/2006/main" count="130" uniqueCount="80">
  <si>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</si>
  <si>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</si>
  <si>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</si>
  <si>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</si>
  <si>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</si>
  <si>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</si>
  <si>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</si>
  <si>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</si>
  <si>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</si>
  <si>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</si>
  <si>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</si>
  <si>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</si>
  <si>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</si>
  <si>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</si>
  <si>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</si>
  <si>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</si>
  <si>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</si>
  <si>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</si>
  <si>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</si>
  <si>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</si>
  <si>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</si>
  <si>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</si>
  <si>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</si>
  <si>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</si>
  <si>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</si>
  <si>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</si>
  <si>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</si>
  <si>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</si>
  <si>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</si>
  <si>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</si>
  <si>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</si>
  <si>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</si>
  <si>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</si>
  <si>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　</t>
  </si>
  <si>
    <t>市町名</t>
  </si>
  <si>
    <t>住民基本</t>
  </si>
  <si>
    <t>台帳登録</t>
  </si>
  <si>
    <t>標準財政</t>
  </si>
  <si>
    <t>地方債</t>
  </si>
  <si>
    <t>対標準</t>
  </si>
  <si>
    <t>住民</t>
  </si>
  <si>
    <t>減債基金</t>
  </si>
  <si>
    <t>特定目的基金</t>
  </si>
  <si>
    <t>積立金</t>
  </si>
  <si>
    <t>債務負担行為</t>
  </si>
  <si>
    <t>人口（人）</t>
  </si>
  <si>
    <t>規模</t>
  </si>
  <si>
    <t>現在高</t>
  </si>
  <si>
    <t>財政規模</t>
  </si>
  <si>
    <t>一人当たり</t>
  </si>
  <si>
    <t>（千円）</t>
  </si>
  <si>
    <t>（円）</t>
  </si>
  <si>
    <t>県計</t>
  </si>
  <si>
    <t>市計</t>
  </si>
  <si>
    <t>町計</t>
  </si>
  <si>
    <t>菊川市</t>
  </si>
  <si>
    <t>伊豆の国市</t>
  </si>
  <si>
    <t>牧之原市</t>
  </si>
  <si>
    <t>川根本町</t>
  </si>
  <si>
    <t>（H21.3.31）</t>
  </si>
  <si>
    <t>（％）</t>
  </si>
  <si>
    <t>翌年度以降</t>
  </si>
  <si>
    <t>支出予定額</t>
  </si>
  <si>
    <t>(B) （千円）</t>
  </si>
  <si>
    <t>将来の</t>
  </si>
  <si>
    <t>財政負担</t>
  </si>
  <si>
    <t>財政調整基金</t>
  </si>
  <si>
    <t>現在高</t>
  </si>
  <si>
    <t>現在高（千円）</t>
  </si>
  <si>
    <t>財政調整基金</t>
  </si>
  <si>
    <t>減債基金</t>
  </si>
  <si>
    <t>平成20年度 将来の財政負担</t>
  </si>
  <si>
    <t>（積立金と負債の状況）</t>
  </si>
  <si>
    <t>（積立金の内訳）</t>
  </si>
  <si>
    <t>＋</t>
  </si>
  <si>
    <t xml:space="preserve">(A) </t>
  </si>
  <si>
    <t xml:space="preserve">(C) </t>
  </si>
  <si>
    <t xml:space="preserve">(A)+(B)-(C) </t>
  </si>
  <si>
    <t>（％）</t>
  </si>
  <si>
    <t>＊標準財政規模には臨時財政
対策債発行可能額を含む。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</si>
</sst>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_ ;[Red]\-#,##0\ "/>
    <numFmt numFmtId="180" formatCode="#,##0;&quot;△ &quot;#,##0"/>
    <numFmt numFmtId="181" formatCode="#,##0.0;&quot;△ &quot;#,##0.0"/>
    <numFmt numFmtId="182" formatCode="0.0_);[Red]\(0.0\)"/>
    <numFmt numFmtId="183" formatCode="0.00_ "/>
    <numFmt numFmtId="184" formatCode="#,##0.00_ "/>
    <numFmt numFmtId="185" formatCode="#,##0.00;&quot;△ &quot;#,##0.00"/>
    <numFmt numFmtId="186" formatCode="0.0_ ;[Red]\-0.0\ "/>
    <numFmt numFmtId="187" formatCode="#,##0.0;[Red]\-#,##0.0"/>
    <numFmt numFmtId="188" formatCode="&quot;\&quot;#,##0.0_);\(&quot;\&quot;#,##0.0\)"/>
    <numFmt numFmtId="189" formatCode="#,##0.0_);\(#,##0.0\)"/>
    <numFmt numFmtId="190" formatCode="#,##0.000;&quot;△ &quot;#,##0.000"/>
    <numFmt numFmtId="191" formatCode="0_);[Red]\(0\)"/>
    <numFmt numFmtId="192" formatCode="#,##0.0000;&quot;△ &quot;#,##0.0000"/>
    <numFmt numFmtId="193" formatCode="0.0;&quot;▲ &quot;0.0"/>
    <numFmt numFmtId="194" formatCode="0;&quot;▲ &quot;0"/>
    <numFmt numFmtId="195" formatCode="0.00;&quot;▲ &quot;0.00"/>
    <numFmt numFmtId="196" formatCode="#,##0;&quot;▲ &quot;#,##0"/>
    <numFmt numFmtId="197" formatCode="#,##0.0;&quot;▲ &quot;#,##0.0"/>
  </numFmts>
  <fonts count="10"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8" fillId="0" borderId="0" xfId="17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80" fontId="7" fillId="0" borderId="0" xfId="17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2" xfId="0" applyFont="1" applyFill="1" applyBorder="1" applyAlignment="1">
      <alignment horizontal="distributed" vertical="center" shrinkToFit="1"/>
    </xf>
    <xf numFmtId="0" fontId="8" fillId="2" borderId="3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 inden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distributed" vertical="center" shrinkToFit="1"/>
    </xf>
    <xf numFmtId="0" fontId="8" fillId="2" borderId="10" xfId="0" applyFont="1" applyFill="1" applyBorder="1" applyAlignment="1">
      <alignment horizontal="distributed" vertical="center" indent="1" shrinkToFit="1"/>
    </xf>
    <xf numFmtId="0" fontId="8" fillId="2" borderId="11" xfId="0" applyFont="1" applyFill="1" applyBorder="1" applyAlignment="1">
      <alignment horizontal="distributed" vertical="center" indent="1" shrinkToFit="1"/>
    </xf>
    <xf numFmtId="0" fontId="8" fillId="2" borderId="12" xfId="0" applyFont="1" applyFill="1" applyBorder="1" applyAlignment="1">
      <alignment horizontal="distributed" vertical="center" shrinkToFit="1"/>
    </xf>
    <xf numFmtId="38" fontId="8" fillId="2" borderId="0" xfId="17" applyFont="1" applyFill="1" applyBorder="1" applyAlignment="1">
      <alignment horizontal="distributed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distributed" vertical="center" shrinkToFit="1"/>
    </xf>
    <xf numFmtId="0" fontId="8" fillId="2" borderId="14" xfId="0" applyFont="1" applyFill="1" applyBorder="1" applyAlignment="1">
      <alignment horizontal="distributed" vertical="center" indent="1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 quotePrefix="1">
      <alignment horizontal="distributed" vertical="center" indent="1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left" vertical="center" shrinkToFit="1"/>
    </xf>
    <xf numFmtId="180" fontId="8" fillId="0" borderId="16" xfId="0" applyNumberFormat="1" applyFont="1" applyBorder="1" applyAlignment="1">
      <alignment horizontal="right" vertical="center" shrinkToFit="1"/>
    </xf>
    <xf numFmtId="181" fontId="8" fillId="0" borderId="17" xfId="0" applyNumberFormat="1" applyFont="1" applyBorder="1" applyAlignment="1">
      <alignment horizontal="right" vertical="center" shrinkToFit="1"/>
    </xf>
    <xf numFmtId="38" fontId="8" fillId="0" borderId="18" xfId="17" applyFont="1" applyFill="1" applyBorder="1" applyAlignment="1">
      <alignment vertical="center" shrinkToFit="1"/>
    </xf>
    <xf numFmtId="38" fontId="8" fillId="0" borderId="19" xfId="17" applyFont="1" applyFill="1" applyBorder="1" applyAlignment="1">
      <alignment vertical="center" shrinkToFit="1"/>
    </xf>
    <xf numFmtId="180" fontId="8" fillId="0" borderId="20" xfId="0" applyNumberFormat="1" applyFont="1" applyBorder="1" applyAlignment="1">
      <alignment horizontal="right" vertical="center" shrinkToFit="1"/>
    </xf>
    <xf numFmtId="0" fontId="8" fillId="3" borderId="21" xfId="0" applyFont="1" applyFill="1" applyBorder="1" applyAlignment="1">
      <alignment horizontal="distributed" vertical="center"/>
    </xf>
    <xf numFmtId="180" fontId="8" fillId="3" borderId="16" xfId="0" applyNumberFormat="1" applyFont="1" applyFill="1" applyBorder="1" applyAlignment="1">
      <alignment horizontal="right" vertical="center" shrinkToFit="1"/>
    </xf>
    <xf numFmtId="180" fontId="8" fillId="3" borderId="22" xfId="0" applyNumberFormat="1" applyFont="1" applyFill="1" applyBorder="1" applyAlignment="1">
      <alignment horizontal="right" vertical="center" shrinkToFit="1"/>
    </xf>
    <xf numFmtId="180" fontId="8" fillId="3" borderId="19" xfId="0" applyNumberFormat="1" applyFont="1" applyFill="1" applyBorder="1" applyAlignment="1">
      <alignment horizontal="right" vertical="center" shrinkToFit="1"/>
    </xf>
    <xf numFmtId="181" fontId="8" fillId="3" borderId="17" xfId="0" applyNumberFormat="1" applyFont="1" applyFill="1" applyBorder="1" applyAlignment="1">
      <alignment horizontal="right" vertical="center" shrinkToFit="1"/>
    </xf>
    <xf numFmtId="38" fontId="8" fillId="3" borderId="18" xfId="17" applyFont="1" applyFill="1" applyBorder="1" applyAlignment="1">
      <alignment vertical="center" shrinkToFit="1"/>
    </xf>
    <xf numFmtId="38" fontId="8" fillId="3" borderId="19" xfId="17" applyFont="1" applyFill="1" applyBorder="1" applyAlignment="1">
      <alignment vertical="center" shrinkToFit="1"/>
    </xf>
    <xf numFmtId="180" fontId="8" fillId="3" borderId="20" xfId="0" applyNumberFormat="1" applyFont="1" applyFill="1" applyBorder="1" applyAlignment="1">
      <alignment horizontal="right" vertical="center" shrinkToFit="1"/>
    </xf>
    <xf numFmtId="180" fontId="8" fillId="3" borderId="23" xfId="0" applyNumberFormat="1" applyFont="1" applyFill="1" applyBorder="1" applyAlignment="1">
      <alignment horizontal="right" vertical="center" shrinkToFit="1"/>
    </xf>
    <xf numFmtId="0" fontId="8" fillId="0" borderId="24" xfId="0" applyFont="1" applyBorder="1" applyAlignment="1">
      <alignment horizontal="distributed" vertical="center"/>
    </xf>
    <xf numFmtId="180" fontId="8" fillId="0" borderId="25" xfId="0" applyNumberFormat="1" applyFont="1" applyBorder="1" applyAlignment="1">
      <alignment horizontal="right" vertical="center" shrinkToFit="1"/>
    </xf>
    <xf numFmtId="180" fontId="8" fillId="0" borderId="26" xfId="0" applyNumberFormat="1" applyFont="1" applyBorder="1" applyAlignment="1">
      <alignment horizontal="right" vertical="center" shrinkToFit="1"/>
    </xf>
    <xf numFmtId="180" fontId="8" fillId="0" borderId="27" xfId="0" applyNumberFormat="1" applyFont="1" applyBorder="1" applyAlignment="1">
      <alignment horizontal="right" vertical="center" shrinkToFit="1"/>
    </xf>
    <xf numFmtId="181" fontId="8" fillId="0" borderId="12" xfId="0" applyNumberFormat="1" applyFont="1" applyBorder="1" applyAlignment="1">
      <alignment horizontal="right" vertical="center" shrinkToFit="1"/>
    </xf>
    <xf numFmtId="38" fontId="8" fillId="0" borderId="28" xfId="17" applyFont="1" applyFill="1" applyBorder="1" applyAlignment="1">
      <alignment vertical="center" shrinkToFit="1"/>
    </xf>
    <xf numFmtId="38" fontId="8" fillId="0" borderId="27" xfId="17" applyFont="1" applyFill="1" applyBorder="1" applyAlignment="1">
      <alignment vertical="center" shrinkToFit="1"/>
    </xf>
    <xf numFmtId="180" fontId="8" fillId="0" borderId="29" xfId="0" applyNumberFormat="1" applyFont="1" applyBorder="1" applyAlignment="1">
      <alignment horizontal="right" vertical="center" shrinkToFit="1"/>
    </xf>
    <xf numFmtId="180" fontId="8" fillId="0" borderId="30" xfId="0" applyNumberFormat="1" applyFont="1" applyBorder="1" applyAlignment="1">
      <alignment horizontal="right" vertical="center" shrinkToFit="1"/>
    </xf>
    <xf numFmtId="0" fontId="8" fillId="3" borderId="31" xfId="0" applyFont="1" applyFill="1" applyBorder="1" applyAlignment="1">
      <alignment horizontal="distributed" vertical="center" shrinkToFit="1"/>
    </xf>
    <xf numFmtId="180" fontId="8" fillId="3" borderId="32" xfId="17" applyNumberFormat="1" applyFont="1" applyFill="1" applyBorder="1" applyAlignment="1">
      <alignment vertical="center" shrinkToFit="1"/>
    </xf>
    <xf numFmtId="180" fontId="8" fillId="3" borderId="33" xfId="17" applyNumberFormat="1" applyFont="1" applyFill="1" applyBorder="1" applyAlignment="1">
      <alignment vertical="center" shrinkToFit="1"/>
    </xf>
    <xf numFmtId="180" fontId="8" fillId="3" borderId="34" xfId="17" applyNumberFormat="1" applyFont="1" applyFill="1" applyBorder="1" applyAlignment="1">
      <alignment vertical="center" shrinkToFit="1"/>
    </xf>
    <xf numFmtId="181" fontId="8" fillId="3" borderId="35" xfId="0" applyNumberFormat="1" applyFont="1" applyFill="1" applyBorder="1" applyAlignment="1">
      <alignment horizontal="right" vertical="center" shrinkToFit="1"/>
    </xf>
    <xf numFmtId="180" fontId="8" fillId="3" borderId="32" xfId="0" applyNumberFormat="1" applyFont="1" applyFill="1" applyBorder="1" applyAlignment="1">
      <alignment horizontal="right" vertical="center" shrinkToFit="1"/>
    </xf>
    <xf numFmtId="38" fontId="8" fillId="3" borderId="36" xfId="17" applyFont="1" applyFill="1" applyBorder="1" applyAlignment="1">
      <alignment vertical="center" shrinkToFit="1"/>
    </xf>
    <xf numFmtId="38" fontId="8" fillId="3" borderId="34" xfId="17" applyFont="1" applyFill="1" applyBorder="1" applyAlignment="1">
      <alignment vertical="center" shrinkToFit="1"/>
    </xf>
    <xf numFmtId="180" fontId="8" fillId="3" borderId="37" xfId="0" applyNumberFormat="1" applyFont="1" applyFill="1" applyBorder="1" applyAlignment="1">
      <alignment horizontal="right" vertical="center" shrinkToFit="1"/>
    </xf>
    <xf numFmtId="180" fontId="8" fillId="3" borderId="38" xfId="17" applyNumberFormat="1" applyFont="1" applyFill="1" applyBorder="1" applyAlignment="1">
      <alignment vertical="center" shrinkToFit="1"/>
    </xf>
    <xf numFmtId="0" fontId="8" fillId="0" borderId="21" xfId="0" applyFont="1" applyBorder="1" applyAlignment="1">
      <alignment horizontal="distributed" vertical="center" shrinkToFit="1"/>
    </xf>
    <xf numFmtId="180" fontId="8" fillId="0" borderId="16" xfId="17" applyNumberFormat="1" applyFont="1" applyBorder="1" applyAlignment="1">
      <alignment vertical="center" shrinkToFit="1"/>
    </xf>
    <xf numFmtId="180" fontId="8" fillId="0" borderId="22" xfId="17" applyNumberFormat="1" applyFont="1" applyBorder="1" applyAlignment="1">
      <alignment vertical="center" shrinkToFit="1"/>
    </xf>
    <xf numFmtId="180" fontId="8" fillId="0" borderId="19" xfId="17" applyNumberFormat="1" applyFont="1" applyBorder="1" applyAlignment="1">
      <alignment vertical="center" shrinkToFit="1"/>
    </xf>
    <xf numFmtId="180" fontId="8" fillId="0" borderId="23" xfId="17" applyNumberFormat="1" applyFont="1" applyBorder="1" applyAlignment="1">
      <alignment vertical="center" shrinkToFit="1"/>
    </xf>
    <xf numFmtId="0" fontId="8" fillId="3" borderId="21" xfId="0" applyFont="1" applyFill="1" applyBorder="1" applyAlignment="1">
      <alignment horizontal="distributed" vertical="center" shrinkToFit="1"/>
    </xf>
    <xf numFmtId="180" fontId="8" fillId="3" borderId="16" xfId="17" applyNumberFormat="1" applyFont="1" applyFill="1" applyBorder="1" applyAlignment="1">
      <alignment vertical="center" shrinkToFit="1"/>
    </xf>
    <xf numFmtId="180" fontId="8" fillId="3" borderId="22" xfId="17" applyNumberFormat="1" applyFont="1" applyFill="1" applyBorder="1" applyAlignment="1">
      <alignment vertical="center" shrinkToFit="1"/>
    </xf>
    <xf numFmtId="180" fontId="8" fillId="3" borderId="19" xfId="17" applyNumberFormat="1" applyFont="1" applyFill="1" applyBorder="1" applyAlignment="1">
      <alignment vertical="center" shrinkToFit="1"/>
    </xf>
    <xf numFmtId="180" fontId="8" fillId="3" borderId="23" xfId="17" applyNumberFormat="1" applyFont="1" applyFill="1" applyBorder="1" applyAlignment="1">
      <alignment vertical="center" shrinkToFit="1"/>
    </xf>
    <xf numFmtId="0" fontId="8" fillId="3" borderId="24" xfId="0" applyFont="1" applyFill="1" applyBorder="1" applyAlignment="1">
      <alignment horizontal="distributed" vertical="center" shrinkToFit="1"/>
    </xf>
    <xf numFmtId="180" fontId="8" fillId="3" borderId="39" xfId="17" applyNumberFormat="1" applyFont="1" applyFill="1" applyBorder="1" applyAlignment="1">
      <alignment vertical="center" shrinkToFit="1"/>
    </xf>
    <xf numFmtId="180" fontId="8" fillId="3" borderId="40" xfId="17" applyNumberFormat="1" applyFont="1" applyFill="1" applyBorder="1" applyAlignment="1">
      <alignment vertical="center" shrinkToFit="1"/>
    </xf>
    <xf numFmtId="180" fontId="8" fillId="3" borderId="41" xfId="17" applyNumberFormat="1" applyFont="1" applyFill="1" applyBorder="1" applyAlignment="1">
      <alignment vertical="center" shrinkToFit="1"/>
    </xf>
    <xf numFmtId="181" fontId="8" fillId="3" borderId="42" xfId="0" applyNumberFormat="1" applyFont="1" applyFill="1" applyBorder="1" applyAlignment="1">
      <alignment horizontal="right" vertical="center" shrinkToFit="1"/>
    </xf>
    <xf numFmtId="180" fontId="8" fillId="3" borderId="39" xfId="0" applyNumberFormat="1" applyFont="1" applyFill="1" applyBorder="1" applyAlignment="1">
      <alignment horizontal="right" vertical="center" shrinkToFit="1"/>
    </xf>
    <xf numFmtId="38" fontId="8" fillId="3" borderId="41" xfId="17" applyFont="1" applyFill="1" applyBorder="1" applyAlignment="1">
      <alignment vertical="center" shrinkToFit="1"/>
    </xf>
    <xf numFmtId="180" fontId="8" fillId="3" borderId="43" xfId="0" applyNumberFormat="1" applyFont="1" applyFill="1" applyBorder="1" applyAlignment="1">
      <alignment horizontal="right" vertical="center" shrinkToFit="1"/>
    </xf>
    <xf numFmtId="180" fontId="8" fillId="3" borderId="44" xfId="17" applyNumberFormat="1" applyFont="1" applyFill="1" applyBorder="1" applyAlignment="1">
      <alignment vertical="center" shrinkToFit="1"/>
    </xf>
    <xf numFmtId="0" fontId="8" fillId="0" borderId="45" xfId="0" applyFont="1" applyBorder="1" applyAlignment="1">
      <alignment horizontal="distributed" vertical="center" shrinkToFit="1"/>
    </xf>
    <xf numFmtId="180" fontId="8" fillId="0" borderId="46" xfId="17" applyNumberFormat="1" applyFont="1" applyBorder="1" applyAlignment="1">
      <alignment vertical="center" shrinkToFit="1"/>
    </xf>
    <xf numFmtId="180" fontId="8" fillId="0" borderId="47" xfId="17" applyNumberFormat="1" applyFont="1" applyBorder="1" applyAlignment="1">
      <alignment vertical="center" shrinkToFit="1"/>
    </xf>
    <xf numFmtId="180" fontId="8" fillId="0" borderId="48" xfId="17" applyNumberFormat="1" applyFont="1" applyBorder="1" applyAlignment="1">
      <alignment vertical="center" shrinkToFit="1"/>
    </xf>
    <xf numFmtId="181" fontId="8" fillId="0" borderId="49" xfId="0" applyNumberFormat="1" applyFont="1" applyBorder="1" applyAlignment="1">
      <alignment horizontal="right" vertical="center" shrinkToFit="1"/>
    </xf>
    <xf numFmtId="180" fontId="8" fillId="0" borderId="46" xfId="0" applyNumberFormat="1" applyFont="1" applyBorder="1" applyAlignment="1">
      <alignment horizontal="right" vertical="center" shrinkToFit="1"/>
    </xf>
    <xf numFmtId="38" fontId="8" fillId="0" borderId="50" xfId="17" applyFont="1" applyFill="1" applyBorder="1" applyAlignment="1">
      <alignment vertical="center" shrinkToFit="1"/>
    </xf>
    <xf numFmtId="38" fontId="8" fillId="0" borderId="48" xfId="17" applyFont="1" applyFill="1" applyBorder="1" applyAlignment="1">
      <alignment vertical="center" shrinkToFit="1"/>
    </xf>
    <xf numFmtId="180" fontId="8" fillId="0" borderId="51" xfId="0" applyNumberFormat="1" applyFont="1" applyBorder="1" applyAlignment="1">
      <alignment horizontal="right" vertical="center" shrinkToFit="1"/>
    </xf>
    <xf numFmtId="180" fontId="8" fillId="0" borderId="52" xfId="17" applyNumberFormat="1" applyFont="1" applyBorder="1" applyAlignment="1">
      <alignment vertical="center" shrinkToFit="1"/>
    </xf>
    <xf numFmtId="0" fontId="8" fillId="3" borderId="53" xfId="0" applyFont="1" applyFill="1" applyBorder="1" applyAlignment="1">
      <alignment horizontal="distributed" vertical="center" shrinkToFit="1"/>
    </xf>
    <xf numFmtId="180" fontId="8" fillId="3" borderId="54" xfId="17" applyNumberFormat="1" applyFont="1" applyFill="1" applyBorder="1" applyAlignment="1">
      <alignment vertical="center" shrinkToFit="1"/>
    </xf>
    <xf numFmtId="180" fontId="8" fillId="3" borderId="55" xfId="17" applyNumberFormat="1" applyFont="1" applyFill="1" applyBorder="1" applyAlignment="1">
      <alignment vertical="center" shrinkToFit="1"/>
    </xf>
    <xf numFmtId="180" fontId="8" fillId="3" borderId="56" xfId="17" applyNumberFormat="1" applyFont="1" applyFill="1" applyBorder="1" applyAlignment="1">
      <alignment vertical="center" shrinkToFit="1"/>
    </xf>
    <xf numFmtId="181" fontId="8" fillId="3" borderId="57" xfId="0" applyNumberFormat="1" applyFont="1" applyFill="1" applyBorder="1" applyAlignment="1">
      <alignment horizontal="right" vertical="center" shrinkToFit="1"/>
    </xf>
    <xf numFmtId="180" fontId="8" fillId="3" borderId="58" xfId="0" applyNumberFormat="1" applyFont="1" applyFill="1" applyBorder="1" applyAlignment="1">
      <alignment horizontal="right" vertical="center" shrinkToFit="1"/>
    </xf>
    <xf numFmtId="38" fontId="8" fillId="3" borderId="59" xfId="17" applyFont="1" applyFill="1" applyBorder="1" applyAlignment="1">
      <alignment vertical="center" shrinkToFit="1"/>
    </xf>
    <xf numFmtId="180" fontId="8" fillId="3" borderId="54" xfId="0" applyNumberFormat="1" applyFont="1" applyFill="1" applyBorder="1" applyAlignment="1">
      <alignment horizontal="right" vertical="center" shrinkToFit="1"/>
    </xf>
    <xf numFmtId="38" fontId="8" fillId="3" borderId="56" xfId="17" applyFont="1" applyFill="1" applyBorder="1" applyAlignment="1">
      <alignment vertical="center" shrinkToFit="1"/>
    </xf>
    <xf numFmtId="180" fontId="8" fillId="3" borderId="60" xfId="0" applyNumberFormat="1" applyFont="1" applyFill="1" applyBorder="1" applyAlignment="1">
      <alignment horizontal="right" vertical="center" shrinkToFit="1"/>
    </xf>
    <xf numFmtId="180" fontId="8" fillId="3" borderId="61" xfId="17" applyNumberFormat="1" applyFont="1" applyFill="1" applyBorder="1" applyAlignment="1">
      <alignment vertical="center" shrinkToFit="1"/>
    </xf>
    <xf numFmtId="38" fontId="8" fillId="0" borderId="0" xfId="17" applyFont="1" applyBorder="1" applyAlignment="1">
      <alignment vertical="center"/>
    </xf>
    <xf numFmtId="180" fontId="8" fillId="0" borderId="0" xfId="17" applyNumberFormat="1" applyFont="1" applyBorder="1" applyAlignment="1">
      <alignment vertical="center"/>
    </xf>
    <xf numFmtId="0" fontId="8" fillId="0" borderId="45" xfId="0" applyFont="1" applyBorder="1" applyAlignment="1">
      <alignment horizontal="distributed" vertical="center"/>
    </xf>
    <xf numFmtId="180" fontId="8" fillId="0" borderId="47" xfId="0" applyNumberFormat="1" applyFont="1" applyBorder="1" applyAlignment="1">
      <alignment horizontal="right" vertical="center" shrinkToFit="1"/>
    </xf>
    <xf numFmtId="180" fontId="8" fillId="0" borderId="48" xfId="0" applyNumberFormat="1" applyFont="1" applyBorder="1" applyAlignment="1">
      <alignment horizontal="right" vertical="center" shrinkToFit="1"/>
    </xf>
    <xf numFmtId="180" fontId="8" fillId="0" borderId="52" xfId="0" applyNumberFormat="1" applyFont="1" applyBorder="1" applyAlignment="1">
      <alignment horizontal="right" vertical="center" shrinkToFit="1"/>
    </xf>
    <xf numFmtId="0" fontId="8" fillId="2" borderId="62" xfId="0" applyFont="1" applyFill="1" applyBorder="1" applyAlignment="1">
      <alignment horizontal="distributed" vertical="center" shrinkToFit="1"/>
    </xf>
    <xf numFmtId="0" fontId="8" fillId="2" borderId="63" xfId="0" applyFont="1" applyFill="1" applyBorder="1" applyAlignment="1">
      <alignment horizontal="right" vertical="center"/>
    </xf>
    <xf numFmtId="0" fontId="8" fillId="2" borderId="64" xfId="0" applyFont="1" applyFill="1" applyBorder="1" applyAlignment="1">
      <alignment horizontal="right" vertical="center"/>
    </xf>
    <xf numFmtId="0" fontId="8" fillId="2" borderId="65" xfId="0" applyFont="1" applyFill="1" applyBorder="1" applyAlignment="1">
      <alignment horizontal="right" vertical="center"/>
    </xf>
    <xf numFmtId="0" fontId="8" fillId="2" borderId="62" xfId="0" applyFont="1" applyFill="1" applyBorder="1" applyAlignment="1">
      <alignment horizontal="right" vertical="center"/>
    </xf>
    <xf numFmtId="38" fontId="8" fillId="2" borderId="1" xfId="17" applyFont="1" applyFill="1" applyBorder="1" applyAlignment="1">
      <alignment horizontal="right" vertical="center"/>
    </xf>
    <xf numFmtId="0" fontId="8" fillId="2" borderId="66" xfId="0" applyFont="1" applyFill="1" applyBorder="1" applyAlignment="1">
      <alignment horizontal="right" vertical="center"/>
    </xf>
    <xf numFmtId="0" fontId="8" fillId="2" borderId="67" xfId="0" applyFont="1" applyFill="1" applyBorder="1" applyAlignment="1">
      <alignment horizontal="right" vertical="center"/>
    </xf>
    <xf numFmtId="180" fontId="8" fillId="3" borderId="68" xfId="0" applyNumberFormat="1" applyFont="1" applyFill="1" applyBorder="1" applyAlignment="1">
      <alignment horizontal="right" vertical="center" shrinkToFit="1"/>
    </xf>
    <xf numFmtId="38" fontId="8" fillId="3" borderId="69" xfId="17" applyFont="1" applyFill="1" applyBorder="1" applyAlignment="1">
      <alignment vertical="center" shrinkToFit="1"/>
    </xf>
    <xf numFmtId="180" fontId="8" fillId="0" borderId="19" xfId="17" applyNumberFormat="1" applyFont="1" applyFill="1" applyBorder="1" applyAlignment="1">
      <alignment vertical="center" shrinkToFit="1"/>
    </xf>
    <xf numFmtId="0" fontId="8" fillId="2" borderId="70" xfId="0" applyFont="1" applyFill="1" applyBorder="1" applyAlignment="1">
      <alignment horizontal="distributed" vertical="center" indent="1"/>
    </xf>
    <xf numFmtId="0" fontId="8" fillId="2" borderId="71" xfId="0" applyFont="1" applyFill="1" applyBorder="1" applyAlignment="1">
      <alignment horizontal="distributed" vertical="center" indent="1"/>
    </xf>
    <xf numFmtId="0" fontId="8" fillId="2" borderId="72" xfId="0" applyFont="1" applyFill="1" applyBorder="1" applyAlignment="1">
      <alignment horizontal="distributed" vertical="center" inden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主要指標(確定値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view="pageBreakPreview" zoomScale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5" style="3" customWidth="1"/>
    <col min="2" max="2" width="13.59765625" style="3" customWidth="1"/>
    <col min="3" max="3" width="15.19921875" style="3" customWidth="1"/>
    <col min="4" max="4" width="16.19921875" style="3" customWidth="1"/>
    <col min="5" max="5" width="8.8984375" style="3" customWidth="1"/>
    <col min="6" max="6" width="11.69921875" style="3" customWidth="1"/>
    <col min="7" max="7" width="16.19921875" style="4" customWidth="1"/>
    <col min="8" max="8" width="8.8984375" style="3" customWidth="1"/>
    <col min="9" max="9" width="11.69921875" style="3" customWidth="1"/>
    <col min="10" max="10" width="16.19921875" style="3" customWidth="1"/>
    <col min="11" max="11" width="8.8984375" style="3" customWidth="1"/>
    <col min="12" max="12" width="11.69921875" style="3" customWidth="1"/>
    <col min="13" max="13" width="16.19921875" style="3" customWidth="1"/>
    <col min="14" max="14" width="8.8984375" style="3" customWidth="1"/>
    <col min="15" max="15" width="11.69921875" style="3" customWidth="1"/>
    <col min="16" max="16" width="16.3984375" style="3" customWidth="1"/>
    <col min="17" max="17" width="8.8984375" style="3" customWidth="1"/>
    <col min="18" max="18" width="11.8984375" style="3" customWidth="1"/>
    <col min="19" max="19" width="16.3984375" style="3" customWidth="1"/>
    <col min="20" max="20" width="8.8984375" style="3" customWidth="1"/>
    <col min="21" max="21" width="11.8984375" style="3" customWidth="1"/>
    <col min="22" max="22" width="16.3984375" style="3" customWidth="1"/>
    <col min="23" max="23" width="8.8984375" style="3" customWidth="1"/>
    <col min="24" max="24" width="11.8984375" style="3" customWidth="1"/>
    <col min="25" max="25" width="16.3984375" style="3" customWidth="1"/>
    <col min="26" max="26" width="8.8984375" style="3" customWidth="1"/>
    <col min="27" max="27" width="11.8984375" style="3" customWidth="1"/>
    <col min="28" max="33" width="10.3984375" style="3" customWidth="1"/>
    <col min="34" max="16384" width="9" style="3" customWidth="1"/>
  </cols>
  <sheetData>
    <row r="1" spans="1:16" ht="36" customHeight="1">
      <c r="A1" s="1" t="s">
        <v>71</v>
      </c>
      <c r="B1" s="2"/>
      <c r="D1" s="10" t="s">
        <v>72</v>
      </c>
      <c r="P1" s="10" t="s">
        <v>73</v>
      </c>
    </row>
    <row r="2" spans="1:25" s="6" customFormat="1" ht="19.5" customHeight="1" thickBot="1">
      <c r="A2" s="5"/>
      <c r="G2" s="9" t="s">
        <v>33</v>
      </c>
      <c r="S2" s="7"/>
      <c r="V2" s="7"/>
      <c r="Y2" s="7"/>
    </row>
    <row r="3" spans="1:27" s="20" customFormat="1" ht="18.75" customHeight="1">
      <c r="A3" s="125" t="s">
        <v>34</v>
      </c>
      <c r="B3" s="11" t="s">
        <v>35</v>
      </c>
      <c r="C3" s="12" t="s">
        <v>37</v>
      </c>
      <c r="D3" s="13" t="s">
        <v>38</v>
      </c>
      <c r="E3" s="14"/>
      <c r="F3" s="15"/>
      <c r="G3" s="16" t="s">
        <v>44</v>
      </c>
      <c r="H3" s="14"/>
      <c r="I3" s="15"/>
      <c r="J3" s="13" t="s">
        <v>43</v>
      </c>
      <c r="K3" s="14"/>
      <c r="L3" s="15"/>
      <c r="M3" s="13" t="s">
        <v>64</v>
      </c>
      <c r="N3" s="14"/>
      <c r="O3" s="17"/>
      <c r="P3" s="18" t="s">
        <v>66</v>
      </c>
      <c r="Q3" s="14"/>
      <c r="R3" s="15"/>
      <c r="S3" s="19" t="s">
        <v>41</v>
      </c>
      <c r="T3" s="14"/>
      <c r="U3" s="15"/>
      <c r="V3" s="19" t="s">
        <v>69</v>
      </c>
      <c r="W3" s="14"/>
      <c r="X3" s="15"/>
      <c r="Y3" s="19" t="s">
        <v>42</v>
      </c>
      <c r="Z3" s="14"/>
      <c r="AA3" s="17"/>
    </row>
    <row r="4" spans="1:27" s="20" customFormat="1" ht="18.75" customHeight="1">
      <c r="A4" s="126"/>
      <c r="B4" s="21" t="s">
        <v>36</v>
      </c>
      <c r="C4" s="22" t="s">
        <v>46</v>
      </c>
      <c r="D4" s="23" t="s">
        <v>47</v>
      </c>
      <c r="E4" s="24" t="s">
        <v>39</v>
      </c>
      <c r="F4" s="21" t="s">
        <v>40</v>
      </c>
      <c r="G4" s="25" t="s">
        <v>61</v>
      </c>
      <c r="H4" s="24" t="s">
        <v>39</v>
      </c>
      <c r="I4" s="21" t="s">
        <v>40</v>
      </c>
      <c r="J4" s="23" t="s">
        <v>47</v>
      </c>
      <c r="K4" s="24" t="s">
        <v>39</v>
      </c>
      <c r="L4" s="21" t="s">
        <v>40</v>
      </c>
      <c r="M4" s="26" t="s">
        <v>65</v>
      </c>
      <c r="N4" s="24" t="s">
        <v>39</v>
      </c>
      <c r="O4" s="27" t="s">
        <v>40</v>
      </c>
      <c r="P4" s="28" t="s">
        <v>67</v>
      </c>
      <c r="Q4" s="24" t="s">
        <v>39</v>
      </c>
      <c r="R4" s="21" t="s">
        <v>40</v>
      </c>
      <c r="S4" s="23" t="s">
        <v>67</v>
      </c>
      <c r="T4" s="24" t="s">
        <v>39</v>
      </c>
      <c r="U4" s="21" t="s">
        <v>40</v>
      </c>
      <c r="V4" s="23" t="s">
        <v>74</v>
      </c>
      <c r="W4" s="24" t="s">
        <v>39</v>
      </c>
      <c r="X4" s="21" t="s">
        <v>40</v>
      </c>
      <c r="Y4" s="26" t="s">
        <v>67</v>
      </c>
      <c r="Z4" s="24" t="s">
        <v>39</v>
      </c>
      <c r="AA4" s="27" t="s">
        <v>40</v>
      </c>
    </row>
    <row r="5" spans="1:27" s="20" customFormat="1" ht="18.75" customHeight="1">
      <c r="A5" s="126"/>
      <c r="B5" s="21" t="s">
        <v>45</v>
      </c>
      <c r="C5" s="29"/>
      <c r="D5" s="26" t="s">
        <v>75</v>
      </c>
      <c r="E5" s="30" t="s">
        <v>48</v>
      </c>
      <c r="F5" s="31" t="s">
        <v>49</v>
      </c>
      <c r="G5" s="25" t="s">
        <v>62</v>
      </c>
      <c r="H5" s="30" t="s">
        <v>48</v>
      </c>
      <c r="I5" s="31" t="s">
        <v>49</v>
      </c>
      <c r="J5" s="32" t="s">
        <v>76</v>
      </c>
      <c r="K5" s="30" t="s">
        <v>48</v>
      </c>
      <c r="L5" s="31" t="s">
        <v>49</v>
      </c>
      <c r="M5" s="26" t="s">
        <v>77</v>
      </c>
      <c r="N5" s="30" t="s">
        <v>48</v>
      </c>
      <c r="O5" s="33" t="s">
        <v>49</v>
      </c>
      <c r="P5" s="28"/>
      <c r="Q5" s="30" t="s">
        <v>48</v>
      </c>
      <c r="R5" s="31" t="s">
        <v>49</v>
      </c>
      <c r="S5" s="23"/>
      <c r="T5" s="30" t="s">
        <v>48</v>
      </c>
      <c r="U5" s="31" t="s">
        <v>49</v>
      </c>
      <c r="V5" s="26" t="s">
        <v>70</v>
      </c>
      <c r="W5" s="30" t="s">
        <v>48</v>
      </c>
      <c r="X5" s="31" t="s">
        <v>49</v>
      </c>
      <c r="Y5" s="34"/>
      <c r="Z5" s="30" t="s">
        <v>48</v>
      </c>
      <c r="AA5" s="33" t="s">
        <v>49</v>
      </c>
    </row>
    <row r="6" spans="1:27" s="20" customFormat="1" ht="18.75" customHeight="1" thickBot="1">
      <c r="A6" s="127"/>
      <c r="B6" s="114" t="s">
        <v>59</v>
      </c>
      <c r="C6" s="115" t="s">
        <v>50</v>
      </c>
      <c r="D6" s="116" t="s">
        <v>50</v>
      </c>
      <c r="E6" s="117" t="s">
        <v>60</v>
      </c>
      <c r="F6" s="118" t="s">
        <v>51</v>
      </c>
      <c r="G6" s="119" t="s">
        <v>63</v>
      </c>
      <c r="H6" s="117" t="s">
        <v>60</v>
      </c>
      <c r="I6" s="118" t="s">
        <v>51</v>
      </c>
      <c r="J6" s="116" t="s">
        <v>50</v>
      </c>
      <c r="K6" s="117" t="s">
        <v>60</v>
      </c>
      <c r="L6" s="118" t="s">
        <v>51</v>
      </c>
      <c r="M6" s="116" t="s">
        <v>50</v>
      </c>
      <c r="N6" s="117" t="s">
        <v>60</v>
      </c>
      <c r="O6" s="120" t="s">
        <v>51</v>
      </c>
      <c r="P6" s="121" t="s">
        <v>50</v>
      </c>
      <c r="Q6" s="117" t="s">
        <v>60</v>
      </c>
      <c r="R6" s="118" t="s">
        <v>51</v>
      </c>
      <c r="S6" s="116" t="s">
        <v>50</v>
      </c>
      <c r="T6" s="117" t="s">
        <v>60</v>
      </c>
      <c r="U6" s="118" t="s">
        <v>51</v>
      </c>
      <c r="V6" s="116" t="s">
        <v>68</v>
      </c>
      <c r="W6" s="117" t="s">
        <v>78</v>
      </c>
      <c r="X6" s="118" t="s">
        <v>51</v>
      </c>
      <c r="Y6" s="116" t="s">
        <v>50</v>
      </c>
      <c r="Z6" s="117" t="s">
        <v>60</v>
      </c>
      <c r="AA6" s="120" t="s">
        <v>51</v>
      </c>
    </row>
    <row r="7" spans="1:27" s="10" customFormat="1" ht="38.25" customHeight="1">
      <c r="A7" s="110" t="s">
        <v>52</v>
      </c>
      <c r="B7" s="92">
        <f>+B8+B9</f>
        <v>3773694</v>
      </c>
      <c r="C7" s="111">
        <f>+C8+C9</f>
        <v>840007965</v>
      </c>
      <c r="D7" s="112">
        <f>+D8+D9</f>
        <v>1406803240</v>
      </c>
      <c r="E7" s="91">
        <f aca="true" t="shared" si="0" ref="E7:E46">ROUND(D7/$C7*100,1)</f>
        <v>167.5</v>
      </c>
      <c r="F7" s="92">
        <f aca="true" t="shared" si="1" ref="F7:F46">ROUND(D7/$B7*1000,0)</f>
        <v>372792</v>
      </c>
      <c r="G7" s="93">
        <f>+G8+G9</f>
        <v>224717991</v>
      </c>
      <c r="H7" s="91">
        <f aca="true" t="shared" si="2" ref="H7:H46">ROUND(G7/$C7*100,1)</f>
        <v>26.8</v>
      </c>
      <c r="I7" s="92">
        <f aca="true" t="shared" si="3" ref="I7:I46">ROUND(G7/$B7*1000,0)</f>
        <v>59549</v>
      </c>
      <c r="J7" s="94">
        <f>+J8+J9</f>
        <v>201331116</v>
      </c>
      <c r="K7" s="91">
        <f aca="true" t="shared" si="4" ref="K7:K46">ROUND(J7/$C7*100,1)</f>
        <v>24</v>
      </c>
      <c r="L7" s="92">
        <f aca="true" t="shared" si="5" ref="L7:L46">ROUND(J7/$B7*1000,0)</f>
        <v>53351</v>
      </c>
      <c r="M7" s="94">
        <f>+M8+M9</f>
        <v>1430190115</v>
      </c>
      <c r="N7" s="91">
        <f aca="true" t="shared" si="6" ref="N7:N46">ROUND(M7/$C7*100,1)</f>
        <v>170.3</v>
      </c>
      <c r="O7" s="95">
        <f aca="true" t="shared" si="7" ref="O7:O46">ROUND(M7/$B7*1000,0)</f>
        <v>378989</v>
      </c>
      <c r="P7" s="113">
        <f>+P8+P9</f>
        <v>87133792</v>
      </c>
      <c r="Q7" s="91">
        <f aca="true" t="shared" si="8" ref="Q7:Q46">ROUND(P7/$C7*100,1)</f>
        <v>10.4</v>
      </c>
      <c r="R7" s="92">
        <f aca="true" t="shared" si="9" ref="R7:R46">ROUND(P7/$B7*1000,0)</f>
        <v>23090</v>
      </c>
      <c r="S7" s="94">
        <f>+S8+S9</f>
        <v>10750119</v>
      </c>
      <c r="T7" s="91">
        <f aca="true" t="shared" si="10" ref="T7:T46">ROUND(S7/$C7*100,1)</f>
        <v>1.3</v>
      </c>
      <c r="U7" s="92">
        <f aca="true" t="shared" si="11" ref="U7:U46">ROUND(S7/$B7*1000,0)</f>
        <v>2849</v>
      </c>
      <c r="V7" s="94">
        <f>+V8+V9</f>
        <v>97883911</v>
      </c>
      <c r="W7" s="91">
        <f aca="true" t="shared" si="12" ref="W7:W46">ROUND(V7/$C7*100,1)</f>
        <v>11.7</v>
      </c>
      <c r="X7" s="92">
        <f aca="true" t="shared" si="13" ref="X7:X46">ROUND(V7/$B7*1000,0)</f>
        <v>25938</v>
      </c>
      <c r="Y7" s="94">
        <f>+Y8+Y9</f>
        <v>103447205</v>
      </c>
      <c r="Z7" s="91">
        <f aca="true" t="shared" si="14" ref="Z7:Z46">ROUND(Y7/$C7*100,1)</f>
        <v>12.3</v>
      </c>
      <c r="AA7" s="95">
        <f aca="true" t="shared" si="15" ref="AA7:AA46">ROUND(Y7/$B7*1000,0)</f>
        <v>27413</v>
      </c>
    </row>
    <row r="8" spans="1:27" s="10" customFormat="1" ht="38.25" customHeight="1">
      <c r="A8" s="40" t="s">
        <v>53</v>
      </c>
      <c r="B8" s="41">
        <f>SUM(B10:B32)</f>
        <v>3507032</v>
      </c>
      <c r="C8" s="42">
        <f>SUM(C10:C32)</f>
        <v>774492693</v>
      </c>
      <c r="D8" s="43">
        <f>SUM(D10:D32)</f>
        <v>1322866748</v>
      </c>
      <c r="E8" s="44">
        <f t="shared" si="0"/>
        <v>170.8</v>
      </c>
      <c r="F8" s="41">
        <f t="shared" si="1"/>
        <v>377204</v>
      </c>
      <c r="G8" s="45">
        <f>SUM(G10:G32)</f>
        <v>217138552</v>
      </c>
      <c r="H8" s="44">
        <f t="shared" si="2"/>
        <v>28</v>
      </c>
      <c r="I8" s="41">
        <f t="shared" si="3"/>
        <v>61915</v>
      </c>
      <c r="J8" s="46">
        <f>SUM(J10:J32)</f>
        <v>176825766</v>
      </c>
      <c r="K8" s="44">
        <f t="shared" si="4"/>
        <v>22.8</v>
      </c>
      <c r="L8" s="41">
        <f t="shared" si="5"/>
        <v>50420</v>
      </c>
      <c r="M8" s="46">
        <f>SUM(M10:M32)</f>
        <v>1363179534</v>
      </c>
      <c r="N8" s="44">
        <f t="shared" si="6"/>
        <v>176</v>
      </c>
      <c r="O8" s="47">
        <f t="shared" si="7"/>
        <v>388699</v>
      </c>
      <c r="P8" s="48">
        <f>SUM(P10:P32)</f>
        <v>72926569</v>
      </c>
      <c r="Q8" s="44">
        <f t="shared" si="8"/>
        <v>9.4</v>
      </c>
      <c r="R8" s="41">
        <f t="shared" si="9"/>
        <v>20794</v>
      </c>
      <c r="S8" s="46">
        <f>SUM(S10:S32)</f>
        <v>10327277</v>
      </c>
      <c r="T8" s="44">
        <f t="shared" si="10"/>
        <v>1.3</v>
      </c>
      <c r="U8" s="41">
        <f t="shared" si="11"/>
        <v>2945</v>
      </c>
      <c r="V8" s="46">
        <f>SUM(V10:V32)</f>
        <v>83253846</v>
      </c>
      <c r="W8" s="44">
        <f t="shared" si="12"/>
        <v>10.7</v>
      </c>
      <c r="X8" s="41">
        <f t="shared" si="13"/>
        <v>23739</v>
      </c>
      <c r="Y8" s="46">
        <f>SUM(Y10:Y32)</f>
        <v>93571920</v>
      </c>
      <c r="Z8" s="44">
        <f t="shared" si="14"/>
        <v>12.1</v>
      </c>
      <c r="AA8" s="47">
        <f t="shared" si="15"/>
        <v>26681</v>
      </c>
    </row>
    <row r="9" spans="1:27" s="10" customFormat="1" ht="38.25" customHeight="1" thickBot="1">
      <c r="A9" s="49" t="s">
        <v>54</v>
      </c>
      <c r="B9" s="50">
        <f>SUM(B33:B46)</f>
        <v>266662</v>
      </c>
      <c r="C9" s="51">
        <f>SUM(C33:C46)</f>
        <v>65515272</v>
      </c>
      <c r="D9" s="52">
        <f>SUM(D33:D46)</f>
        <v>83936492</v>
      </c>
      <c r="E9" s="53">
        <f t="shared" si="0"/>
        <v>128.1</v>
      </c>
      <c r="F9" s="50">
        <f t="shared" si="1"/>
        <v>314767</v>
      </c>
      <c r="G9" s="54">
        <f>SUM(G33:G46)</f>
        <v>7579439</v>
      </c>
      <c r="H9" s="53">
        <f t="shared" si="2"/>
        <v>11.6</v>
      </c>
      <c r="I9" s="50">
        <f t="shared" si="3"/>
        <v>28423</v>
      </c>
      <c r="J9" s="55">
        <f>SUM(J33:J46)</f>
        <v>24505350</v>
      </c>
      <c r="K9" s="53">
        <f t="shared" si="4"/>
        <v>37.4</v>
      </c>
      <c r="L9" s="50">
        <f t="shared" si="5"/>
        <v>91897</v>
      </c>
      <c r="M9" s="55">
        <f>SUM(M33:M46)</f>
        <v>67010581</v>
      </c>
      <c r="N9" s="53">
        <f t="shared" si="6"/>
        <v>102.3</v>
      </c>
      <c r="O9" s="56">
        <f t="shared" si="7"/>
        <v>251294</v>
      </c>
      <c r="P9" s="57">
        <f>SUM(P33:P46)</f>
        <v>14207223</v>
      </c>
      <c r="Q9" s="53">
        <f t="shared" si="8"/>
        <v>21.7</v>
      </c>
      <c r="R9" s="50">
        <f t="shared" si="9"/>
        <v>53278</v>
      </c>
      <c r="S9" s="55">
        <f>SUM(S33:S46)</f>
        <v>422842</v>
      </c>
      <c r="T9" s="53">
        <f t="shared" si="10"/>
        <v>0.6</v>
      </c>
      <c r="U9" s="50">
        <f t="shared" si="11"/>
        <v>1586</v>
      </c>
      <c r="V9" s="55">
        <f>SUM(V33:V46)</f>
        <v>14630065</v>
      </c>
      <c r="W9" s="53">
        <f t="shared" si="12"/>
        <v>22.3</v>
      </c>
      <c r="X9" s="50">
        <f t="shared" si="13"/>
        <v>54864</v>
      </c>
      <c r="Y9" s="55">
        <f>SUM(Y33:Y46)</f>
        <v>9875285</v>
      </c>
      <c r="Z9" s="53">
        <f t="shared" si="14"/>
        <v>15.1</v>
      </c>
      <c r="AA9" s="56">
        <f t="shared" si="15"/>
        <v>37033</v>
      </c>
    </row>
    <row r="10" spans="1:27" s="10" customFormat="1" ht="38.25" customHeight="1" thickTop="1">
      <c r="A10" s="58" t="s">
        <v>0</v>
      </c>
      <c r="B10" s="59">
        <v>718623</v>
      </c>
      <c r="C10" s="60">
        <v>160419305</v>
      </c>
      <c r="D10" s="61">
        <v>358312066</v>
      </c>
      <c r="E10" s="62">
        <f t="shared" si="0"/>
        <v>223.4</v>
      </c>
      <c r="F10" s="63">
        <f t="shared" si="1"/>
        <v>498609</v>
      </c>
      <c r="G10" s="64">
        <v>42982933</v>
      </c>
      <c r="H10" s="62">
        <f t="shared" si="2"/>
        <v>26.8</v>
      </c>
      <c r="I10" s="63">
        <f t="shared" si="3"/>
        <v>59813</v>
      </c>
      <c r="J10" s="65">
        <v>28551183</v>
      </c>
      <c r="K10" s="62">
        <f t="shared" si="4"/>
        <v>17.8</v>
      </c>
      <c r="L10" s="63">
        <f t="shared" si="5"/>
        <v>39730</v>
      </c>
      <c r="M10" s="65">
        <f>D10+G10-J10</f>
        <v>372743816</v>
      </c>
      <c r="N10" s="62">
        <f t="shared" si="6"/>
        <v>232.4</v>
      </c>
      <c r="O10" s="66">
        <f t="shared" si="7"/>
        <v>518692</v>
      </c>
      <c r="P10" s="67">
        <v>6783067</v>
      </c>
      <c r="Q10" s="62">
        <f t="shared" si="8"/>
        <v>4.2</v>
      </c>
      <c r="R10" s="63">
        <f t="shared" si="9"/>
        <v>9439</v>
      </c>
      <c r="S10" s="65">
        <v>2648913</v>
      </c>
      <c r="T10" s="62">
        <f t="shared" si="10"/>
        <v>1.7</v>
      </c>
      <c r="U10" s="63">
        <f t="shared" si="11"/>
        <v>3686</v>
      </c>
      <c r="V10" s="65">
        <f>P10+S10</f>
        <v>9431980</v>
      </c>
      <c r="W10" s="62">
        <f t="shared" si="12"/>
        <v>5.9</v>
      </c>
      <c r="X10" s="63">
        <f t="shared" si="13"/>
        <v>13125</v>
      </c>
      <c r="Y10" s="65">
        <v>19119203</v>
      </c>
      <c r="Z10" s="62">
        <f t="shared" si="14"/>
        <v>11.9</v>
      </c>
      <c r="AA10" s="66">
        <f t="shared" si="15"/>
        <v>26605</v>
      </c>
    </row>
    <row r="11" spans="1:27" s="10" customFormat="1" ht="38.25" customHeight="1">
      <c r="A11" s="68" t="s">
        <v>1</v>
      </c>
      <c r="B11" s="69">
        <v>792104</v>
      </c>
      <c r="C11" s="70">
        <v>182552694</v>
      </c>
      <c r="D11" s="71">
        <v>288883225</v>
      </c>
      <c r="E11" s="36">
        <f t="shared" si="0"/>
        <v>158.2</v>
      </c>
      <c r="F11" s="35">
        <f t="shared" si="1"/>
        <v>364704</v>
      </c>
      <c r="G11" s="37">
        <v>74272114</v>
      </c>
      <c r="H11" s="36">
        <f t="shared" si="2"/>
        <v>40.7</v>
      </c>
      <c r="I11" s="35">
        <f t="shared" si="3"/>
        <v>93766</v>
      </c>
      <c r="J11" s="38">
        <v>26786299</v>
      </c>
      <c r="K11" s="36">
        <f t="shared" si="4"/>
        <v>14.7</v>
      </c>
      <c r="L11" s="35">
        <f t="shared" si="5"/>
        <v>33817</v>
      </c>
      <c r="M11" s="38">
        <f aca="true" t="shared" si="16" ref="M11:M46">D11+G11-J11</f>
        <v>336369040</v>
      </c>
      <c r="N11" s="36">
        <f t="shared" si="6"/>
        <v>184.3</v>
      </c>
      <c r="O11" s="39">
        <f t="shared" si="7"/>
        <v>424653</v>
      </c>
      <c r="P11" s="72">
        <v>14788511</v>
      </c>
      <c r="Q11" s="36">
        <f t="shared" si="8"/>
        <v>8.1</v>
      </c>
      <c r="R11" s="35">
        <f t="shared" si="9"/>
        <v>18670</v>
      </c>
      <c r="S11" s="38">
        <v>643020</v>
      </c>
      <c r="T11" s="36">
        <f t="shared" si="10"/>
        <v>0.4</v>
      </c>
      <c r="U11" s="35">
        <f t="shared" si="11"/>
        <v>812</v>
      </c>
      <c r="V11" s="38">
        <f aca="true" t="shared" si="17" ref="V11:V46">P11+S11</f>
        <v>15431531</v>
      </c>
      <c r="W11" s="36">
        <f t="shared" si="12"/>
        <v>8.5</v>
      </c>
      <c r="X11" s="35">
        <f t="shared" si="13"/>
        <v>19482</v>
      </c>
      <c r="Y11" s="38">
        <v>11354768</v>
      </c>
      <c r="Z11" s="36">
        <f t="shared" si="14"/>
        <v>6.2</v>
      </c>
      <c r="AA11" s="39">
        <f t="shared" si="15"/>
        <v>14335</v>
      </c>
    </row>
    <row r="12" spans="1:27" s="10" customFormat="1" ht="38.25" customHeight="1">
      <c r="A12" s="73" t="s">
        <v>2</v>
      </c>
      <c r="B12" s="74">
        <v>208749</v>
      </c>
      <c r="C12" s="75">
        <v>44072142</v>
      </c>
      <c r="D12" s="76">
        <v>71185061</v>
      </c>
      <c r="E12" s="44">
        <f t="shared" si="0"/>
        <v>161.5</v>
      </c>
      <c r="F12" s="41">
        <f t="shared" si="1"/>
        <v>341008</v>
      </c>
      <c r="G12" s="45">
        <v>15034358</v>
      </c>
      <c r="H12" s="44">
        <f t="shared" si="2"/>
        <v>34.1</v>
      </c>
      <c r="I12" s="41">
        <f t="shared" si="3"/>
        <v>72021</v>
      </c>
      <c r="J12" s="46">
        <v>22829437</v>
      </c>
      <c r="K12" s="44">
        <f t="shared" si="4"/>
        <v>51.8</v>
      </c>
      <c r="L12" s="41">
        <f t="shared" si="5"/>
        <v>109363</v>
      </c>
      <c r="M12" s="46">
        <f t="shared" si="16"/>
        <v>63389982</v>
      </c>
      <c r="N12" s="44">
        <f t="shared" si="6"/>
        <v>143.8</v>
      </c>
      <c r="O12" s="47">
        <f t="shared" si="7"/>
        <v>303666</v>
      </c>
      <c r="P12" s="77">
        <v>2495155</v>
      </c>
      <c r="Q12" s="44">
        <f t="shared" si="8"/>
        <v>5.7</v>
      </c>
      <c r="R12" s="41">
        <f t="shared" si="9"/>
        <v>11953</v>
      </c>
      <c r="S12" s="46">
        <v>68221</v>
      </c>
      <c r="T12" s="44">
        <f t="shared" si="10"/>
        <v>0.2</v>
      </c>
      <c r="U12" s="41">
        <f t="shared" si="11"/>
        <v>327</v>
      </c>
      <c r="V12" s="46">
        <f t="shared" si="17"/>
        <v>2563376</v>
      </c>
      <c r="W12" s="44">
        <f t="shared" si="12"/>
        <v>5.8</v>
      </c>
      <c r="X12" s="41">
        <f t="shared" si="13"/>
        <v>12280</v>
      </c>
      <c r="Y12" s="46">
        <v>20266061</v>
      </c>
      <c r="Z12" s="44">
        <f t="shared" si="14"/>
        <v>46</v>
      </c>
      <c r="AA12" s="47">
        <f t="shared" si="15"/>
        <v>97083</v>
      </c>
    </row>
    <row r="13" spans="1:27" s="10" customFormat="1" ht="38.25" customHeight="1">
      <c r="A13" s="68" t="s">
        <v>3</v>
      </c>
      <c r="B13" s="69">
        <v>40592</v>
      </c>
      <c r="C13" s="70">
        <v>10197307</v>
      </c>
      <c r="D13" s="71">
        <v>18847516</v>
      </c>
      <c r="E13" s="36">
        <f t="shared" si="0"/>
        <v>184.8</v>
      </c>
      <c r="F13" s="35">
        <f t="shared" si="1"/>
        <v>464316</v>
      </c>
      <c r="G13" s="37">
        <v>1036182</v>
      </c>
      <c r="H13" s="36">
        <f t="shared" si="2"/>
        <v>10.2</v>
      </c>
      <c r="I13" s="35">
        <f t="shared" si="3"/>
        <v>25527</v>
      </c>
      <c r="J13" s="38">
        <v>1966179</v>
      </c>
      <c r="K13" s="36">
        <f t="shared" si="4"/>
        <v>19.3</v>
      </c>
      <c r="L13" s="35">
        <f t="shared" si="5"/>
        <v>48438</v>
      </c>
      <c r="M13" s="38">
        <f t="shared" si="16"/>
        <v>17917519</v>
      </c>
      <c r="N13" s="36">
        <f t="shared" si="6"/>
        <v>175.7</v>
      </c>
      <c r="O13" s="39">
        <f t="shared" si="7"/>
        <v>441405</v>
      </c>
      <c r="P13" s="72">
        <v>981801</v>
      </c>
      <c r="Q13" s="36">
        <f t="shared" si="8"/>
        <v>9.6</v>
      </c>
      <c r="R13" s="35">
        <f t="shared" si="9"/>
        <v>24187</v>
      </c>
      <c r="S13" s="38">
        <v>121195</v>
      </c>
      <c r="T13" s="36">
        <f t="shared" si="10"/>
        <v>1.2</v>
      </c>
      <c r="U13" s="35">
        <f t="shared" si="11"/>
        <v>2986</v>
      </c>
      <c r="V13" s="38">
        <f t="shared" si="17"/>
        <v>1102996</v>
      </c>
      <c r="W13" s="36">
        <f t="shared" si="12"/>
        <v>10.8</v>
      </c>
      <c r="X13" s="35">
        <f t="shared" si="13"/>
        <v>27173</v>
      </c>
      <c r="Y13" s="38">
        <v>863183</v>
      </c>
      <c r="Z13" s="36">
        <f t="shared" si="14"/>
        <v>8.5</v>
      </c>
      <c r="AA13" s="39">
        <f t="shared" si="15"/>
        <v>21265</v>
      </c>
    </row>
    <row r="14" spans="1:27" s="10" customFormat="1" ht="38.25" customHeight="1">
      <c r="A14" s="73" t="s">
        <v>4</v>
      </c>
      <c r="B14" s="74">
        <v>112221</v>
      </c>
      <c r="C14" s="75">
        <v>19787482</v>
      </c>
      <c r="D14" s="76">
        <v>35649029</v>
      </c>
      <c r="E14" s="44">
        <f t="shared" si="0"/>
        <v>180.2</v>
      </c>
      <c r="F14" s="41">
        <f t="shared" si="1"/>
        <v>317668</v>
      </c>
      <c r="G14" s="45">
        <v>2849208</v>
      </c>
      <c r="H14" s="44">
        <f t="shared" si="2"/>
        <v>14.4</v>
      </c>
      <c r="I14" s="41">
        <f t="shared" si="3"/>
        <v>25389</v>
      </c>
      <c r="J14" s="46">
        <v>1667656</v>
      </c>
      <c r="K14" s="44">
        <f t="shared" si="4"/>
        <v>8.4</v>
      </c>
      <c r="L14" s="41">
        <f t="shared" si="5"/>
        <v>14860</v>
      </c>
      <c r="M14" s="46">
        <f t="shared" si="16"/>
        <v>36830581</v>
      </c>
      <c r="N14" s="44">
        <f t="shared" si="6"/>
        <v>186.1</v>
      </c>
      <c r="O14" s="47">
        <f t="shared" si="7"/>
        <v>328197</v>
      </c>
      <c r="P14" s="77">
        <v>464435</v>
      </c>
      <c r="Q14" s="44">
        <f t="shared" si="8"/>
        <v>2.3</v>
      </c>
      <c r="R14" s="41">
        <f t="shared" si="9"/>
        <v>4139</v>
      </c>
      <c r="S14" s="46">
        <v>0</v>
      </c>
      <c r="T14" s="44">
        <f t="shared" si="10"/>
        <v>0</v>
      </c>
      <c r="U14" s="41">
        <f t="shared" si="11"/>
        <v>0</v>
      </c>
      <c r="V14" s="46">
        <f t="shared" si="17"/>
        <v>464435</v>
      </c>
      <c r="W14" s="44">
        <f t="shared" si="12"/>
        <v>2.3</v>
      </c>
      <c r="X14" s="41">
        <f t="shared" si="13"/>
        <v>4139</v>
      </c>
      <c r="Y14" s="46">
        <v>1203221</v>
      </c>
      <c r="Z14" s="44">
        <f t="shared" si="14"/>
        <v>6.1</v>
      </c>
      <c r="AA14" s="47">
        <f t="shared" si="15"/>
        <v>10722</v>
      </c>
    </row>
    <row r="15" spans="1:27" s="10" customFormat="1" ht="38.25" customHeight="1">
      <c r="A15" s="68" t="s">
        <v>5</v>
      </c>
      <c r="B15" s="69">
        <v>124385</v>
      </c>
      <c r="C15" s="70">
        <v>22574955</v>
      </c>
      <c r="D15" s="71">
        <v>30645231</v>
      </c>
      <c r="E15" s="36">
        <f t="shared" si="0"/>
        <v>135.7</v>
      </c>
      <c r="F15" s="35">
        <f t="shared" si="1"/>
        <v>246374</v>
      </c>
      <c r="G15" s="37">
        <v>3775082</v>
      </c>
      <c r="H15" s="36">
        <f t="shared" si="2"/>
        <v>16.7</v>
      </c>
      <c r="I15" s="35">
        <f t="shared" si="3"/>
        <v>30350</v>
      </c>
      <c r="J15" s="38">
        <v>2281783</v>
      </c>
      <c r="K15" s="36">
        <f t="shared" si="4"/>
        <v>10.1</v>
      </c>
      <c r="L15" s="35">
        <f t="shared" si="5"/>
        <v>18345</v>
      </c>
      <c r="M15" s="38">
        <f t="shared" si="16"/>
        <v>32138530</v>
      </c>
      <c r="N15" s="36">
        <f t="shared" si="6"/>
        <v>142.4</v>
      </c>
      <c r="O15" s="39">
        <f t="shared" si="7"/>
        <v>258379</v>
      </c>
      <c r="P15" s="72">
        <v>1085623</v>
      </c>
      <c r="Q15" s="36">
        <f t="shared" si="8"/>
        <v>4.8</v>
      </c>
      <c r="R15" s="35">
        <f t="shared" si="9"/>
        <v>8728</v>
      </c>
      <c r="S15" s="38">
        <v>6963</v>
      </c>
      <c r="T15" s="36">
        <f t="shared" si="10"/>
        <v>0</v>
      </c>
      <c r="U15" s="35">
        <f t="shared" si="11"/>
        <v>56</v>
      </c>
      <c r="V15" s="38">
        <f t="shared" si="17"/>
        <v>1092586</v>
      </c>
      <c r="W15" s="36">
        <f t="shared" si="12"/>
        <v>4.8</v>
      </c>
      <c r="X15" s="35">
        <f t="shared" si="13"/>
        <v>8784</v>
      </c>
      <c r="Y15" s="38">
        <v>1189197</v>
      </c>
      <c r="Z15" s="36">
        <f t="shared" si="14"/>
        <v>5.3</v>
      </c>
      <c r="AA15" s="39">
        <f t="shared" si="15"/>
        <v>9561</v>
      </c>
    </row>
    <row r="16" spans="1:27" s="10" customFormat="1" ht="38.25" customHeight="1">
      <c r="A16" s="73" t="s">
        <v>6</v>
      </c>
      <c r="B16" s="74">
        <v>74326</v>
      </c>
      <c r="C16" s="75">
        <v>14369936</v>
      </c>
      <c r="D16" s="76">
        <v>24996463</v>
      </c>
      <c r="E16" s="44">
        <f t="shared" si="0"/>
        <v>173.9</v>
      </c>
      <c r="F16" s="41">
        <f t="shared" si="1"/>
        <v>336308</v>
      </c>
      <c r="G16" s="45">
        <v>2319722</v>
      </c>
      <c r="H16" s="44">
        <f t="shared" si="2"/>
        <v>16.1</v>
      </c>
      <c r="I16" s="41">
        <f t="shared" si="3"/>
        <v>31210</v>
      </c>
      <c r="J16" s="46">
        <v>2170055</v>
      </c>
      <c r="K16" s="44">
        <f t="shared" si="4"/>
        <v>15.1</v>
      </c>
      <c r="L16" s="41">
        <f t="shared" si="5"/>
        <v>29196</v>
      </c>
      <c r="M16" s="46">
        <f t="shared" si="16"/>
        <v>25146130</v>
      </c>
      <c r="N16" s="44">
        <f t="shared" si="6"/>
        <v>175</v>
      </c>
      <c r="O16" s="47">
        <f t="shared" si="7"/>
        <v>338322</v>
      </c>
      <c r="P16" s="77">
        <v>511936</v>
      </c>
      <c r="Q16" s="44">
        <f t="shared" si="8"/>
        <v>3.6</v>
      </c>
      <c r="R16" s="41">
        <f t="shared" si="9"/>
        <v>6888</v>
      </c>
      <c r="S16" s="46">
        <v>9757</v>
      </c>
      <c r="T16" s="44">
        <f t="shared" si="10"/>
        <v>0.1</v>
      </c>
      <c r="U16" s="41">
        <f t="shared" si="11"/>
        <v>131</v>
      </c>
      <c r="V16" s="46">
        <f t="shared" si="17"/>
        <v>521693</v>
      </c>
      <c r="W16" s="44">
        <f t="shared" si="12"/>
        <v>3.6</v>
      </c>
      <c r="X16" s="41">
        <f t="shared" si="13"/>
        <v>7019</v>
      </c>
      <c r="Y16" s="46">
        <v>1648362</v>
      </c>
      <c r="Z16" s="44">
        <f t="shared" si="14"/>
        <v>11.5</v>
      </c>
      <c r="AA16" s="47">
        <f t="shared" si="15"/>
        <v>22177</v>
      </c>
    </row>
    <row r="17" spans="1:27" s="10" customFormat="1" ht="38.25" customHeight="1">
      <c r="A17" s="68" t="s">
        <v>7</v>
      </c>
      <c r="B17" s="69">
        <v>102642</v>
      </c>
      <c r="C17" s="70">
        <v>20560530</v>
      </c>
      <c r="D17" s="71">
        <v>42268326</v>
      </c>
      <c r="E17" s="36">
        <f t="shared" si="0"/>
        <v>205.6</v>
      </c>
      <c r="F17" s="35">
        <f t="shared" si="1"/>
        <v>411803</v>
      </c>
      <c r="G17" s="37">
        <v>8171351</v>
      </c>
      <c r="H17" s="36">
        <f t="shared" si="2"/>
        <v>39.7</v>
      </c>
      <c r="I17" s="35">
        <f t="shared" si="3"/>
        <v>79610</v>
      </c>
      <c r="J17" s="38">
        <v>4903727</v>
      </c>
      <c r="K17" s="36">
        <f t="shared" si="4"/>
        <v>23.9</v>
      </c>
      <c r="L17" s="35">
        <f t="shared" si="5"/>
        <v>47775</v>
      </c>
      <c r="M17" s="38">
        <f t="shared" si="16"/>
        <v>45535950</v>
      </c>
      <c r="N17" s="36">
        <f t="shared" si="6"/>
        <v>221.5</v>
      </c>
      <c r="O17" s="39">
        <f t="shared" si="7"/>
        <v>443639</v>
      </c>
      <c r="P17" s="72">
        <v>1775840</v>
      </c>
      <c r="Q17" s="36">
        <f t="shared" si="8"/>
        <v>8.6</v>
      </c>
      <c r="R17" s="35">
        <f t="shared" si="9"/>
        <v>17301</v>
      </c>
      <c r="S17" s="38">
        <v>1274482</v>
      </c>
      <c r="T17" s="36">
        <f t="shared" si="10"/>
        <v>6.2</v>
      </c>
      <c r="U17" s="35">
        <f t="shared" si="11"/>
        <v>12417</v>
      </c>
      <c r="V17" s="38">
        <f t="shared" si="17"/>
        <v>3050322</v>
      </c>
      <c r="W17" s="36">
        <f t="shared" si="12"/>
        <v>14.8</v>
      </c>
      <c r="X17" s="35">
        <f t="shared" si="13"/>
        <v>29718</v>
      </c>
      <c r="Y17" s="38">
        <v>1853405</v>
      </c>
      <c r="Z17" s="36">
        <f t="shared" si="14"/>
        <v>9</v>
      </c>
      <c r="AA17" s="39">
        <f t="shared" si="15"/>
        <v>18057</v>
      </c>
    </row>
    <row r="18" spans="1:27" s="10" customFormat="1" ht="38.25" customHeight="1">
      <c r="A18" s="73" t="s">
        <v>8</v>
      </c>
      <c r="B18" s="74">
        <v>256266</v>
      </c>
      <c r="C18" s="75">
        <v>52598238</v>
      </c>
      <c r="D18" s="76">
        <v>67772199</v>
      </c>
      <c r="E18" s="44">
        <f t="shared" si="0"/>
        <v>128.8</v>
      </c>
      <c r="F18" s="41">
        <f t="shared" si="1"/>
        <v>264460</v>
      </c>
      <c r="G18" s="45">
        <v>13878491</v>
      </c>
      <c r="H18" s="44">
        <f t="shared" si="2"/>
        <v>26.4</v>
      </c>
      <c r="I18" s="41">
        <f t="shared" si="3"/>
        <v>54157</v>
      </c>
      <c r="J18" s="46">
        <v>10427076</v>
      </c>
      <c r="K18" s="44">
        <f t="shared" si="4"/>
        <v>19.8</v>
      </c>
      <c r="L18" s="41">
        <f t="shared" si="5"/>
        <v>40688</v>
      </c>
      <c r="M18" s="46">
        <f t="shared" si="16"/>
        <v>71223614</v>
      </c>
      <c r="N18" s="44">
        <f t="shared" si="6"/>
        <v>135.4</v>
      </c>
      <c r="O18" s="47">
        <f t="shared" si="7"/>
        <v>277928</v>
      </c>
      <c r="P18" s="77">
        <v>4952493</v>
      </c>
      <c r="Q18" s="44">
        <f t="shared" si="8"/>
        <v>9.4</v>
      </c>
      <c r="R18" s="41">
        <f t="shared" si="9"/>
        <v>19326</v>
      </c>
      <c r="S18" s="46">
        <v>0</v>
      </c>
      <c r="T18" s="44">
        <f t="shared" si="10"/>
        <v>0</v>
      </c>
      <c r="U18" s="41">
        <f t="shared" si="11"/>
        <v>0</v>
      </c>
      <c r="V18" s="46">
        <f t="shared" si="17"/>
        <v>4952493</v>
      </c>
      <c r="W18" s="44">
        <f t="shared" si="12"/>
        <v>9.4</v>
      </c>
      <c r="X18" s="41">
        <f t="shared" si="13"/>
        <v>19326</v>
      </c>
      <c r="Y18" s="46">
        <v>5474583</v>
      </c>
      <c r="Z18" s="44">
        <f t="shared" si="14"/>
        <v>10.4</v>
      </c>
      <c r="AA18" s="47">
        <f t="shared" si="15"/>
        <v>21363</v>
      </c>
    </row>
    <row r="19" spans="1:27" s="10" customFormat="1" ht="38.25" customHeight="1">
      <c r="A19" s="68" t="s">
        <v>9</v>
      </c>
      <c r="B19" s="69">
        <v>166991</v>
      </c>
      <c r="C19" s="70">
        <v>39037810</v>
      </c>
      <c r="D19" s="71">
        <v>62597127</v>
      </c>
      <c r="E19" s="36">
        <f t="shared" si="0"/>
        <v>160.3</v>
      </c>
      <c r="F19" s="35">
        <f t="shared" si="1"/>
        <v>374853</v>
      </c>
      <c r="G19" s="37">
        <v>12283435</v>
      </c>
      <c r="H19" s="36">
        <f t="shared" si="2"/>
        <v>31.5</v>
      </c>
      <c r="I19" s="35">
        <f t="shared" si="3"/>
        <v>73557</v>
      </c>
      <c r="J19" s="38">
        <v>7355104</v>
      </c>
      <c r="K19" s="36">
        <f t="shared" si="4"/>
        <v>18.8</v>
      </c>
      <c r="L19" s="35">
        <f t="shared" si="5"/>
        <v>44045</v>
      </c>
      <c r="M19" s="38">
        <f t="shared" si="16"/>
        <v>67525458</v>
      </c>
      <c r="N19" s="36">
        <f t="shared" si="6"/>
        <v>173</v>
      </c>
      <c r="O19" s="39">
        <f t="shared" si="7"/>
        <v>404366</v>
      </c>
      <c r="P19" s="72">
        <v>3766450</v>
      </c>
      <c r="Q19" s="36">
        <f t="shared" si="8"/>
        <v>9.6</v>
      </c>
      <c r="R19" s="35">
        <f t="shared" si="9"/>
        <v>22555</v>
      </c>
      <c r="S19" s="38">
        <v>17664</v>
      </c>
      <c r="T19" s="36">
        <f t="shared" si="10"/>
        <v>0</v>
      </c>
      <c r="U19" s="35">
        <f t="shared" si="11"/>
        <v>106</v>
      </c>
      <c r="V19" s="38">
        <f t="shared" si="17"/>
        <v>3784114</v>
      </c>
      <c r="W19" s="36">
        <f t="shared" si="12"/>
        <v>9.7</v>
      </c>
      <c r="X19" s="35">
        <f t="shared" si="13"/>
        <v>22661</v>
      </c>
      <c r="Y19" s="38">
        <v>3570990</v>
      </c>
      <c r="Z19" s="36">
        <f t="shared" si="14"/>
        <v>9.1</v>
      </c>
      <c r="AA19" s="39">
        <f t="shared" si="15"/>
        <v>21384</v>
      </c>
    </row>
    <row r="20" spans="1:27" s="10" customFormat="1" ht="38.25" customHeight="1">
      <c r="A20" s="73" t="s">
        <v>10</v>
      </c>
      <c r="B20" s="74">
        <v>143234</v>
      </c>
      <c r="C20" s="75">
        <v>26648053</v>
      </c>
      <c r="D20" s="76">
        <v>47765375</v>
      </c>
      <c r="E20" s="44">
        <f t="shared" si="0"/>
        <v>179.2</v>
      </c>
      <c r="F20" s="41">
        <f t="shared" si="1"/>
        <v>333478</v>
      </c>
      <c r="G20" s="45">
        <v>2883221</v>
      </c>
      <c r="H20" s="44">
        <f t="shared" si="2"/>
        <v>10.8</v>
      </c>
      <c r="I20" s="41">
        <f t="shared" si="3"/>
        <v>20129</v>
      </c>
      <c r="J20" s="46">
        <v>6284783</v>
      </c>
      <c r="K20" s="44">
        <f t="shared" si="4"/>
        <v>23.6</v>
      </c>
      <c r="L20" s="41">
        <f t="shared" si="5"/>
        <v>43878</v>
      </c>
      <c r="M20" s="46">
        <f t="shared" si="16"/>
        <v>44363813</v>
      </c>
      <c r="N20" s="44">
        <f t="shared" si="6"/>
        <v>166.5</v>
      </c>
      <c r="O20" s="47">
        <f t="shared" si="7"/>
        <v>309730</v>
      </c>
      <c r="P20" s="77">
        <v>2620804</v>
      </c>
      <c r="Q20" s="44">
        <f t="shared" si="8"/>
        <v>9.8</v>
      </c>
      <c r="R20" s="41">
        <f t="shared" si="9"/>
        <v>18297</v>
      </c>
      <c r="S20" s="46">
        <v>388353</v>
      </c>
      <c r="T20" s="44">
        <f t="shared" si="10"/>
        <v>1.5</v>
      </c>
      <c r="U20" s="41">
        <f t="shared" si="11"/>
        <v>2711</v>
      </c>
      <c r="V20" s="46">
        <f t="shared" si="17"/>
        <v>3009157</v>
      </c>
      <c r="W20" s="44">
        <f t="shared" si="12"/>
        <v>11.3</v>
      </c>
      <c r="X20" s="41">
        <f t="shared" si="13"/>
        <v>21009</v>
      </c>
      <c r="Y20" s="46">
        <v>3275626</v>
      </c>
      <c r="Z20" s="44">
        <f t="shared" si="14"/>
        <v>12.3</v>
      </c>
      <c r="AA20" s="47">
        <f t="shared" si="15"/>
        <v>22869</v>
      </c>
    </row>
    <row r="21" spans="1:27" s="10" customFormat="1" ht="38.25" customHeight="1">
      <c r="A21" s="68" t="s">
        <v>11</v>
      </c>
      <c r="B21" s="69">
        <v>115504</v>
      </c>
      <c r="C21" s="70">
        <v>26529554</v>
      </c>
      <c r="D21" s="71">
        <v>47666742</v>
      </c>
      <c r="E21" s="36">
        <f t="shared" si="0"/>
        <v>179.7</v>
      </c>
      <c r="F21" s="35">
        <f t="shared" si="1"/>
        <v>412685</v>
      </c>
      <c r="G21" s="37">
        <v>12183233</v>
      </c>
      <c r="H21" s="36">
        <f t="shared" si="2"/>
        <v>45.9</v>
      </c>
      <c r="I21" s="35">
        <f t="shared" si="3"/>
        <v>105479</v>
      </c>
      <c r="J21" s="38">
        <v>4723646</v>
      </c>
      <c r="K21" s="36">
        <f t="shared" si="4"/>
        <v>17.8</v>
      </c>
      <c r="L21" s="35">
        <f t="shared" si="5"/>
        <v>40896</v>
      </c>
      <c r="M21" s="38">
        <f t="shared" si="16"/>
        <v>55126329</v>
      </c>
      <c r="N21" s="36">
        <f t="shared" si="6"/>
        <v>207.8</v>
      </c>
      <c r="O21" s="39">
        <f t="shared" si="7"/>
        <v>477268</v>
      </c>
      <c r="P21" s="72">
        <v>2101049</v>
      </c>
      <c r="Q21" s="36">
        <f t="shared" si="8"/>
        <v>7.9</v>
      </c>
      <c r="R21" s="35">
        <f t="shared" si="9"/>
        <v>18190</v>
      </c>
      <c r="S21" s="38">
        <v>0</v>
      </c>
      <c r="T21" s="36">
        <f t="shared" si="10"/>
        <v>0</v>
      </c>
      <c r="U21" s="35">
        <f t="shared" si="11"/>
        <v>0</v>
      </c>
      <c r="V21" s="38">
        <f t="shared" si="17"/>
        <v>2101049</v>
      </c>
      <c r="W21" s="36">
        <f t="shared" si="12"/>
        <v>7.9</v>
      </c>
      <c r="X21" s="35">
        <f t="shared" si="13"/>
        <v>18190</v>
      </c>
      <c r="Y21" s="38">
        <v>2622597</v>
      </c>
      <c r="Z21" s="36">
        <f t="shared" si="14"/>
        <v>9.9</v>
      </c>
      <c r="AA21" s="39">
        <f t="shared" si="15"/>
        <v>22706</v>
      </c>
    </row>
    <row r="22" spans="1:27" s="10" customFormat="1" ht="38.25" customHeight="1">
      <c r="A22" s="73" t="s">
        <v>12</v>
      </c>
      <c r="B22" s="74">
        <v>143248</v>
      </c>
      <c r="C22" s="75">
        <v>26222277</v>
      </c>
      <c r="D22" s="76">
        <v>56401169</v>
      </c>
      <c r="E22" s="44">
        <f t="shared" si="0"/>
        <v>215.1</v>
      </c>
      <c r="F22" s="41">
        <f t="shared" si="1"/>
        <v>393731</v>
      </c>
      <c r="G22" s="45">
        <v>3457752</v>
      </c>
      <c r="H22" s="44">
        <f t="shared" si="2"/>
        <v>13.2</v>
      </c>
      <c r="I22" s="41">
        <f t="shared" si="3"/>
        <v>24138</v>
      </c>
      <c r="J22" s="46">
        <v>9748602</v>
      </c>
      <c r="K22" s="44">
        <f t="shared" si="4"/>
        <v>37.2</v>
      </c>
      <c r="L22" s="41">
        <f t="shared" si="5"/>
        <v>68054</v>
      </c>
      <c r="M22" s="46">
        <f t="shared" si="16"/>
        <v>50110319</v>
      </c>
      <c r="N22" s="44">
        <f t="shared" si="6"/>
        <v>191.1</v>
      </c>
      <c r="O22" s="47">
        <f t="shared" si="7"/>
        <v>349815</v>
      </c>
      <c r="P22" s="77">
        <v>3226728</v>
      </c>
      <c r="Q22" s="44">
        <f t="shared" si="8"/>
        <v>12.3</v>
      </c>
      <c r="R22" s="41">
        <f t="shared" si="9"/>
        <v>22525</v>
      </c>
      <c r="S22" s="46">
        <v>1082335</v>
      </c>
      <c r="T22" s="44">
        <f t="shared" si="10"/>
        <v>4.1</v>
      </c>
      <c r="U22" s="41">
        <f t="shared" si="11"/>
        <v>7556</v>
      </c>
      <c r="V22" s="46">
        <f t="shared" si="17"/>
        <v>4309063</v>
      </c>
      <c r="W22" s="44">
        <f t="shared" si="12"/>
        <v>16.4</v>
      </c>
      <c r="X22" s="41">
        <f t="shared" si="13"/>
        <v>30081</v>
      </c>
      <c r="Y22" s="46">
        <v>5439539</v>
      </c>
      <c r="Z22" s="44">
        <f t="shared" si="14"/>
        <v>20.7</v>
      </c>
      <c r="AA22" s="47">
        <f t="shared" si="15"/>
        <v>37973</v>
      </c>
    </row>
    <row r="23" spans="1:27" s="10" customFormat="1" ht="38.25" customHeight="1">
      <c r="A23" s="68" t="s">
        <v>13</v>
      </c>
      <c r="B23" s="69">
        <v>87318</v>
      </c>
      <c r="C23" s="70">
        <v>19178680</v>
      </c>
      <c r="D23" s="71">
        <v>27634452</v>
      </c>
      <c r="E23" s="36">
        <f t="shared" si="0"/>
        <v>144.1</v>
      </c>
      <c r="F23" s="35">
        <f t="shared" si="1"/>
        <v>316481</v>
      </c>
      <c r="G23" s="37">
        <v>4735207</v>
      </c>
      <c r="H23" s="36">
        <f t="shared" si="2"/>
        <v>24.7</v>
      </c>
      <c r="I23" s="35">
        <f t="shared" si="3"/>
        <v>54229</v>
      </c>
      <c r="J23" s="38">
        <v>3357410</v>
      </c>
      <c r="K23" s="36">
        <f t="shared" si="4"/>
        <v>17.5</v>
      </c>
      <c r="L23" s="35">
        <f t="shared" si="5"/>
        <v>38450</v>
      </c>
      <c r="M23" s="38">
        <f t="shared" si="16"/>
        <v>29012249</v>
      </c>
      <c r="N23" s="36">
        <f t="shared" si="6"/>
        <v>151.3</v>
      </c>
      <c r="O23" s="39">
        <f t="shared" si="7"/>
        <v>332260</v>
      </c>
      <c r="P23" s="72">
        <v>1580797</v>
      </c>
      <c r="Q23" s="36">
        <f t="shared" si="8"/>
        <v>8.2</v>
      </c>
      <c r="R23" s="35">
        <f t="shared" si="9"/>
        <v>18104</v>
      </c>
      <c r="S23" s="38">
        <v>215035</v>
      </c>
      <c r="T23" s="36">
        <f t="shared" si="10"/>
        <v>1.1</v>
      </c>
      <c r="U23" s="35">
        <f t="shared" si="11"/>
        <v>2463</v>
      </c>
      <c r="V23" s="38">
        <f t="shared" si="17"/>
        <v>1795832</v>
      </c>
      <c r="W23" s="36">
        <f t="shared" si="12"/>
        <v>9.4</v>
      </c>
      <c r="X23" s="35">
        <f t="shared" si="13"/>
        <v>20567</v>
      </c>
      <c r="Y23" s="38">
        <v>1561578</v>
      </c>
      <c r="Z23" s="36">
        <f t="shared" si="14"/>
        <v>8.1</v>
      </c>
      <c r="AA23" s="39">
        <f t="shared" si="15"/>
        <v>17884</v>
      </c>
    </row>
    <row r="24" spans="1:27" s="10" customFormat="1" ht="38.25" customHeight="1">
      <c r="A24" s="73" t="s">
        <v>14</v>
      </c>
      <c r="B24" s="74">
        <v>83008</v>
      </c>
      <c r="C24" s="75">
        <v>18259156</v>
      </c>
      <c r="D24" s="76">
        <v>25441703</v>
      </c>
      <c r="E24" s="44">
        <f t="shared" si="0"/>
        <v>139.3</v>
      </c>
      <c r="F24" s="41">
        <f t="shared" si="1"/>
        <v>306497</v>
      </c>
      <c r="G24" s="45">
        <v>2679797</v>
      </c>
      <c r="H24" s="44">
        <f t="shared" si="2"/>
        <v>14.7</v>
      </c>
      <c r="I24" s="41">
        <f t="shared" si="3"/>
        <v>32284</v>
      </c>
      <c r="J24" s="46">
        <v>6663360</v>
      </c>
      <c r="K24" s="44">
        <f t="shared" si="4"/>
        <v>36.5</v>
      </c>
      <c r="L24" s="41">
        <f t="shared" si="5"/>
        <v>80274</v>
      </c>
      <c r="M24" s="46">
        <f t="shared" si="16"/>
        <v>21458140</v>
      </c>
      <c r="N24" s="44">
        <f t="shared" si="6"/>
        <v>117.5</v>
      </c>
      <c r="O24" s="47">
        <f t="shared" si="7"/>
        <v>258507</v>
      </c>
      <c r="P24" s="77">
        <v>1388761</v>
      </c>
      <c r="Q24" s="44">
        <f t="shared" si="8"/>
        <v>7.6</v>
      </c>
      <c r="R24" s="41">
        <f t="shared" si="9"/>
        <v>16730</v>
      </c>
      <c r="S24" s="46">
        <v>1090167</v>
      </c>
      <c r="T24" s="44">
        <f t="shared" si="10"/>
        <v>6</v>
      </c>
      <c r="U24" s="41">
        <f t="shared" si="11"/>
        <v>13133</v>
      </c>
      <c r="V24" s="46">
        <f t="shared" si="17"/>
        <v>2478928</v>
      </c>
      <c r="W24" s="44">
        <f t="shared" si="12"/>
        <v>13.6</v>
      </c>
      <c r="X24" s="41">
        <f t="shared" si="13"/>
        <v>29864</v>
      </c>
      <c r="Y24" s="46">
        <v>4184432</v>
      </c>
      <c r="Z24" s="44">
        <f t="shared" si="14"/>
        <v>22.9</v>
      </c>
      <c r="AA24" s="47">
        <f t="shared" si="15"/>
        <v>50410</v>
      </c>
    </row>
    <row r="25" spans="1:27" s="10" customFormat="1" ht="38.25" customHeight="1">
      <c r="A25" s="68" t="s">
        <v>15</v>
      </c>
      <c r="B25" s="69">
        <v>25549</v>
      </c>
      <c r="C25" s="70">
        <v>6073472</v>
      </c>
      <c r="D25" s="71">
        <v>9213643</v>
      </c>
      <c r="E25" s="36">
        <f t="shared" si="0"/>
        <v>151.7</v>
      </c>
      <c r="F25" s="35">
        <f t="shared" si="1"/>
        <v>360626</v>
      </c>
      <c r="G25" s="37">
        <v>206113</v>
      </c>
      <c r="H25" s="36">
        <f t="shared" si="2"/>
        <v>3.4</v>
      </c>
      <c r="I25" s="35">
        <f t="shared" si="3"/>
        <v>8067</v>
      </c>
      <c r="J25" s="38">
        <v>629677</v>
      </c>
      <c r="K25" s="36">
        <f t="shared" si="4"/>
        <v>10.4</v>
      </c>
      <c r="L25" s="35">
        <f t="shared" si="5"/>
        <v>24646</v>
      </c>
      <c r="M25" s="38">
        <f t="shared" si="16"/>
        <v>8790079</v>
      </c>
      <c r="N25" s="36">
        <f t="shared" si="6"/>
        <v>144.7</v>
      </c>
      <c r="O25" s="39">
        <f t="shared" si="7"/>
        <v>344048</v>
      </c>
      <c r="P25" s="72">
        <v>326907</v>
      </c>
      <c r="Q25" s="36">
        <f t="shared" si="8"/>
        <v>5.4</v>
      </c>
      <c r="R25" s="35">
        <f t="shared" si="9"/>
        <v>12795</v>
      </c>
      <c r="S25" s="38">
        <v>42671</v>
      </c>
      <c r="T25" s="36">
        <f t="shared" si="10"/>
        <v>0.7</v>
      </c>
      <c r="U25" s="35">
        <f t="shared" si="11"/>
        <v>1670</v>
      </c>
      <c r="V25" s="38">
        <f t="shared" si="17"/>
        <v>369578</v>
      </c>
      <c r="W25" s="36">
        <f t="shared" si="12"/>
        <v>6.1</v>
      </c>
      <c r="X25" s="35">
        <f t="shared" si="13"/>
        <v>14465</v>
      </c>
      <c r="Y25" s="38">
        <v>260099</v>
      </c>
      <c r="Z25" s="36">
        <f t="shared" si="14"/>
        <v>4.3</v>
      </c>
      <c r="AA25" s="39">
        <f t="shared" si="15"/>
        <v>10180</v>
      </c>
    </row>
    <row r="26" spans="1:27" s="10" customFormat="1" ht="38.25" customHeight="1">
      <c r="A26" s="73" t="s">
        <v>16</v>
      </c>
      <c r="B26" s="74">
        <v>53350</v>
      </c>
      <c r="C26" s="75">
        <v>15758117</v>
      </c>
      <c r="D26" s="76">
        <v>16813598</v>
      </c>
      <c r="E26" s="44">
        <f t="shared" si="0"/>
        <v>106.7</v>
      </c>
      <c r="F26" s="41">
        <f t="shared" si="1"/>
        <v>315156</v>
      </c>
      <c r="G26" s="45">
        <v>1928734</v>
      </c>
      <c r="H26" s="44">
        <f t="shared" si="2"/>
        <v>12.2</v>
      </c>
      <c r="I26" s="41">
        <f t="shared" si="3"/>
        <v>36152</v>
      </c>
      <c r="J26" s="46">
        <v>9727017</v>
      </c>
      <c r="K26" s="44">
        <f t="shared" si="4"/>
        <v>61.7</v>
      </c>
      <c r="L26" s="41">
        <f t="shared" si="5"/>
        <v>182325</v>
      </c>
      <c r="M26" s="46">
        <f t="shared" si="16"/>
        <v>9015315</v>
      </c>
      <c r="N26" s="44">
        <f t="shared" si="6"/>
        <v>57.2</v>
      </c>
      <c r="O26" s="47">
        <f t="shared" si="7"/>
        <v>168984</v>
      </c>
      <c r="P26" s="77">
        <v>7766424</v>
      </c>
      <c r="Q26" s="44">
        <f t="shared" si="8"/>
        <v>49.3</v>
      </c>
      <c r="R26" s="41">
        <f t="shared" si="9"/>
        <v>145575</v>
      </c>
      <c r="S26" s="46">
        <v>133793</v>
      </c>
      <c r="T26" s="44">
        <f t="shared" si="10"/>
        <v>0.8</v>
      </c>
      <c r="U26" s="41">
        <f t="shared" si="11"/>
        <v>2508</v>
      </c>
      <c r="V26" s="46">
        <f t="shared" si="17"/>
        <v>7900217</v>
      </c>
      <c r="W26" s="44">
        <f t="shared" si="12"/>
        <v>50.1</v>
      </c>
      <c r="X26" s="41">
        <f t="shared" si="13"/>
        <v>148083</v>
      </c>
      <c r="Y26" s="46">
        <v>1826800</v>
      </c>
      <c r="Z26" s="44">
        <f t="shared" si="14"/>
        <v>11.6</v>
      </c>
      <c r="AA26" s="47">
        <f t="shared" si="15"/>
        <v>34242</v>
      </c>
    </row>
    <row r="27" spans="1:27" s="10" customFormat="1" ht="38.25" customHeight="1">
      <c r="A27" s="68" t="s">
        <v>17</v>
      </c>
      <c r="B27" s="69">
        <v>42357</v>
      </c>
      <c r="C27" s="70">
        <v>11951091</v>
      </c>
      <c r="D27" s="71">
        <v>15056845</v>
      </c>
      <c r="E27" s="36">
        <f t="shared" si="0"/>
        <v>126</v>
      </c>
      <c r="F27" s="35">
        <f t="shared" si="1"/>
        <v>355475</v>
      </c>
      <c r="G27" s="37">
        <v>612271</v>
      </c>
      <c r="H27" s="36">
        <f t="shared" si="2"/>
        <v>5.1</v>
      </c>
      <c r="I27" s="35">
        <f t="shared" si="3"/>
        <v>14455</v>
      </c>
      <c r="J27" s="38">
        <v>2671239</v>
      </c>
      <c r="K27" s="36">
        <f t="shared" si="4"/>
        <v>22.4</v>
      </c>
      <c r="L27" s="35">
        <f t="shared" si="5"/>
        <v>63065</v>
      </c>
      <c r="M27" s="38">
        <f t="shared" si="16"/>
        <v>12997877</v>
      </c>
      <c r="N27" s="36">
        <f t="shared" si="6"/>
        <v>108.8</v>
      </c>
      <c r="O27" s="39">
        <f t="shared" si="7"/>
        <v>306865</v>
      </c>
      <c r="P27" s="72">
        <v>2029282</v>
      </c>
      <c r="Q27" s="36">
        <f t="shared" si="8"/>
        <v>17</v>
      </c>
      <c r="R27" s="35">
        <f t="shared" si="9"/>
        <v>47909</v>
      </c>
      <c r="S27" s="38">
        <v>132549</v>
      </c>
      <c r="T27" s="36">
        <f t="shared" si="10"/>
        <v>1.1</v>
      </c>
      <c r="U27" s="35">
        <f t="shared" si="11"/>
        <v>3129</v>
      </c>
      <c r="V27" s="38">
        <f t="shared" si="17"/>
        <v>2161831</v>
      </c>
      <c r="W27" s="36">
        <f t="shared" si="12"/>
        <v>18.1</v>
      </c>
      <c r="X27" s="35">
        <f t="shared" si="13"/>
        <v>51038</v>
      </c>
      <c r="Y27" s="38">
        <v>509408</v>
      </c>
      <c r="Z27" s="36">
        <f t="shared" si="14"/>
        <v>4.3</v>
      </c>
      <c r="AA27" s="39">
        <f t="shared" si="15"/>
        <v>12027</v>
      </c>
    </row>
    <row r="28" spans="1:27" s="10" customFormat="1" ht="38.25" customHeight="1">
      <c r="A28" s="73" t="s">
        <v>18</v>
      </c>
      <c r="B28" s="74">
        <v>36074</v>
      </c>
      <c r="C28" s="75">
        <v>10735921</v>
      </c>
      <c r="D28" s="76">
        <v>14655163</v>
      </c>
      <c r="E28" s="44">
        <f t="shared" si="0"/>
        <v>136.5</v>
      </c>
      <c r="F28" s="41">
        <f t="shared" si="1"/>
        <v>406253</v>
      </c>
      <c r="G28" s="45">
        <v>496827</v>
      </c>
      <c r="H28" s="44">
        <f t="shared" si="2"/>
        <v>4.6</v>
      </c>
      <c r="I28" s="41">
        <f t="shared" si="3"/>
        <v>13772</v>
      </c>
      <c r="J28" s="46">
        <v>4583748</v>
      </c>
      <c r="K28" s="44">
        <f t="shared" si="4"/>
        <v>42.7</v>
      </c>
      <c r="L28" s="41">
        <f t="shared" si="5"/>
        <v>127065</v>
      </c>
      <c r="M28" s="46">
        <f t="shared" si="16"/>
        <v>10568242</v>
      </c>
      <c r="N28" s="44">
        <f t="shared" si="6"/>
        <v>98.4</v>
      </c>
      <c r="O28" s="47">
        <f t="shared" si="7"/>
        <v>292960</v>
      </c>
      <c r="P28" s="77">
        <v>1734362</v>
      </c>
      <c r="Q28" s="44">
        <f t="shared" si="8"/>
        <v>16.2</v>
      </c>
      <c r="R28" s="41">
        <f t="shared" si="9"/>
        <v>48078</v>
      </c>
      <c r="S28" s="46">
        <v>594915</v>
      </c>
      <c r="T28" s="44">
        <f t="shared" si="10"/>
        <v>5.5</v>
      </c>
      <c r="U28" s="41">
        <f t="shared" si="11"/>
        <v>16492</v>
      </c>
      <c r="V28" s="46">
        <f t="shared" si="17"/>
        <v>2329277</v>
      </c>
      <c r="W28" s="44">
        <f t="shared" si="12"/>
        <v>21.7</v>
      </c>
      <c r="X28" s="41">
        <f t="shared" si="13"/>
        <v>64569</v>
      </c>
      <c r="Y28" s="46">
        <v>2254471</v>
      </c>
      <c r="Z28" s="44">
        <f t="shared" si="14"/>
        <v>21</v>
      </c>
      <c r="AA28" s="47">
        <f t="shared" si="15"/>
        <v>62496</v>
      </c>
    </row>
    <row r="29" spans="1:27" s="10" customFormat="1" ht="38.25" customHeight="1">
      <c r="A29" s="68" t="s">
        <v>19</v>
      </c>
      <c r="B29" s="69">
        <v>34892</v>
      </c>
      <c r="C29" s="70">
        <v>12937728</v>
      </c>
      <c r="D29" s="71">
        <v>5620341</v>
      </c>
      <c r="E29" s="36">
        <f t="shared" si="0"/>
        <v>43.4</v>
      </c>
      <c r="F29" s="35">
        <f t="shared" si="1"/>
        <v>161078</v>
      </c>
      <c r="G29" s="37">
        <v>367979</v>
      </c>
      <c r="H29" s="36">
        <f t="shared" si="2"/>
        <v>2.8</v>
      </c>
      <c r="I29" s="35">
        <f t="shared" si="3"/>
        <v>10546</v>
      </c>
      <c r="J29" s="38">
        <v>11280905</v>
      </c>
      <c r="K29" s="36">
        <f t="shared" si="4"/>
        <v>87.2</v>
      </c>
      <c r="L29" s="35">
        <f t="shared" si="5"/>
        <v>323309</v>
      </c>
      <c r="M29" s="124">
        <f t="shared" si="16"/>
        <v>-5292585</v>
      </c>
      <c r="N29" s="36">
        <f t="shared" si="6"/>
        <v>-40.9</v>
      </c>
      <c r="O29" s="39">
        <f t="shared" si="7"/>
        <v>-151685</v>
      </c>
      <c r="P29" s="72">
        <v>7306990</v>
      </c>
      <c r="Q29" s="36">
        <f t="shared" si="8"/>
        <v>56.5</v>
      </c>
      <c r="R29" s="35">
        <f t="shared" si="9"/>
        <v>209417</v>
      </c>
      <c r="S29" s="38">
        <v>24127</v>
      </c>
      <c r="T29" s="36">
        <f t="shared" si="10"/>
        <v>0.2</v>
      </c>
      <c r="U29" s="35">
        <f t="shared" si="11"/>
        <v>691</v>
      </c>
      <c r="V29" s="38">
        <f t="shared" si="17"/>
        <v>7331117</v>
      </c>
      <c r="W29" s="36">
        <f t="shared" si="12"/>
        <v>56.7</v>
      </c>
      <c r="X29" s="35">
        <f t="shared" si="13"/>
        <v>210109</v>
      </c>
      <c r="Y29" s="38">
        <v>3949788</v>
      </c>
      <c r="Z29" s="36">
        <f t="shared" si="14"/>
        <v>30.5</v>
      </c>
      <c r="AA29" s="39">
        <f t="shared" si="15"/>
        <v>113200</v>
      </c>
    </row>
    <row r="30" spans="1:27" s="10" customFormat="1" ht="38.25" customHeight="1">
      <c r="A30" s="73" t="s">
        <v>55</v>
      </c>
      <c r="B30" s="74">
        <v>45611</v>
      </c>
      <c r="C30" s="75">
        <v>11036885</v>
      </c>
      <c r="D30" s="76">
        <v>19864512</v>
      </c>
      <c r="E30" s="44">
        <f t="shared" si="0"/>
        <v>180</v>
      </c>
      <c r="F30" s="41">
        <f t="shared" si="1"/>
        <v>435520</v>
      </c>
      <c r="G30" s="45">
        <v>5434425</v>
      </c>
      <c r="H30" s="44">
        <f t="shared" si="2"/>
        <v>49.2</v>
      </c>
      <c r="I30" s="41">
        <f t="shared" si="3"/>
        <v>119147</v>
      </c>
      <c r="J30" s="46">
        <v>2620032</v>
      </c>
      <c r="K30" s="44">
        <f t="shared" si="4"/>
        <v>23.7</v>
      </c>
      <c r="L30" s="41">
        <f t="shared" si="5"/>
        <v>57443</v>
      </c>
      <c r="M30" s="46">
        <f t="shared" si="16"/>
        <v>22678905</v>
      </c>
      <c r="N30" s="44">
        <f t="shared" si="6"/>
        <v>205.5</v>
      </c>
      <c r="O30" s="47">
        <f t="shared" si="7"/>
        <v>497224</v>
      </c>
      <c r="P30" s="77">
        <v>1976502</v>
      </c>
      <c r="Q30" s="44">
        <f t="shared" si="8"/>
        <v>17.9</v>
      </c>
      <c r="R30" s="41">
        <f t="shared" si="9"/>
        <v>43334</v>
      </c>
      <c r="S30" s="46">
        <v>399681</v>
      </c>
      <c r="T30" s="44">
        <f t="shared" si="10"/>
        <v>3.6</v>
      </c>
      <c r="U30" s="41">
        <f t="shared" si="11"/>
        <v>8763</v>
      </c>
      <c r="V30" s="46">
        <f t="shared" si="17"/>
        <v>2376183</v>
      </c>
      <c r="W30" s="44">
        <f t="shared" si="12"/>
        <v>21.5</v>
      </c>
      <c r="X30" s="41">
        <f t="shared" si="13"/>
        <v>52097</v>
      </c>
      <c r="Y30" s="46">
        <v>243849</v>
      </c>
      <c r="Z30" s="44">
        <f t="shared" si="14"/>
        <v>2.2</v>
      </c>
      <c r="AA30" s="47">
        <f t="shared" si="15"/>
        <v>5346</v>
      </c>
    </row>
    <row r="31" spans="1:27" s="10" customFormat="1" ht="38.25" customHeight="1">
      <c r="A31" s="68" t="s">
        <v>56</v>
      </c>
      <c r="B31" s="69">
        <v>50088</v>
      </c>
      <c r="C31" s="70">
        <v>11336384</v>
      </c>
      <c r="D31" s="71">
        <v>15956100</v>
      </c>
      <c r="E31" s="36">
        <f t="shared" si="0"/>
        <v>140.8</v>
      </c>
      <c r="F31" s="35">
        <f t="shared" si="1"/>
        <v>318561</v>
      </c>
      <c r="G31" s="37">
        <v>1545083</v>
      </c>
      <c r="H31" s="36">
        <f t="shared" si="2"/>
        <v>13.6</v>
      </c>
      <c r="I31" s="35">
        <f t="shared" si="3"/>
        <v>30847</v>
      </c>
      <c r="J31" s="38">
        <v>3159744</v>
      </c>
      <c r="K31" s="36">
        <f t="shared" si="4"/>
        <v>27.9</v>
      </c>
      <c r="L31" s="35">
        <f t="shared" si="5"/>
        <v>63084</v>
      </c>
      <c r="M31" s="38">
        <f t="shared" si="16"/>
        <v>14341439</v>
      </c>
      <c r="N31" s="36">
        <f t="shared" si="6"/>
        <v>126.5</v>
      </c>
      <c r="O31" s="39">
        <f t="shared" si="7"/>
        <v>286325</v>
      </c>
      <c r="P31" s="72">
        <v>1921260</v>
      </c>
      <c r="Q31" s="36">
        <f t="shared" si="8"/>
        <v>16.9</v>
      </c>
      <c r="R31" s="35">
        <f t="shared" si="9"/>
        <v>38358</v>
      </c>
      <c r="S31" s="38">
        <v>666310</v>
      </c>
      <c r="T31" s="36">
        <f t="shared" si="10"/>
        <v>5.9</v>
      </c>
      <c r="U31" s="35">
        <f t="shared" si="11"/>
        <v>13303</v>
      </c>
      <c r="V31" s="38">
        <f t="shared" si="17"/>
        <v>2587570</v>
      </c>
      <c r="W31" s="36">
        <f t="shared" si="12"/>
        <v>22.8</v>
      </c>
      <c r="X31" s="35">
        <f t="shared" si="13"/>
        <v>51660</v>
      </c>
      <c r="Y31" s="38">
        <v>572174</v>
      </c>
      <c r="Z31" s="36">
        <f t="shared" si="14"/>
        <v>5</v>
      </c>
      <c r="AA31" s="39">
        <f t="shared" si="15"/>
        <v>11423</v>
      </c>
    </row>
    <row r="32" spans="1:27" s="10" customFormat="1" ht="38.25" customHeight="1" thickBot="1">
      <c r="A32" s="78" t="s">
        <v>57</v>
      </c>
      <c r="B32" s="79">
        <v>49900</v>
      </c>
      <c r="C32" s="80">
        <v>11654976</v>
      </c>
      <c r="D32" s="81">
        <v>19620862</v>
      </c>
      <c r="E32" s="82">
        <f t="shared" si="0"/>
        <v>168.3</v>
      </c>
      <c r="F32" s="122">
        <f t="shared" si="1"/>
        <v>393204</v>
      </c>
      <c r="G32" s="123">
        <v>4005034</v>
      </c>
      <c r="H32" s="82">
        <f t="shared" si="2"/>
        <v>34.4</v>
      </c>
      <c r="I32" s="83">
        <f t="shared" si="3"/>
        <v>80261</v>
      </c>
      <c r="J32" s="84">
        <v>2437104</v>
      </c>
      <c r="K32" s="82">
        <f t="shared" si="4"/>
        <v>20.9</v>
      </c>
      <c r="L32" s="83">
        <f t="shared" si="5"/>
        <v>48840</v>
      </c>
      <c r="M32" s="84">
        <f t="shared" si="16"/>
        <v>21188792</v>
      </c>
      <c r="N32" s="82">
        <f t="shared" si="6"/>
        <v>181.8</v>
      </c>
      <c r="O32" s="85">
        <f t="shared" si="7"/>
        <v>424625</v>
      </c>
      <c r="P32" s="86">
        <v>1341392</v>
      </c>
      <c r="Q32" s="82">
        <f t="shared" si="8"/>
        <v>11.5</v>
      </c>
      <c r="R32" s="83">
        <f t="shared" si="9"/>
        <v>26882</v>
      </c>
      <c r="S32" s="84">
        <v>767126</v>
      </c>
      <c r="T32" s="82">
        <f t="shared" si="10"/>
        <v>6.6</v>
      </c>
      <c r="U32" s="83">
        <f t="shared" si="11"/>
        <v>15373</v>
      </c>
      <c r="V32" s="84">
        <f t="shared" si="17"/>
        <v>2108518</v>
      </c>
      <c r="W32" s="82">
        <f t="shared" si="12"/>
        <v>18.1</v>
      </c>
      <c r="X32" s="83">
        <f t="shared" si="13"/>
        <v>42255</v>
      </c>
      <c r="Y32" s="84">
        <v>328586</v>
      </c>
      <c r="Z32" s="82">
        <f t="shared" si="14"/>
        <v>2.8</v>
      </c>
      <c r="AA32" s="85">
        <f t="shared" si="15"/>
        <v>6585</v>
      </c>
    </row>
    <row r="33" spans="1:27" s="10" customFormat="1" ht="38.25" customHeight="1" thickTop="1">
      <c r="A33" s="87" t="s">
        <v>20</v>
      </c>
      <c r="B33" s="88">
        <v>14380</v>
      </c>
      <c r="C33" s="89">
        <v>3431821</v>
      </c>
      <c r="D33" s="90">
        <v>4368203</v>
      </c>
      <c r="E33" s="91">
        <f t="shared" si="0"/>
        <v>127.3</v>
      </c>
      <c r="F33" s="92">
        <f t="shared" si="1"/>
        <v>303769</v>
      </c>
      <c r="G33" s="93">
        <v>191765</v>
      </c>
      <c r="H33" s="91">
        <f t="shared" si="2"/>
        <v>5.6</v>
      </c>
      <c r="I33" s="92">
        <f t="shared" si="3"/>
        <v>13336</v>
      </c>
      <c r="J33" s="94">
        <v>383890</v>
      </c>
      <c r="K33" s="91">
        <f t="shared" si="4"/>
        <v>11.2</v>
      </c>
      <c r="L33" s="92">
        <f t="shared" si="5"/>
        <v>26696</v>
      </c>
      <c r="M33" s="94">
        <f t="shared" si="16"/>
        <v>4176078</v>
      </c>
      <c r="N33" s="91">
        <f t="shared" si="6"/>
        <v>121.7</v>
      </c>
      <c r="O33" s="95">
        <f t="shared" si="7"/>
        <v>290409</v>
      </c>
      <c r="P33" s="96">
        <v>335139</v>
      </c>
      <c r="Q33" s="91">
        <f t="shared" si="8"/>
        <v>9.8</v>
      </c>
      <c r="R33" s="92">
        <f t="shared" si="9"/>
        <v>23306</v>
      </c>
      <c r="S33" s="94">
        <v>0</v>
      </c>
      <c r="T33" s="91">
        <f t="shared" si="10"/>
        <v>0</v>
      </c>
      <c r="U33" s="92">
        <f t="shared" si="11"/>
        <v>0</v>
      </c>
      <c r="V33" s="94">
        <f t="shared" si="17"/>
        <v>335139</v>
      </c>
      <c r="W33" s="91">
        <f t="shared" si="12"/>
        <v>9.8</v>
      </c>
      <c r="X33" s="92">
        <f t="shared" si="13"/>
        <v>23306</v>
      </c>
      <c r="Y33" s="94">
        <v>48751</v>
      </c>
      <c r="Z33" s="91">
        <f t="shared" si="14"/>
        <v>1.4</v>
      </c>
      <c r="AA33" s="95">
        <f t="shared" si="15"/>
        <v>3390</v>
      </c>
    </row>
    <row r="34" spans="1:27" s="10" customFormat="1" ht="38.25" customHeight="1">
      <c r="A34" s="73" t="s">
        <v>21</v>
      </c>
      <c r="B34" s="74">
        <v>8256</v>
      </c>
      <c r="C34" s="75">
        <v>2413749</v>
      </c>
      <c r="D34" s="76">
        <v>3672259</v>
      </c>
      <c r="E34" s="44">
        <f t="shared" si="0"/>
        <v>152.1</v>
      </c>
      <c r="F34" s="41">
        <f t="shared" si="1"/>
        <v>444799</v>
      </c>
      <c r="G34" s="45">
        <v>166104</v>
      </c>
      <c r="H34" s="44">
        <f t="shared" si="2"/>
        <v>6.9</v>
      </c>
      <c r="I34" s="41">
        <f t="shared" si="3"/>
        <v>20119</v>
      </c>
      <c r="J34" s="46">
        <v>1200244</v>
      </c>
      <c r="K34" s="44">
        <f t="shared" si="4"/>
        <v>49.7</v>
      </c>
      <c r="L34" s="41">
        <f t="shared" si="5"/>
        <v>145378</v>
      </c>
      <c r="M34" s="46">
        <f t="shared" si="16"/>
        <v>2638119</v>
      </c>
      <c r="N34" s="44">
        <f t="shared" si="6"/>
        <v>109.3</v>
      </c>
      <c r="O34" s="47">
        <f t="shared" si="7"/>
        <v>319540</v>
      </c>
      <c r="P34" s="77">
        <v>684611</v>
      </c>
      <c r="Q34" s="44">
        <f t="shared" si="8"/>
        <v>28.4</v>
      </c>
      <c r="R34" s="41">
        <f t="shared" si="9"/>
        <v>82923</v>
      </c>
      <c r="S34" s="46">
        <v>111636</v>
      </c>
      <c r="T34" s="44">
        <f t="shared" si="10"/>
        <v>4.6</v>
      </c>
      <c r="U34" s="41">
        <f t="shared" si="11"/>
        <v>13522</v>
      </c>
      <c r="V34" s="46">
        <f t="shared" si="17"/>
        <v>796247</v>
      </c>
      <c r="W34" s="44">
        <f t="shared" si="12"/>
        <v>33</v>
      </c>
      <c r="X34" s="41">
        <f t="shared" si="13"/>
        <v>96445</v>
      </c>
      <c r="Y34" s="46">
        <v>403997</v>
      </c>
      <c r="Z34" s="44">
        <f t="shared" si="14"/>
        <v>16.7</v>
      </c>
      <c r="AA34" s="47">
        <f t="shared" si="15"/>
        <v>48934</v>
      </c>
    </row>
    <row r="35" spans="1:27" s="10" customFormat="1" ht="38.25" customHeight="1">
      <c r="A35" s="68" t="s">
        <v>22</v>
      </c>
      <c r="B35" s="69">
        <v>9760</v>
      </c>
      <c r="C35" s="70">
        <v>3198305</v>
      </c>
      <c r="D35" s="71">
        <v>4938463</v>
      </c>
      <c r="E35" s="36">
        <f t="shared" si="0"/>
        <v>154.4</v>
      </c>
      <c r="F35" s="35">
        <f t="shared" si="1"/>
        <v>505990</v>
      </c>
      <c r="G35" s="37">
        <v>103676</v>
      </c>
      <c r="H35" s="36">
        <f t="shared" si="2"/>
        <v>3.2</v>
      </c>
      <c r="I35" s="35">
        <f t="shared" si="3"/>
        <v>10623</v>
      </c>
      <c r="J35" s="38">
        <v>1413368</v>
      </c>
      <c r="K35" s="36">
        <f t="shared" si="4"/>
        <v>44.2</v>
      </c>
      <c r="L35" s="35">
        <f t="shared" si="5"/>
        <v>144812</v>
      </c>
      <c r="M35" s="38">
        <f t="shared" si="16"/>
        <v>3628771</v>
      </c>
      <c r="N35" s="36">
        <f t="shared" si="6"/>
        <v>113.5</v>
      </c>
      <c r="O35" s="39">
        <f t="shared" si="7"/>
        <v>371800</v>
      </c>
      <c r="P35" s="72">
        <v>401325</v>
      </c>
      <c r="Q35" s="36">
        <f t="shared" si="8"/>
        <v>12.5</v>
      </c>
      <c r="R35" s="35">
        <f t="shared" si="9"/>
        <v>41119</v>
      </c>
      <c r="S35" s="38">
        <v>3</v>
      </c>
      <c r="T35" s="36">
        <f t="shared" si="10"/>
        <v>0</v>
      </c>
      <c r="U35" s="35">
        <f t="shared" si="11"/>
        <v>0</v>
      </c>
      <c r="V35" s="38">
        <f t="shared" si="17"/>
        <v>401328</v>
      </c>
      <c r="W35" s="36">
        <f t="shared" si="12"/>
        <v>12.5</v>
      </c>
      <c r="X35" s="35">
        <f t="shared" si="13"/>
        <v>41120</v>
      </c>
      <c r="Y35" s="38">
        <v>1012040</v>
      </c>
      <c r="Z35" s="36">
        <f t="shared" si="14"/>
        <v>31.6</v>
      </c>
      <c r="AA35" s="39">
        <f t="shared" si="15"/>
        <v>103693</v>
      </c>
    </row>
    <row r="36" spans="1:27" s="10" customFormat="1" ht="38.25" customHeight="1">
      <c r="A36" s="73" t="s">
        <v>23</v>
      </c>
      <c r="B36" s="74">
        <v>8144</v>
      </c>
      <c r="C36" s="75">
        <v>2337781</v>
      </c>
      <c r="D36" s="76">
        <v>3505205</v>
      </c>
      <c r="E36" s="44">
        <f t="shared" si="0"/>
        <v>149.9</v>
      </c>
      <c r="F36" s="41">
        <f t="shared" si="1"/>
        <v>430403</v>
      </c>
      <c r="G36" s="45">
        <v>107378</v>
      </c>
      <c r="H36" s="44">
        <f t="shared" si="2"/>
        <v>4.6</v>
      </c>
      <c r="I36" s="41">
        <f t="shared" si="3"/>
        <v>13185</v>
      </c>
      <c r="J36" s="46">
        <v>1449737</v>
      </c>
      <c r="K36" s="44">
        <f t="shared" si="4"/>
        <v>62</v>
      </c>
      <c r="L36" s="41">
        <f t="shared" si="5"/>
        <v>178013</v>
      </c>
      <c r="M36" s="46">
        <f t="shared" si="16"/>
        <v>2162846</v>
      </c>
      <c r="N36" s="44">
        <f t="shared" si="6"/>
        <v>92.5</v>
      </c>
      <c r="O36" s="47">
        <f t="shared" si="7"/>
        <v>265575</v>
      </c>
      <c r="P36" s="77">
        <v>777828</v>
      </c>
      <c r="Q36" s="44">
        <f t="shared" si="8"/>
        <v>33.3</v>
      </c>
      <c r="R36" s="41">
        <f t="shared" si="9"/>
        <v>95509</v>
      </c>
      <c r="S36" s="46">
        <v>4234</v>
      </c>
      <c r="T36" s="44">
        <f t="shared" si="10"/>
        <v>0.2</v>
      </c>
      <c r="U36" s="41">
        <f t="shared" si="11"/>
        <v>520</v>
      </c>
      <c r="V36" s="46">
        <f t="shared" si="17"/>
        <v>782062</v>
      </c>
      <c r="W36" s="44">
        <f t="shared" si="12"/>
        <v>33.5</v>
      </c>
      <c r="X36" s="41">
        <f t="shared" si="13"/>
        <v>96029</v>
      </c>
      <c r="Y36" s="46">
        <v>667675</v>
      </c>
      <c r="Z36" s="44">
        <f t="shared" si="14"/>
        <v>28.6</v>
      </c>
      <c r="AA36" s="47">
        <f t="shared" si="15"/>
        <v>81984</v>
      </c>
    </row>
    <row r="37" spans="1:27" s="10" customFormat="1" ht="38.25" customHeight="1">
      <c r="A37" s="68" t="s">
        <v>24</v>
      </c>
      <c r="B37" s="69">
        <v>10097</v>
      </c>
      <c r="C37" s="70">
        <v>3370583</v>
      </c>
      <c r="D37" s="71">
        <v>6005394</v>
      </c>
      <c r="E37" s="36">
        <f t="shared" si="0"/>
        <v>178.2</v>
      </c>
      <c r="F37" s="35">
        <f t="shared" si="1"/>
        <v>594770</v>
      </c>
      <c r="G37" s="37">
        <v>134484</v>
      </c>
      <c r="H37" s="36">
        <f t="shared" si="2"/>
        <v>4</v>
      </c>
      <c r="I37" s="35">
        <f t="shared" si="3"/>
        <v>13319</v>
      </c>
      <c r="J37" s="38">
        <v>1486589</v>
      </c>
      <c r="K37" s="36">
        <f t="shared" si="4"/>
        <v>44.1</v>
      </c>
      <c r="L37" s="35">
        <f t="shared" si="5"/>
        <v>147231</v>
      </c>
      <c r="M37" s="38">
        <f t="shared" si="16"/>
        <v>4653289</v>
      </c>
      <c r="N37" s="36">
        <f t="shared" si="6"/>
        <v>138.1</v>
      </c>
      <c r="O37" s="39">
        <f t="shared" si="7"/>
        <v>460859</v>
      </c>
      <c r="P37" s="72">
        <v>904024</v>
      </c>
      <c r="Q37" s="36">
        <f t="shared" si="8"/>
        <v>26.8</v>
      </c>
      <c r="R37" s="35">
        <f t="shared" si="9"/>
        <v>89534</v>
      </c>
      <c r="S37" s="38">
        <v>48083</v>
      </c>
      <c r="T37" s="36">
        <f t="shared" si="10"/>
        <v>1.4</v>
      </c>
      <c r="U37" s="35">
        <f t="shared" si="11"/>
        <v>4762</v>
      </c>
      <c r="V37" s="38">
        <f t="shared" si="17"/>
        <v>952107</v>
      </c>
      <c r="W37" s="36">
        <f t="shared" si="12"/>
        <v>28.2</v>
      </c>
      <c r="X37" s="35">
        <f t="shared" si="13"/>
        <v>94296</v>
      </c>
      <c r="Y37" s="38">
        <v>534482</v>
      </c>
      <c r="Z37" s="36">
        <f t="shared" si="14"/>
        <v>15.9</v>
      </c>
      <c r="AA37" s="39">
        <f t="shared" si="15"/>
        <v>52935</v>
      </c>
    </row>
    <row r="38" spans="1:27" s="10" customFormat="1" ht="38.25" customHeight="1">
      <c r="A38" s="73" t="s">
        <v>25</v>
      </c>
      <c r="B38" s="74">
        <v>38802</v>
      </c>
      <c r="C38" s="75">
        <v>7241199</v>
      </c>
      <c r="D38" s="76">
        <v>10005380</v>
      </c>
      <c r="E38" s="44">
        <f t="shared" si="0"/>
        <v>138.2</v>
      </c>
      <c r="F38" s="41">
        <f t="shared" si="1"/>
        <v>257857</v>
      </c>
      <c r="G38" s="45">
        <v>614946</v>
      </c>
      <c r="H38" s="44">
        <f t="shared" si="2"/>
        <v>8.5</v>
      </c>
      <c r="I38" s="41">
        <f t="shared" si="3"/>
        <v>15848</v>
      </c>
      <c r="J38" s="46">
        <v>2829214</v>
      </c>
      <c r="K38" s="44">
        <f t="shared" si="4"/>
        <v>39.1</v>
      </c>
      <c r="L38" s="41">
        <f t="shared" si="5"/>
        <v>72914</v>
      </c>
      <c r="M38" s="46">
        <f t="shared" si="16"/>
        <v>7791112</v>
      </c>
      <c r="N38" s="44">
        <f t="shared" si="6"/>
        <v>107.6</v>
      </c>
      <c r="O38" s="47">
        <f t="shared" si="7"/>
        <v>200792</v>
      </c>
      <c r="P38" s="77">
        <v>1458282</v>
      </c>
      <c r="Q38" s="44">
        <f t="shared" si="8"/>
        <v>20.1</v>
      </c>
      <c r="R38" s="41">
        <f t="shared" si="9"/>
        <v>37583</v>
      </c>
      <c r="S38" s="46">
        <v>5741</v>
      </c>
      <c r="T38" s="44">
        <f t="shared" si="10"/>
        <v>0.1</v>
      </c>
      <c r="U38" s="41">
        <f t="shared" si="11"/>
        <v>148</v>
      </c>
      <c r="V38" s="46">
        <f t="shared" si="17"/>
        <v>1464023</v>
      </c>
      <c r="W38" s="44">
        <f t="shared" si="12"/>
        <v>20.2</v>
      </c>
      <c r="X38" s="41">
        <f t="shared" si="13"/>
        <v>37731</v>
      </c>
      <c r="Y38" s="46">
        <v>1365191</v>
      </c>
      <c r="Z38" s="44">
        <f t="shared" si="14"/>
        <v>18.9</v>
      </c>
      <c r="AA38" s="47">
        <f t="shared" si="15"/>
        <v>35184</v>
      </c>
    </row>
    <row r="39" spans="1:27" s="10" customFormat="1" ht="38.25" customHeight="1">
      <c r="A39" s="68" t="s">
        <v>26</v>
      </c>
      <c r="B39" s="69">
        <v>31777</v>
      </c>
      <c r="C39" s="70">
        <v>6122189</v>
      </c>
      <c r="D39" s="71">
        <v>7700627</v>
      </c>
      <c r="E39" s="36">
        <f t="shared" si="0"/>
        <v>125.8</v>
      </c>
      <c r="F39" s="35">
        <f t="shared" si="1"/>
        <v>242333</v>
      </c>
      <c r="G39" s="37">
        <v>773538</v>
      </c>
      <c r="H39" s="36">
        <f t="shared" si="2"/>
        <v>12.6</v>
      </c>
      <c r="I39" s="35">
        <f t="shared" si="3"/>
        <v>24343</v>
      </c>
      <c r="J39" s="38">
        <v>1421076</v>
      </c>
      <c r="K39" s="36">
        <f t="shared" si="4"/>
        <v>23.2</v>
      </c>
      <c r="L39" s="35">
        <f t="shared" si="5"/>
        <v>44720</v>
      </c>
      <c r="M39" s="38">
        <f t="shared" si="16"/>
        <v>7053089</v>
      </c>
      <c r="N39" s="36">
        <f t="shared" si="6"/>
        <v>115.2</v>
      </c>
      <c r="O39" s="39">
        <f t="shared" si="7"/>
        <v>221956</v>
      </c>
      <c r="P39" s="72">
        <v>1277351</v>
      </c>
      <c r="Q39" s="36">
        <f t="shared" si="8"/>
        <v>20.9</v>
      </c>
      <c r="R39" s="35">
        <f t="shared" si="9"/>
        <v>40197</v>
      </c>
      <c r="S39" s="38">
        <v>58482</v>
      </c>
      <c r="T39" s="36">
        <f t="shared" si="10"/>
        <v>1</v>
      </c>
      <c r="U39" s="35">
        <f t="shared" si="11"/>
        <v>1840</v>
      </c>
      <c r="V39" s="38">
        <f t="shared" si="17"/>
        <v>1335833</v>
      </c>
      <c r="W39" s="36">
        <f t="shared" si="12"/>
        <v>21.8</v>
      </c>
      <c r="X39" s="35">
        <f t="shared" si="13"/>
        <v>42038</v>
      </c>
      <c r="Y39" s="38">
        <v>85243</v>
      </c>
      <c r="Z39" s="36">
        <f t="shared" si="14"/>
        <v>1.4</v>
      </c>
      <c r="AA39" s="39">
        <f t="shared" si="15"/>
        <v>2683</v>
      </c>
    </row>
    <row r="40" spans="1:27" s="10" customFormat="1" ht="38.25" customHeight="1">
      <c r="A40" s="73" t="s">
        <v>27</v>
      </c>
      <c r="B40" s="74">
        <v>39894</v>
      </c>
      <c r="C40" s="75">
        <v>10093463</v>
      </c>
      <c r="D40" s="76">
        <v>5839040</v>
      </c>
      <c r="E40" s="44">
        <f t="shared" si="0"/>
        <v>57.8</v>
      </c>
      <c r="F40" s="41">
        <f t="shared" si="1"/>
        <v>146364</v>
      </c>
      <c r="G40" s="45">
        <v>4423975</v>
      </c>
      <c r="H40" s="44">
        <f t="shared" si="2"/>
        <v>43.8</v>
      </c>
      <c r="I40" s="41">
        <f t="shared" si="3"/>
        <v>110893</v>
      </c>
      <c r="J40" s="46">
        <v>4814007</v>
      </c>
      <c r="K40" s="44">
        <f t="shared" si="4"/>
        <v>47.7</v>
      </c>
      <c r="L40" s="41">
        <f t="shared" si="5"/>
        <v>120670</v>
      </c>
      <c r="M40" s="46">
        <f t="shared" si="16"/>
        <v>5449008</v>
      </c>
      <c r="N40" s="44">
        <f t="shared" si="6"/>
        <v>54</v>
      </c>
      <c r="O40" s="47">
        <f t="shared" si="7"/>
        <v>136587</v>
      </c>
      <c r="P40" s="77">
        <v>3403648</v>
      </c>
      <c r="Q40" s="44">
        <f t="shared" si="8"/>
        <v>33.7</v>
      </c>
      <c r="R40" s="41">
        <f t="shared" si="9"/>
        <v>85317</v>
      </c>
      <c r="S40" s="46">
        <v>51838</v>
      </c>
      <c r="T40" s="44">
        <f t="shared" si="10"/>
        <v>0.5</v>
      </c>
      <c r="U40" s="41">
        <f t="shared" si="11"/>
        <v>1299</v>
      </c>
      <c r="V40" s="46">
        <f t="shared" si="17"/>
        <v>3455486</v>
      </c>
      <c r="W40" s="44">
        <f t="shared" si="12"/>
        <v>34.2</v>
      </c>
      <c r="X40" s="41">
        <f t="shared" si="13"/>
        <v>86617</v>
      </c>
      <c r="Y40" s="46">
        <v>1358521</v>
      </c>
      <c r="Z40" s="44">
        <f t="shared" si="14"/>
        <v>13.5</v>
      </c>
      <c r="AA40" s="47">
        <f t="shared" si="15"/>
        <v>34053</v>
      </c>
    </row>
    <row r="41" spans="1:27" s="10" customFormat="1" ht="38.25" customHeight="1">
      <c r="A41" s="68" t="s">
        <v>28</v>
      </c>
      <c r="B41" s="69">
        <v>20738</v>
      </c>
      <c r="C41" s="70">
        <v>5439055</v>
      </c>
      <c r="D41" s="71">
        <v>7472168</v>
      </c>
      <c r="E41" s="36">
        <f t="shared" si="0"/>
        <v>137.4</v>
      </c>
      <c r="F41" s="35">
        <f t="shared" si="1"/>
        <v>360313</v>
      </c>
      <c r="G41" s="37">
        <v>151022</v>
      </c>
      <c r="H41" s="36">
        <f t="shared" si="2"/>
        <v>2.8</v>
      </c>
      <c r="I41" s="35">
        <f t="shared" si="3"/>
        <v>7282</v>
      </c>
      <c r="J41" s="38">
        <v>1463674</v>
      </c>
      <c r="K41" s="36">
        <f t="shared" si="4"/>
        <v>26.9</v>
      </c>
      <c r="L41" s="35">
        <f t="shared" si="5"/>
        <v>70579</v>
      </c>
      <c r="M41" s="38">
        <f t="shared" si="16"/>
        <v>6159516</v>
      </c>
      <c r="N41" s="36">
        <f t="shared" si="6"/>
        <v>113.2</v>
      </c>
      <c r="O41" s="39">
        <f t="shared" si="7"/>
        <v>297016</v>
      </c>
      <c r="P41" s="72">
        <v>335897</v>
      </c>
      <c r="Q41" s="36">
        <f t="shared" si="8"/>
        <v>6.2</v>
      </c>
      <c r="R41" s="35">
        <f t="shared" si="9"/>
        <v>16197</v>
      </c>
      <c r="S41" s="38">
        <v>13396</v>
      </c>
      <c r="T41" s="36">
        <f t="shared" si="10"/>
        <v>0.2</v>
      </c>
      <c r="U41" s="35">
        <f t="shared" si="11"/>
        <v>646</v>
      </c>
      <c r="V41" s="38">
        <f t="shared" si="17"/>
        <v>349293</v>
      </c>
      <c r="W41" s="36">
        <f t="shared" si="12"/>
        <v>6.4</v>
      </c>
      <c r="X41" s="35">
        <f t="shared" si="13"/>
        <v>16843</v>
      </c>
      <c r="Y41" s="38">
        <v>1114381</v>
      </c>
      <c r="Z41" s="36">
        <f t="shared" si="14"/>
        <v>20.5</v>
      </c>
      <c r="AA41" s="39">
        <f t="shared" si="15"/>
        <v>53736</v>
      </c>
    </row>
    <row r="42" spans="1:27" s="10" customFormat="1" ht="38.25" customHeight="1">
      <c r="A42" s="73" t="s">
        <v>29</v>
      </c>
      <c r="B42" s="74">
        <v>9716</v>
      </c>
      <c r="C42" s="75">
        <v>2469345</v>
      </c>
      <c r="D42" s="76">
        <v>3708569</v>
      </c>
      <c r="E42" s="44">
        <f t="shared" si="0"/>
        <v>150.2</v>
      </c>
      <c r="F42" s="41">
        <f t="shared" si="1"/>
        <v>381697</v>
      </c>
      <c r="G42" s="45">
        <v>293842</v>
      </c>
      <c r="H42" s="44">
        <f t="shared" si="2"/>
        <v>11.9</v>
      </c>
      <c r="I42" s="41">
        <f t="shared" si="3"/>
        <v>30243</v>
      </c>
      <c r="J42" s="46">
        <v>721432</v>
      </c>
      <c r="K42" s="44">
        <f t="shared" si="4"/>
        <v>29.2</v>
      </c>
      <c r="L42" s="41">
        <f t="shared" si="5"/>
        <v>74252</v>
      </c>
      <c r="M42" s="46">
        <f t="shared" si="16"/>
        <v>3280979</v>
      </c>
      <c r="N42" s="44">
        <f t="shared" si="6"/>
        <v>132.9</v>
      </c>
      <c r="O42" s="47">
        <f t="shared" si="7"/>
        <v>337688</v>
      </c>
      <c r="P42" s="77">
        <v>603769</v>
      </c>
      <c r="Q42" s="44">
        <f t="shared" si="8"/>
        <v>24.5</v>
      </c>
      <c r="R42" s="41">
        <f t="shared" si="9"/>
        <v>62142</v>
      </c>
      <c r="S42" s="46">
        <v>427</v>
      </c>
      <c r="T42" s="44">
        <f t="shared" si="10"/>
        <v>0</v>
      </c>
      <c r="U42" s="41">
        <f t="shared" si="11"/>
        <v>44</v>
      </c>
      <c r="V42" s="46">
        <f t="shared" si="17"/>
        <v>604196</v>
      </c>
      <c r="W42" s="44">
        <f t="shared" si="12"/>
        <v>24.5</v>
      </c>
      <c r="X42" s="41">
        <f t="shared" si="13"/>
        <v>62186</v>
      </c>
      <c r="Y42" s="46">
        <v>117236</v>
      </c>
      <c r="Z42" s="44">
        <f t="shared" si="14"/>
        <v>4.7</v>
      </c>
      <c r="AA42" s="47">
        <f t="shared" si="15"/>
        <v>12066</v>
      </c>
    </row>
    <row r="43" spans="1:27" s="10" customFormat="1" ht="38.25" customHeight="1">
      <c r="A43" s="68" t="s">
        <v>30</v>
      </c>
      <c r="B43" s="69">
        <v>29307</v>
      </c>
      <c r="C43" s="70">
        <v>6952429</v>
      </c>
      <c r="D43" s="71">
        <v>9402801</v>
      </c>
      <c r="E43" s="36">
        <f t="shared" si="0"/>
        <v>135.2</v>
      </c>
      <c r="F43" s="35">
        <f t="shared" si="1"/>
        <v>320838</v>
      </c>
      <c r="G43" s="37">
        <v>85373</v>
      </c>
      <c r="H43" s="36">
        <f t="shared" si="2"/>
        <v>1.2</v>
      </c>
      <c r="I43" s="35">
        <f t="shared" si="3"/>
        <v>2913</v>
      </c>
      <c r="J43" s="38">
        <v>1723391</v>
      </c>
      <c r="K43" s="36">
        <f t="shared" si="4"/>
        <v>24.8</v>
      </c>
      <c r="L43" s="35">
        <f t="shared" si="5"/>
        <v>58805</v>
      </c>
      <c r="M43" s="38">
        <f t="shared" si="16"/>
        <v>7764783</v>
      </c>
      <c r="N43" s="36">
        <f t="shared" si="6"/>
        <v>111.7</v>
      </c>
      <c r="O43" s="39">
        <f t="shared" si="7"/>
        <v>264946</v>
      </c>
      <c r="P43" s="72">
        <v>1201536</v>
      </c>
      <c r="Q43" s="36">
        <f t="shared" si="8"/>
        <v>17.3</v>
      </c>
      <c r="R43" s="35">
        <f t="shared" si="9"/>
        <v>40998</v>
      </c>
      <c r="S43" s="38">
        <v>101456</v>
      </c>
      <c r="T43" s="36">
        <f t="shared" si="10"/>
        <v>1.5</v>
      </c>
      <c r="U43" s="35">
        <f t="shared" si="11"/>
        <v>3462</v>
      </c>
      <c r="V43" s="38">
        <f t="shared" si="17"/>
        <v>1302992</v>
      </c>
      <c r="W43" s="36">
        <f t="shared" si="12"/>
        <v>18.7</v>
      </c>
      <c r="X43" s="35">
        <f t="shared" si="13"/>
        <v>44460</v>
      </c>
      <c r="Y43" s="38">
        <v>420399</v>
      </c>
      <c r="Z43" s="36">
        <f t="shared" si="14"/>
        <v>6</v>
      </c>
      <c r="AA43" s="39">
        <f t="shared" si="15"/>
        <v>14345</v>
      </c>
    </row>
    <row r="44" spans="1:27" s="10" customFormat="1" ht="38.25" customHeight="1">
      <c r="A44" s="73" t="s">
        <v>58</v>
      </c>
      <c r="B44" s="74">
        <v>8696</v>
      </c>
      <c r="C44" s="75">
        <v>4054133</v>
      </c>
      <c r="D44" s="76">
        <v>7419160</v>
      </c>
      <c r="E44" s="44">
        <f t="shared" si="0"/>
        <v>183</v>
      </c>
      <c r="F44" s="41">
        <f t="shared" si="1"/>
        <v>853169</v>
      </c>
      <c r="G44" s="45">
        <v>180644</v>
      </c>
      <c r="H44" s="44">
        <f t="shared" si="2"/>
        <v>4.5</v>
      </c>
      <c r="I44" s="41">
        <f t="shared" si="3"/>
        <v>20773</v>
      </c>
      <c r="J44" s="46">
        <v>3116477</v>
      </c>
      <c r="K44" s="44">
        <f t="shared" si="4"/>
        <v>76.9</v>
      </c>
      <c r="L44" s="41">
        <f t="shared" si="5"/>
        <v>358381</v>
      </c>
      <c r="M44" s="46">
        <f t="shared" si="16"/>
        <v>4483327</v>
      </c>
      <c r="N44" s="44">
        <f t="shared" si="6"/>
        <v>110.6</v>
      </c>
      <c r="O44" s="47">
        <f t="shared" si="7"/>
        <v>515562</v>
      </c>
      <c r="P44" s="77">
        <v>893197</v>
      </c>
      <c r="Q44" s="44">
        <f t="shared" si="8"/>
        <v>22</v>
      </c>
      <c r="R44" s="41">
        <f t="shared" si="9"/>
        <v>102714</v>
      </c>
      <c r="S44" s="46">
        <v>27227</v>
      </c>
      <c r="T44" s="44">
        <f t="shared" si="10"/>
        <v>0.7</v>
      </c>
      <c r="U44" s="41">
        <f t="shared" si="11"/>
        <v>3131</v>
      </c>
      <c r="V44" s="46">
        <f t="shared" si="17"/>
        <v>920424</v>
      </c>
      <c r="W44" s="44">
        <f t="shared" si="12"/>
        <v>22.7</v>
      </c>
      <c r="X44" s="41">
        <f t="shared" si="13"/>
        <v>105845</v>
      </c>
      <c r="Y44" s="46">
        <v>2196053</v>
      </c>
      <c r="Z44" s="44">
        <f t="shared" si="14"/>
        <v>54.2</v>
      </c>
      <c r="AA44" s="47">
        <f t="shared" si="15"/>
        <v>252536</v>
      </c>
    </row>
    <row r="45" spans="1:27" s="10" customFormat="1" ht="38.25" customHeight="1">
      <c r="A45" s="68" t="s">
        <v>31</v>
      </c>
      <c r="B45" s="69">
        <v>20219</v>
      </c>
      <c r="C45" s="70">
        <v>4768433</v>
      </c>
      <c r="D45" s="71">
        <v>5671698</v>
      </c>
      <c r="E45" s="36">
        <f t="shared" si="0"/>
        <v>118.9</v>
      </c>
      <c r="F45" s="35">
        <f t="shared" si="1"/>
        <v>280513</v>
      </c>
      <c r="G45" s="37">
        <v>78436</v>
      </c>
      <c r="H45" s="36">
        <f t="shared" si="2"/>
        <v>1.6</v>
      </c>
      <c r="I45" s="35">
        <f t="shared" si="3"/>
        <v>3879</v>
      </c>
      <c r="J45" s="38">
        <v>1453434</v>
      </c>
      <c r="K45" s="36">
        <f t="shared" si="4"/>
        <v>30.5</v>
      </c>
      <c r="L45" s="35">
        <f t="shared" si="5"/>
        <v>71885</v>
      </c>
      <c r="M45" s="38">
        <f t="shared" si="16"/>
        <v>4296700</v>
      </c>
      <c r="N45" s="36">
        <f t="shared" si="6"/>
        <v>90.1</v>
      </c>
      <c r="O45" s="39">
        <f t="shared" si="7"/>
        <v>212508</v>
      </c>
      <c r="P45" s="72">
        <v>1087618</v>
      </c>
      <c r="Q45" s="36">
        <f t="shared" si="8"/>
        <v>22.8</v>
      </c>
      <c r="R45" s="35">
        <f t="shared" si="9"/>
        <v>53792</v>
      </c>
      <c r="S45" s="38">
        <v>12</v>
      </c>
      <c r="T45" s="36">
        <f t="shared" si="10"/>
        <v>0</v>
      </c>
      <c r="U45" s="35">
        <f t="shared" si="11"/>
        <v>1</v>
      </c>
      <c r="V45" s="38">
        <f t="shared" si="17"/>
        <v>1087630</v>
      </c>
      <c r="W45" s="36">
        <f t="shared" si="12"/>
        <v>22.8</v>
      </c>
      <c r="X45" s="35">
        <f t="shared" si="13"/>
        <v>53792</v>
      </c>
      <c r="Y45" s="38">
        <v>365804</v>
      </c>
      <c r="Z45" s="36">
        <f t="shared" si="14"/>
        <v>7.7</v>
      </c>
      <c r="AA45" s="39">
        <f t="shared" si="15"/>
        <v>18092</v>
      </c>
    </row>
    <row r="46" spans="1:27" s="10" customFormat="1" ht="38.25" customHeight="1" thickBot="1">
      <c r="A46" s="97" t="s">
        <v>32</v>
      </c>
      <c r="B46" s="98">
        <v>16876</v>
      </c>
      <c r="C46" s="99">
        <v>3622787</v>
      </c>
      <c r="D46" s="100">
        <v>4227525</v>
      </c>
      <c r="E46" s="101">
        <f t="shared" si="0"/>
        <v>116.7</v>
      </c>
      <c r="F46" s="102">
        <f t="shared" si="1"/>
        <v>250505</v>
      </c>
      <c r="G46" s="103">
        <v>274256</v>
      </c>
      <c r="H46" s="101">
        <f t="shared" si="2"/>
        <v>7.6</v>
      </c>
      <c r="I46" s="104">
        <f t="shared" si="3"/>
        <v>16251</v>
      </c>
      <c r="J46" s="105">
        <v>1028817</v>
      </c>
      <c r="K46" s="101">
        <f t="shared" si="4"/>
        <v>28.4</v>
      </c>
      <c r="L46" s="104">
        <f t="shared" si="5"/>
        <v>60963</v>
      </c>
      <c r="M46" s="105">
        <f t="shared" si="16"/>
        <v>3472964</v>
      </c>
      <c r="N46" s="101">
        <f t="shared" si="6"/>
        <v>95.9</v>
      </c>
      <c r="O46" s="106">
        <f t="shared" si="7"/>
        <v>205793</v>
      </c>
      <c r="P46" s="107">
        <v>842998</v>
      </c>
      <c r="Q46" s="101">
        <f t="shared" si="8"/>
        <v>23.3</v>
      </c>
      <c r="R46" s="104">
        <f t="shared" si="9"/>
        <v>49952</v>
      </c>
      <c r="S46" s="105">
        <v>307</v>
      </c>
      <c r="T46" s="101">
        <f t="shared" si="10"/>
        <v>0</v>
      </c>
      <c r="U46" s="104">
        <f t="shared" si="11"/>
        <v>18</v>
      </c>
      <c r="V46" s="105">
        <f t="shared" si="17"/>
        <v>843305</v>
      </c>
      <c r="W46" s="101">
        <f t="shared" si="12"/>
        <v>23.3</v>
      </c>
      <c r="X46" s="104">
        <f t="shared" si="13"/>
        <v>49971</v>
      </c>
      <c r="Y46" s="105">
        <v>185512</v>
      </c>
      <c r="Z46" s="101">
        <f t="shared" si="14"/>
        <v>5.1</v>
      </c>
      <c r="AA46" s="106">
        <f t="shared" si="15"/>
        <v>10993</v>
      </c>
    </row>
    <row r="47" spans="1:27" s="10" customFormat="1" ht="30" customHeight="1">
      <c r="A47" s="128" t="s">
        <v>79</v>
      </c>
      <c r="B47" s="129"/>
      <c r="C47" s="129"/>
      <c r="D47" s="109"/>
      <c r="E47" s="109"/>
      <c r="F47" s="109"/>
      <c r="G47" s="108"/>
      <c r="H47" s="109"/>
      <c r="I47" s="109"/>
      <c r="K47" s="109"/>
      <c r="L47" s="109"/>
      <c r="N47" s="109"/>
      <c r="O47" s="109"/>
      <c r="P47" s="109"/>
      <c r="Q47" s="109"/>
      <c r="R47" s="109"/>
      <c r="T47" s="109"/>
      <c r="U47" s="109"/>
      <c r="W47" s="109"/>
      <c r="X47" s="109"/>
      <c r="Z47" s="109"/>
      <c r="AA47" s="109"/>
    </row>
    <row r="48" spans="2:27" ht="16.5" customHeight="1">
      <c r="B48" s="4"/>
      <c r="C48" s="4"/>
      <c r="D48" s="8"/>
      <c r="E48" s="8"/>
      <c r="F48" s="8"/>
      <c r="H48" s="8"/>
      <c r="I48" s="8"/>
      <c r="K48" s="8"/>
      <c r="L48" s="8"/>
      <c r="N48" s="8"/>
      <c r="O48" s="8"/>
      <c r="P48" s="8"/>
      <c r="Q48" s="8"/>
      <c r="R48" s="8"/>
      <c r="T48" s="8"/>
      <c r="U48" s="8"/>
      <c r="W48" s="8"/>
      <c r="X48" s="8"/>
      <c r="Z48" s="8"/>
      <c r="AA48" s="8"/>
    </row>
  </sheetData>
  <mergeCells count="2">
    <mergeCell ref="A3:A6"/>
    <mergeCell ref="A47:C47"/>
  </mergeCells>
  <printOptions/>
  <pageMargins left="0.5905511811023623" right="0.5905511811023623" top="0.5905511811023623" bottom="0.3937007874015748" header="0.5118110236220472" footer="0.5118110236220472"/>
  <pageSetup firstPageNumber="21" useFirstPageNumber="1" fitToWidth="2" horizontalDpi="300" verticalDpi="300" orientation="portrait" paperSize="9" scale="47" r:id="rId1"/>
  <headerFooter alignWithMargins="0">
    <oddFooter>&amp;C&amp;P</oddFooter>
  </headerFooter>
  <colBreaks count="1" manualBreakCount="1">
    <brk id="1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2009-09-30T04:21:51Z</cp:lastPrinted>
  <dcterms:created xsi:type="dcterms:W3CDTF">2000-12-01T04:00:16Z</dcterms:created>
  <dcterms:modified xsi:type="dcterms:W3CDTF">2009-09-30T04:21:52Z</dcterms:modified>
  <cp:category/>
  <cp:version/>
  <cp:contentType/>
  <cp:contentStatus/>
</cp:coreProperties>
</file>