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0年度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xlnm.Print_Area" localSheetId="0">'20年度'!#REF!</definedName>
  </definedNames>
  <calcPr fullCalcOnLoad="1"/>
</workbook>
</file>

<file path=xl/sharedStrings.xml><?xml version="1.0" encoding="utf-8"?>
<sst xmlns="http://schemas.openxmlformats.org/spreadsheetml/2006/main" count="85" uniqueCount="75">
  <si>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</si>
  <si>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</si>
  <si>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</si>
  <si>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</si>
  <si>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</si>
  <si>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</si>
  <si>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</si>
  <si>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</si>
  <si>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富　 士　 川 　町</t>
  </si>
  <si>
    <t>静　　　岡　　　市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</si>
  <si>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</si>
  <si>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</si>
  <si>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</si>
  <si>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</si>
  <si>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</si>
  <si>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</si>
  <si>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</si>
  <si>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</si>
  <si>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</si>
  <si>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</si>
  <si>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</si>
  <si>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</si>
  <si>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</si>
  <si>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</si>
  <si>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</si>
  <si>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</si>
  <si>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</si>
  <si>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</si>
  <si>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</si>
  <si>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</si>
  <si>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</si>
  <si>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</si>
  <si>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</si>
  <si>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</si>
  <si>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</si>
  <si>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</si>
  <si>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</si>
  <si>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</si>
  <si>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</si>
  <si>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</si>
  <si>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</si>
  <si>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</si>
  <si>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</si>
  <si>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</si>
  <si>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</si>
  <si>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</si>
  <si>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</si>
  <si>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</si>
  <si>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</si>
  <si>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増　減</t>
  </si>
  <si>
    <t>人　　　　　口　　　　　（人）</t>
  </si>
  <si>
    <t>町　　　　　　計</t>
  </si>
  <si>
    <t>（葵区）</t>
  </si>
  <si>
    <t>（駿河区）</t>
  </si>
  <si>
    <t>（清水区）</t>
  </si>
  <si>
    <t>（中区）</t>
  </si>
  <si>
    <t>（東区）</t>
  </si>
  <si>
    <t>（西区）</t>
  </si>
  <si>
    <t>（南区）</t>
  </si>
  <si>
    <t>（北区）</t>
  </si>
  <si>
    <t>（浜北区）</t>
  </si>
  <si>
    <t>（天竜区）</t>
  </si>
  <si>
    <t>川　 根　 本　町</t>
  </si>
  <si>
    <t>周　智　郡　計</t>
  </si>
  <si>
    <t>町　　　部　　　計</t>
  </si>
  <si>
    <t>伊　　　豆　　　市</t>
  </si>
  <si>
    <t>御　 前　 崎　 市</t>
  </si>
  <si>
    <t>菊　　　川　　　市</t>
  </si>
  <si>
    <t>伊  豆  の  国  市</t>
  </si>
  <si>
    <t>牧 　之 　原　 市</t>
  </si>
  <si>
    <t>市　　　部　　　計</t>
  </si>
  <si>
    <t>住民基本台帳人口、世帯数</t>
  </si>
  <si>
    <t>平成２０年7月末県計</t>
  </si>
  <si>
    <t xml:space="preserve"> （平成20年8月末日現在）</t>
  </si>
  <si>
    <t>平成２０年8月末県計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</si>
</sst>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  <numFmt numFmtId="179" formatCode="#,##0;&quot;△ &quot;#,##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vertical="center"/>
      <protection/>
    </xf>
    <xf numFmtId="177" fontId="5" fillId="2" borderId="4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>
      <alignment vertical="center"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0" fontId="6" fillId="2" borderId="6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>
      <alignment vertical="center"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8" xfId="0" applyNumberFormat="1" applyFont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>
      <alignment vertical="center"/>
    </xf>
    <xf numFmtId="176" fontId="5" fillId="0" borderId="10" xfId="0" applyNumberFormat="1" applyFont="1" applyBorder="1" applyAlignment="1" applyProtection="1">
      <alignment vertical="center"/>
      <protection/>
    </xf>
    <xf numFmtId="0" fontId="6" fillId="2" borderId="11" xfId="0" applyFont="1" applyFill="1" applyBorder="1" applyAlignment="1">
      <alignment vertical="center"/>
    </xf>
    <xf numFmtId="176" fontId="5" fillId="2" borderId="2" xfId="0" applyNumberFormat="1" applyFont="1" applyFill="1" applyBorder="1" applyAlignment="1" applyProtection="1">
      <alignment vertical="center"/>
      <protection/>
    </xf>
    <xf numFmtId="176" fontId="5" fillId="2" borderId="12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2" borderId="13" xfId="0" applyNumberFormat="1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>
      <alignment vertical="center"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4" xfId="0" applyNumberFormat="1" applyFont="1" applyFill="1" applyBorder="1" applyAlignment="1" applyProtection="1">
      <alignment vertical="center"/>
      <protection/>
    </xf>
    <xf numFmtId="176" fontId="5" fillId="0" borderId="6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9" fontId="5" fillId="2" borderId="12" xfId="0" applyNumberFormat="1" applyFont="1" applyFill="1" applyBorder="1" applyAlignment="1" applyProtection="1">
      <alignment vertical="center"/>
      <protection/>
    </xf>
    <xf numFmtId="179" fontId="5" fillId="2" borderId="2" xfId="0" applyNumberFormat="1" applyFont="1" applyFill="1" applyBorder="1" applyAlignment="1" applyProtection="1">
      <alignment vertical="center"/>
      <protection/>
    </xf>
    <xf numFmtId="176" fontId="5" fillId="3" borderId="3" xfId="0" applyNumberFormat="1" applyFont="1" applyFill="1" applyBorder="1" applyAlignment="1" applyProtection="1">
      <alignment vertical="center"/>
      <protection/>
    </xf>
    <xf numFmtId="176" fontId="5" fillId="3" borderId="10" xfId="0" applyNumberFormat="1" applyFont="1" applyFill="1" applyBorder="1" applyAlignment="1" applyProtection="1">
      <alignment vertical="center"/>
      <protection/>
    </xf>
    <xf numFmtId="176" fontId="5" fillId="3" borderId="6" xfId="0" applyNumberFormat="1" applyFont="1" applyFill="1" applyBorder="1" applyAlignment="1" applyProtection="1">
      <alignment vertical="center"/>
      <protection/>
    </xf>
    <xf numFmtId="176" fontId="5" fillId="3" borderId="8" xfId="0" applyNumberFormat="1" applyFont="1" applyFill="1" applyBorder="1" applyAlignment="1" applyProtection="1">
      <alignment vertical="center"/>
      <protection/>
    </xf>
    <xf numFmtId="176" fontId="5" fillId="3" borderId="15" xfId="0" applyNumberFormat="1" applyFont="1" applyFill="1" applyBorder="1" applyAlignment="1" applyProtection="1">
      <alignment vertical="center"/>
      <protection/>
    </xf>
    <xf numFmtId="176" fontId="5" fillId="3" borderId="1" xfId="0" applyNumberFormat="1" applyFont="1" applyFill="1" applyBorder="1" applyAlignment="1" applyProtection="1">
      <alignment vertical="center"/>
      <protection/>
    </xf>
    <xf numFmtId="177" fontId="5" fillId="2" borderId="8" xfId="0" applyNumberFormat="1" applyFont="1" applyFill="1" applyBorder="1" applyAlignment="1" applyProtection="1">
      <alignment vertical="center"/>
      <protection/>
    </xf>
    <xf numFmtId="177" fontId="5" fillId="2" borderId="12" xfId="0" applyNumberFormat="1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33909;&#2130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2825;&#31452;&#2130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7836;&#27941;&#2406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9105;&#28023;&#2406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19977;&#23798;&#2406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3500;&#22763;&#23470;&#2406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0234;&#26481;&#2406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3798;&#30000;&#2406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3500;&#22763;&#2406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30928;&#30000;&#2406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8988;&#27941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39423;&#27827;&#21306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5499;&#24029;&#2406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34276;&#26525;&#2406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4481;&#27583;&#22580;&#24066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34955;&#20117;&#24066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19979;&#30000;&#2406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35070;&#37326;&#24066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8246;&#35199;&#2406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0234;&#35910;&#24066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4481;&#21069;&#23822;&#24066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33738;&#24029;&#2406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8165;&#27700;&#21306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0234;&#35910;&#12398;&#22269;&#24066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9287;&#20043;&#21407;&#24066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6481;&#20234;&#35910;&#30010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7827;&#27941;&#3001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1335;&#20234;&#35910;&#30010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6494;&#23822;&#3001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35199;&#20234;&#35910;&#30010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0989;&#21335;&#30010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8165;&#27700;&#30010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38263;&#27849;&#3001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0013;&#21306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3567;&#23665;&#30010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33437;&#24029;&#30010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3500;&#22763;&#24029;&#30010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30001;&#27604;&#30010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3713;&#37096;&#30010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2823;&#20117;&#24029;&#30010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1513;&#30000;&#30010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4029;&#26681;&#26412;&#30010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6862;&#30010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6032;&#23621;&#3001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6481;&#2130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35199;&#2130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1335;&#2130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1271;&#2130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6411;\&#27996;&#21271;&#213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葵8月"/>
      <sheetName val="葵7月"/>
      <sheetName val="葵6月"/>
      <sheetName val="葵5月"/>
    </sheetNames>
    <sheetDataSet>
      <sheetData sheetId="0">
        <row r="29">
          <cell r="F29">
            <v>125084</v>
          </cell>
          <cell r="J29">
            <v>133987</v>
          </cell>
        </row>
        <row r="30">
          <cell r="P30">
            <v>104286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17466</v>
          </cell>
          <cell r="J29">
            <v>18712</v>
          </cell>
        </row>
        <row r="30">
          <cell r="P30">
            <v>13240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8月"/>
    </sheetNames>
    <sheetDataSet>
      <sheetData sheetId="0">
        <row r="29">
          <cell r="F29">
            <v>103610</v>
          </cell>
          <cell r="J29">
            <v>105622</v>
          </cell>
        </row>
        <row r="30">
          <cell r="P30">
            <v>86048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18550</v>
          </cell>
          <cell r="J29">
            <v>22369</v>
          </cell>
        </row>
        <row r="30">
          <cell r="P30">
            <v>21436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０年度"/>
    </sheetNames>
    <sheetDataSet>
      <sheetData sheetId="0">
        <row r="29">
          <cell r="F29">
            <v>55340</v>
          </cell>
          <cell r="J29">
            <v>57236</v>
          </cell>
        </row>
        <row r="30">
          <cell r="P30">
            <v>45472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61380</v>
          </cell>
          <cell r="J29">
            <v>62787</v>
          </cell>
        </row>
        <row r="30">
          <cell r="P30">
            <v>45733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35019</v>
          </cell>
          <cell r="J29">
            <v>39487</v>
          </cell>
        </row>
        <row r="30">
          <cell r="P30">
            <v>34280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8月"/>
    </sheetNames>
    <sheetDataSet>
      <sheetData sheetId="0">
        <row r="29">
          <cell r="F29">
            <v>50467</v>
          </cell>
          <cell r="J29">
            <v>52414</v>
          </cell>
        </row>
        <row r="30">
          <cell r="P30">
            <v>34316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118871</v>
          </cell>
          <cell r="J29">
            <v>120592</v>
          </cell>
        </row>
        <row r="30">
          <cell r="P30">
            <v>87556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84294</v>
          </cell>
          <cell r="J29">
            <v>82967</v>
          </cell>
        </row>
        <row r="30">
          <cell r="P30">
            <v>58049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59149</v>
          </cell>
          <cell r="J29">
            <v>61246</v>
          </cell>
        </row>
        <row r="30">
          <cell r="P30">
            <v>43470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駿8月"/>
      <sheetName val="駿7月"/>
      <sheetName val="駿6月"/>
      <sheetName val="駿5月"/>
      <sheetName val="Sheet1"/>
    </sheetNames>
    <sheetDataSet>
      <sheetData sheetId="0">
        <row r="29">
          <cell r="F29">
            <v>103575</v>
          </cell>
          <cell r="J29">
            <v>105660</v>
          </cell>
        </row>
        <row r="30">
          <cell r="P30">
            <v>86512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57718</v>
          </cell>
          <cell r="J29">
            <v>57777</v>
          </cell>
        </row>
        <row r="30">
          <cell r="P30">
            <v>38056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64356</v>
          </cell>
          <cell r="J29">
            <v>66827</v>
          </cell>
        </row>
        <row r="30">
          <cell r="P30">
            <v>46422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45079</v>
          </cell>
          <cell r="J29">
            <v>42545</v>
          </cell>
        </row>
        <row r="30">
          <cell r="P30">
            <v>32946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41758</v>
          </cell>
          <cell r="J29">
            <v>40947</v>
          </cell>
        </row>
        <row r="30">
          <cell r="P30">
            <v>28569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20.4調査表"/>
    </sheetNames>
    <sheetDataSet>
      <sheetData sheetId="0">
        <row r="29">
          <cell r="F29">
            <v>12446</v>
          </cell>
          <cell r="J29">
            <v>13396</v>
          </cell>
        </row>
        <row r="30">
          <cell r="P30">
            <v>11539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27275</v>
          </cell>
          <cell r="J29">
            <v>26025</v>
          </cell>
        </row>
        <row r="30">
          <cell r="P30">
            <v>20262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21767</v>
          </cell>
          <cell r="J29">
            <v>20740</v>
          </cell>
        </row>
        <row r="30">
          <cell r="P30">
            <v>14703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17428</v>
          </cell>
          <cell r="J29">
            <v>18844</v>
          </cell>
        </row>
        <row r="30">
          <cell r="P30">
            <v>13627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17649</v>
          </cell>
          <cell r="J29">
            <v>17274</v>
          </cell>
        </row>
        <row r="30">
          <cell r="P30">
            <v>11115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22837</v>
          </cell>
          <cell r="J29">
            <v>22821</v>
          </cell>
        </row>
        <row r="30">
          <cell r="P30">
            <v>14387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118355</v>
          </cell>
          <cell r="J29">
            <v>124290</v>
          </cell>
        </row>
        <row r="30">
          <cell r="P30">
            <v>93533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24333</v>
          </cell>
          <cell r="J29">
            <v>25995</v>
          </cell>
        </row>
        <row r="30">
          <cell r="P30">
            <v>19579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24672</v>
          </cell>
          <cell r="J29">
            <v>25448</v>
          </cell>
        </row>
        <row r="30">
          <cell r="P30">
            <v>15375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２０．８"/>
      <sheetName val="２０．７"/>
      <sheetName val="２０．６"/>
      <sheetName val="２０．５"/>
    </sheetNames>
    <sheetDataSet>
      <sheetData sheetId="0">
        <row r="29">
          <cell r="F29">
            <v>6865</v>
          </cell>
          <cell r="J29">
            <v>7598</v>
          </cell>
        </row>
        <row r="30">
          <cell r="P30">
            <v>6337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3972</v>
          </cell>
          <cell r="J29">
            <v>4299</v>
          </cell>
        </row>
        <row r="30">
          <cell r="P30">
            <v>3307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8月"/>
    </sheetNames>
    <sheetDataSet>
      <sheetData sheetId="0">
        <row r="29">
          <cell r="F29">
            <v>4719</v>
          </cell>
          <cell r="J29">
            <v>5116</v>
          </cell>
        </row>
        <row r="30">
          <cell r="P30">
            <v>4043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3893</v>
          </cell>
          <cell r="J29">
            <v>4309</v>
          </cell>
        </row>
        <row r="30">
          <cell r="P30">
            <v>3148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4829</v>
          </cell>
          <cell r="J29">
            <v>5369</v>
          </cell>
        </row>
        <row r="30">
          <cell r="P30">
            <v>4276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19126</v>
          </cell>
          <cell r="J29">
            <v>19771</v>
          </cell>
        </row>
        <row r="30">
          <cell r="P30">
            <v>14850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15595</v>
          </cell>
          <cell r="J29">
            <v>16084</v>
          </cell>
        </row>
        <row r="30">
          <cell r="P30">
            <v>12326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20187</v>
          </cell>
          <cell r="J29">
            <v>19568</v>
          </cell>
        </row>
        <row r="30">
          <cell r="P30">
            <v>16064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117112</v>
          </cell>
          <cell r="J29">
            <v>118006</v>
          </cell>
        </row>
        <row r="30">
          <cell r="P30">
            <v>99355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9月報告"/>
    </sheetNames>
    <sheetDataSet>
      <sheetData sheetId="0">
        <row r="29">
          <cell r="F29">
            <v>10718</v>
          </cell>
          <cell r="J29">
            <v>10044</v>
          </cell>
        </row>
        <row r="30">
          <cell r="P30">
            <v>7534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4795</v>
          </cell>
          <cell r="J29">
            <v>4985</v>
          </cell>
        </row>
        <row r="30">
          <cell r="P30">
            <v>3096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8171</v>
          </cell>
          <cell r="J29">
            <v>8573</v>
          </cell>
        </row>
        <row r="30">
          <cell r="P30">
            <v>5612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4524</v>
          </cell>
          <cell r="J29">
            <v>4905</v>
          </cell>
        </row>
        <row r="30">
          <cell r="P30">
            <v>2964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6081</v>
          </cell>
          <cell r="J29">
            <v>6292</v>
          </cell>
        </row>
        <row r="30">
          <cell r="P30">
            <v>3943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8月"/>
    </sheetNames>
    <sheetDataSet>
      <sheetData sheetId="0">
        <row r="29">
          <cell r="F29">
            <v>11521</v>
          </cell>
          <cell r="J29">
            <v>11558</v>
          </cell>
        </row>
        <row r="30">
          <cell r="P30">
            <v>7151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14579</v>
          </cell>
          <cell r="J29">
            <v>14516</v>
          </cell>
        </row>
        <row r="30">
          <cell r="P30">
            <v>9374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4342</v>
          </cell>
          <cell r="J29">
            <v>4490</v>
          </cell>
        </row>
        <row r="30">
          <cell r="P30">
            <v>3059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10052</v>
          </cell>
          <cell r="J29">
            <v>10262</v>
          </cell>
        </row>
        <row r="30">
          <cell r="P30">
            <v>6094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8480</v>
          </cell>
          <cell r="J29">
            <v>8325</v>
          </cell>
        </row>
        <row r="30">
          <cell r="P30">
            <v>5855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62605</v>
          </cell>
          <cell r="J29">
            <v>61944</v>
          </cell>
        </row>
        <row r="30">
          <cell r="P30">
            <v>46715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55907</v>
          </cell>
          <cell r="J29">
            <v>56496</v>
          </cell>
        </row>
        <row r="30">
          <cell r="P30">
            <v>39547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50480</v>
          </cell>
          <cell r="J29">
            <v>50223</v>
          </cell>
        </row>
        <row r="30">
          <cell r="P30">
            <v>37518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46462</v>
          </cell>
          <cell r="J29">
            <v>47566</v>
          </cell>
        </row>
        <row r="30">
          <cell r="P30">
            <v>32063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44083</v>
          </cell>
          <cell r="J29">
            <v>44825</v>
          </cell>
        </row>
        <row r="30">
          <cell r="P30">
            <v>28885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workbookViewId="0" topLeftCell="A1">
      <selection activeCell="E20" sqref="E20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3.625" style="0" customWidth="1"/>
    <col min="7" max="8" width="4.625" style="0" customWidth="1"/>
    <col min="9" max="9" width="13.00390625" style="2" customWidth="1"/>
    <col min="10" max="13" width="13.625" style="0" customWidth="1"/>
  </cols>
  <sheetData>
    <row r="1" spans="1:6" ht="14.25">
      <c r="A1" s="1" t="s">
        <v>71</v>
      </c>
      <c r="F1" s="6" t="s">
        <v>73</v>
      </c>
    </row>
    <row r="2" spans="1:14" s="9" customFormat="1" ht="16.5" customHeight="1">
      <c r="A2" s="53"/>
      <c r="B2" s="54"/>
      <c r="C2" s="57" t="s">
        <v>50</v>
      </c>
      <c r="D2" s="57"/>
      <c r="E2" s="57"/>
      <c r="F2" s="47" t="s">
        <v>0</v>
      </c>
      <c r="G2" s="8"/>
      <c r="H2" s="53"/>
      <c r="I2" s="54"/>
      <c r="J2" s="57" t="s">
        <v>50</v>
      </c>
      <c r="K2" s="57"/>
      <c r="L2" s="57"/>
      <c r="M2" s="47" t="s">
        <v>0</v>
      </c>
      <c r="N2" s="8"/>
    </row>
    <row r="3" spans="1:14" s="9" customFormat="1" ht="16.5" customHeight="1">
      <c r="A3" s="55"/>
      <c r="B3" s="56"/>
      <c r="C3" s="10" t="s">
        <v>1</v>
      </c>
      <c r="D3" s="10" t="s">
        <v>2</v>
      </c>
      <c r="E3" s="10" t="s">
        <v>3</v>
      </c>
      <c r="F3" s="48"/>
      <c r="G3" s="8"/>
      <c r="H3" s="55"/>
      <c r="I3" s="56"/>
      <c r="J3" s="10" t="s">
        <v>1</v>
      </c>
      <c r="K3" s="10" t="s">
        <v>2</v>
      </c>
      <c r="L3" s="10" t="s">
        <v>3</v>
      </c>
      <c r="M3" s="48"/>
      <c r="N3" s="8"/>
    </row>
    <row r="4" spans="1:14" s="9" customFormat="1" ht="16.5" customHeight="1">
      <c r="A4" s="49" t="s">
        <v>4</v>
      </c>
      <c r="B4" s="50"/>
      <c r="C4" s="12">
        <f>SUM(C5,C6)</f>
        <v>1867576</v>
      </c>
      <c r="D4" s="12">
        <f>SUM(D5,D6)</f>
        <v>1911132</v>
      </c>
      <c r="E4" s="12">
        <f>SUM(E5,E6)</f>
        <v>3778708</v>
      </c>
      <c r="F4" s="13">
        <f>SUM(F5,F6)</f>
        <v>1423627</v>
      </c>
      <c r="G4" s="8"/>
      <c r="H4" s="14">
        <v>24</v>
      </c>
      <c r="I4" s="11" t="s">
        <v>34</v>
      </c>
      <c r="J4" s="15">
        <f>'[32]２０．８'!$F$29</f>
        <v>6865</v>
      </c>
      <c r="K4" s="15">
        <f>'[32]２０．８'!$J$29</f>
        <v>7598</v>
      </c>
      <c r="L4" s="37">
        <f aca="true" t="shared" si="0" ref="L4:L9">J4+K4</f>
        <v>14463</v>
      </c>
      <c r="M4" s="16">
        <f>'[32]２０．８'!$P$30</f>
        <v>6337</v>
      </c>
      <c r="N4" s="8"/>
    </row>
    <row r="5" spans="1:14" s="9" customFormat="1" ht="16.5" customHeight="1">
      <c r="A5" s="62" t="s">
        <v>6</v>
      </c>
      <c r="B5" s="63"/>
      <c r="C5" s="18">
        <f>C40</f>
        <v>1705127</v>
      </c>
      <c r="D5" s="18">
        <f>D40</f>
        <v>1745068</v>
      </c>
      <c r="E5" s="18">
        <f>E40</f>
        <v>3450195</v>
      </c>
      <c r="F5" s="43">
        <f>F40</f>
        <v>1304594</v>
      </c>
      <c r="G5" s="8"/>
      <c r="H5" s="19">
        <v>25</v>
      </c>
      <c r="I5" s="17" t="s">
        <v>36</v>
      </c>
      <c r="J5" s="15">
        <f>'[33]Sheet1'!$F$29</f>
        <v>3972</v>
      </c>
      <c r="K5" s="15">
        <f>'[33]Sheet1'!$J$29</f>
        <v>4299</v>
      </c>
      <c r="L5" s="39">
        <f t="shared" si="0"/>
        <v>8271</v>
      </c>
      <c r="M5" s="16">
        <f>'[33]Sheet1'!$P$30</f>
        <v>3307</v>
      </c>
      <c r="N5" s="8"/>
    </row>
    <row r="6" spans="1:14" s="9" customFormat="1" ht="16.5" customHeight="1">
      <c r="A6" s="51" t="s">
        <v>51</v>
      </c>
      <c r="B6" s="52"/>
      <c r="C6" s="22">
        <f>J31</f>
        <v>162449</v>
      </c>
      <c r="D6" s="22">
        <f>K31</f>
        <v>166064</v>
      </c>
      <c r="E6" s="22">
        <f>L31</f>
        <v>328513</v>
      </c>
      <c r="F6" s="44">
        <f>M31</f>
        <v>119033</v>
      </c>
      <c r="G6" s="8"/>
      <c r="H6" s="19">
        <v>26</v>
      </c>
      <c r="I6" s="17" t="s">
        <v>37</v>
      </c>
      <c r="J6" s="15">
        <f>'[34]8月'!$F$29</f>
        <v>4719</v>
      </c>
      <c r="K6" s="15">
        <f>'[34]8月'!$J$29</f>
        <v>5116</v>
      </c>
      <c r="L6" s="39">
        <f t="shared" si="0"/>
        <v>9835</v>
      </c>
      <c r="M6" s="16">
        <f>'[34]8月'!$P$30</f>
        <v>4043</v>
      </c>
      <c r="N6" s="8"/>
    </row>
    <row r="7" spans="1:14" s="9" customFormat="1" ht="16.5" customHeight="1">
      <c r="A7" s="23">
        <v>1</v>
      </c>
      <c r="B7" s="11" t="s">
        <v>9</v>
      </c>
      <c r="C7" s="37">
        <f>SUM(C8:C10)</f>
        <v>347014</v>
      </c>
      <c r="D7" s="37">
        <f>SUM(D8:D10)</f>
        <v>363937</v>
      </c>
      <c r="E7" s="37">
        <f>SUM(E8:E10)</f>
        <v>710951</v>
      </c>
      <c r="F7" s="38">
        <f>SUM(F8:F10)</f>
        <v>284331</v>
      </c>
      <c r="G7" s="8"/>
      <c r="H7" s="19">
        <v>27</v>
      </c>
      <c r="I7" s="17" t="s">
        <v>38</v>
      </c>
      <c r="J7" s="15">
        <f>'[35]Sheet1'!$F$29</f>
        <v>3893</v>
      </c>
      <c r="K7" s="15">
        <f>'[35]Sheet1'!$J$29</f>
        <v>4309</v>
      </c>
      <c r="L7" s="39">
        <f t="shared" si="0"/>
        <v>8202</v>
      </c>
      <c r="M7" s="16">
        <f>'[35]Sheet1'!$P$30</f>
        <v>3148</v>
      </c>
      <c r="N7" s="8"/>
    </row>
    <row r="8" spans="1:14" s="9" customFormat="1" ht="16.5" customHeight="1">
      <c r="A8" s="25"/>
      <c r="B8" s="11" t="s">
        <v>52</v>
      </c>
      <c r="C8" s="31">
        <f>'[1]葵8月'!$F$29</f>
        <v>125084</v>
      </c>
      <c r="D8" s="31">
        <f>'[1]葵8月'!$J$29</f>
        <v>133987</v>
      </c>
      <c r="E8" s="37">
        <f aca="true" t="shared" si="1" ref="E8:E39">D8+C8</f>
        <v>259071</v>
      </c>
      <c r="F8" s="32">
        <f>'[1]葵8月'!$P$30</f>
        <v>104286</v>
      </c>
      <c r="G8" s="8"/>
      <c r="H8" s="19">
        <v>28</v>
      </c>
      <c r="I8" s="17" t="s">
        <v>39</v>
      </c>
      <c r="J8" s="15">
        <f>'[36]Sheet1'!$F$29</f>
        <v>4829</v>
      </c>
      <c r="K8" s="15">
        <f>'[36]Sheet1'!$J$29</f>
        <v>5369</v>
      </c>
      <c r="L8" s="39">
        <f t="shared" si="0"/>
        <v>10198</v>
      </c>
      <c r="M8" s="16">
        <f>'[36]Sheet1'!$P$30</f>
        <v>4276</v>
      </c>
      <c r="N8" s="8"/>
    </row>
    <row r="9" spans="1:14" s="9" customFormat="1" ht="16.5" customHeight="1">
      <c r="A9" s="25"/>
      <c r="B9" s="11" t="s">
        <v>53</v>
      </c>
      <c r="C9" s="31">
        <f>'[2]駿8月'!$F$29</f>
        <v>103575</v>
      </c>
      <c r="D9" s="31">
        <f>'[2]駿8月'!$J$29</f>
        <v>105660</v>
      </c>
      <c r="E9" s="37">
        <f t="shared" si="1"/>
        <v>209235</v>
      </c>
      <c r="F9" s="31">
        <f>'[2]駿8月'!$P$30</f>
        <v>86512</v>
      </c>
      <c r="G9" s="8"/>
      <c r="H9" s="51" t="s">
        <v>40</v>
      </c>
      <c r="I9" s="52"/>
      <c r="J9" s="26">
        <f>SUM(J4:J8)</f>
        <v>24278</v>
      </c>
      <c r="K9" s="26">
        <f>SUM(K4:K8)</f>
        <v>26691</v>
      </c>
      <c r="L9" s="26">
        <f t="shared" si="0"/>
        <v>50969</v>
      </c>
      <c r="M9" s="27">
        <f>SUM(M4:M8)</f>
        <v>21111</v>
      </c>
      <c r="N9" s="8"/>
    </row>
    <row r="10" spans="1:14" s="9" customFormat="1" ht="16.5" customHeight="1">
      <c r="A10" s="14"/>
      <c r="B10" s="11" t="s">
        <v>54</v>
      </c>
      <c r="C10" s="31">
        <f>'[3]Sheet1'!$F$29</f>
        <v>118355</v>
      </c>
      <c r="D10" s="31">
        <f>'[3]Sheet1'!$J$29</f>
        <v>124290</v>
      </c>
      <c r="E10" s="37">
        <f t="shared" si="1"/>
        <v>242645</v>
      </c>
      <c r="F10" s="32">
        <f>'[3]Sheet1'!$P$30</f>
        <v>93533</v>
      </c>
      <c r="G10" s="8"/>
      <c r="H10" s="14">
        <v>29</v>
      </c>
      <c r="I10" s="7" t="s">
        <v>41</v>
      </c>
      <c r="J10" s="28">
        <f>'[37]Sheet1'!$F$29</f>
        <v>19126</v>
      </c>
      <c r="K10" s="28">
        <f>'[37]Sheet1'!$J$29</f>
        <v>19771</v>
      </c>
      <c r="L10" s="41">
        <f>SUM(J10,K10)</f>
        <v>38897</v>
      </c>
      <c r="M10" s="16">
        <f>'[37]Sheet1'!$P$30</f>
        <v>14850</v>
      </c>
      <c r="N10" s="8"/>
    </row>
    <row r="11" spans="1:14" s="9" customFormat="1" ht="16.5" customHeight="1">
      <c r="A11" s="19">
        <v>2</v>
      </c>
      <c r="B11" s="17" t="s">
        <v>10</v>
      </c>
      <c r="C11" s="39">
        <f>SUM(C12:C18)</f>
        <v>394115</v>
      </c>
      <c r="D11" s="39">
        <f>SUM(D12:D18)</f>
        <v>397772</v>
      </c>
      <c r="E11" s="37">
        <f>D11+C11</f>
        <v>791887</v>
      </c>
      <c r="F11" s="40">
        <f>SUM(F12:F18)</f>
        <v>297323</v>
      </c>
      <c r="G11" s="8"/>
      <c r="H11" s="51" t="s">
        <v>44</v>
      </c>
      <c r="I11" s="52"/>
      <c r="J11" s="29">
        <f>SUM(J10:J10)</f>
        <v>19126</v>
      </c>
      <c r="K11" s="29">
        <f>SUM(K10:K10)</f>
        <v>19771</v>
      </c>
      <c r="L11" s="26">
        <f>J11+K11</f>
        <v>38897</v>
      </c>
      <c r="M11" s="27">
        <f>SUM(M10:M10)</f>
        <v>14850</v>
      </c>
      <c r="N11" s="8"/>
    </row>
    <row r="12" spans="1:14" s="9" customFormat="1" ht="16.5" customHeight="1">
      <c r="A12" s="59"/>
      <c r="B12" s="17" t="s">
        <v>55</v>
      </c>
      <c r="C12" s="33">
        <f>'[4]Sheet1'!$F$29</f>
        <v>117112</v>
      </c>
      <c r="D12" s="33">
        <f>'[4]Sheet1'!$J$29</f>
        <v>118006</v>
      </c>
      <c r="E12" s="37">
        <f t="shared" si="1"/>
        <v>235118</v>
      </c>
      <c r="F12" s="34">
        <f>'[4]Sheet1'!$P$30</f>
        <v>99355</v>
      </c>
      <c r="G12" s="8"/>
      <c r="H12" s="14">
        <v>30</v>
      </c>
      <c r="I12" s="11" t="s">
        <v>45</v>
      </c>
      <c r="J12" s="15">
        <f>'[38]Sheet1'!$F$29</f>
        <v>15595</v>
      </c>
      <c r="K12" s="15">
        <f>'[38]Sheet1'!$J$29</f>
        <v>16084</v>
      </c>
      <c r="L12" s="37">
        <f>SUM(J12,K12)</f>
        <v>31679</v>
      </c>
      <c r="M12" s="16">
        <f>'[38]Sheet1'!$P$30</f>
        <v>12326</v>
      </c>
      <c r="N12" s="8"/>
    </row>
    <row r="13" spans="1:14" s="9" customFormat="1" ht="16.5" customHeight="1">
      <c r="A13" s="60"/>
      <c r="B13" s="17" t="s">
        <v>56</v>
      </c>
      <c r="C13" s="33">
        <f>'[5]Sheet1'!$F$29</f>
        <v>62605</v>
      </c>
      <c r="D13" s="33">
        <f>'[5]Sheet1'!$J$29</f>
        <v>61944</v>
      </c>
      <c r="E13" s="37">
        <f t="shared" si="1"/>
        <v>124549</v>
      </c>
      <c r="F13" s="34">
        <f>'[5]Sheet1'!$P$30</f>
        <v>46715</v>
      </c>
      <c r="G13" s="8"/>
      <c r="H13" s="19">
        <v>31</v>
      </c>
      <c r="I13" s="17" t="s">
        <v>46</v>
      </c>
      <c r="J13" s="15">
        <f>'[39]Sheet1'!$F$29</f>
        <v>20187</v>
      </c>
      <c r="K13" s="15">
        <f>'[39]Sheet1'!$J$29</f>
        <v>19568</v>
      </c>
      <c r="L13" s="39">
        <f>SUM(J13,K13)</f>
        <v>39755</v>
      </c>
      <c r="M13" s="16">
        <f>'[39]Sheet1'!$P$30</f>
        <v>16064</v>
      </c>
      <c r="N13" s="8"/>
    </row>
    <row r="14" spans="1:14" s="9" customFormat="1" ht="16.5" customHeight="1">
      <c r="A14" s="60"/>
      <c r="B14" s="17" t="s">
        <v>57</v>
      </c>
      <c r="C14" s="33">
        <f>'[6]Sheet1'!$F$29</f>
        <v>55907</v>
      </c>
      <c r="D14" s="33">
        <f>'[6]Sheet1'!$J$29</f>
        <v>56496</v>
      </c>
      <c r="E14" s="37">
        <f t="shared" si="1"/>
        <v>112403</v>
      </c>
      <c r="F14" s="34">
        <f>'[6]Sheet1'!$P$30</f>
        <v>39547</v>
      </c>
      <c r="G14" s="8"/>
      <c r="H14" s="19">
        <v>32</v>
      </c>
      <c r="I14" s="17" t="s">
        <v>47</v>
      </c>
      <c r="J14" s="15">
        <f>'[40]9月報告'!$F$29</f>
        <v>10718</v>
      </c>
      <c r="K14" s="15">
        <f>'[40]9月報告'!$J$29</f>
        <v>10044</v>
      </c>
      <c r="L14" s="39">
        <f>SUM(J14,K14)</f>
        <v>20762</v>
      </c>
      <c r="M14" s="16">
        <f>'[40]9月報告'!$P$30</f>
        <v>7534</v>
      </c>
      <c r="N14" s="8"/>
    </row>
    <row r="15" spans="1:14" s="9" customFormat="1" ht="16.5" customHeight="1">
      <c r="A15" s="60"/>
      <c r="B15" s="17" t="s">
        <v>58</v>
      </c>
      <c r="C15" s="33">
        <f>'[7]Sheet1'!$F$29</f>
        <v>50480</v>
      </c>
      <c r="D15" s="33">
        <f>'[7]Sheet1'!$J$29</f>
        <v>50223</v>
      </c>
      <c r="E15" s="37">
        <f t="shared" si="1"/>
        <v>100703</v>
      </c>
      <c r="F15" s="34">
        <f>'[7]Sheet1'!$P$30</f>
        <v>37518</v>
      </c>
      <c r="G15" s="8"/>
      <c r="H15" s="51" t="s">
        <v>48</v>
      </c>
      <c r="I15" s="52"/>
      <c r="J15" s="26">
        <f>SUM(J12:J14)</f>
        <v>46500</v>
      </c>
      <c r="K15" s="26">
        <f>SUM(K12:K14)</f>
        <v>45696</v>
      </c>
      <c r="L15" s="26">
        <f>J15+K15</f>
        <v>92196</v>
      </c>
      <c r="M15" s="27">
        <f>SUM(M12:M14)</f>
        <v>35924</v>
      </c>
      <c r="N15" s="8"/>
    </row>
    <row r="16" spans="1:14" s="9" customFormat="1" ht="16.5" customHeight="1">
      <c r="A16" s="60"/>
      <c r="B16" s="17" t="s">
        <v>59</v>
      </c>
      <c r="C16" s="33">
        <f>'[8]Sheet1'!$F$29</f>
        <v>46462</v>
      </c>
      <c r="D16" s="33">
        <f>'[8]Sheet1'!$J$29</f>
        <v>47566</v>
      </c>
      <c r="E16" s="37">
        <f t="shared" si="1"/>
        <v>94028</v>
      </c>
      <c r="F16" s="34">
        <f>'[8]Sheet1'!$P$30</f>
        <v>32063</v>
      </c>
      <c r="G16" s="8"/>
      <c r="H16" s="19">
        <v>33</v>
      </c>
      <c r="I16" s="17" t="s">
        <v>5</v>
      </c>
      <c r="J16" s="20">
        <f>'[41]Sheet1'!$F$29</f>
        <v>4795</v>
      </c>
      <c r="K16" s="20">
        <f>'[41]Sheet1'!$J$29</f>
        <v>4985</v>
      </c>
      <c r="L16" s="39">
        <f>SUM(J16,K16)</f>
        <v>9780</v>
      </c>
      <c r="M16" s="21">
        <f>'[41]Sheet1'!$P$30</f>
        <v>3096</v>
      </c>
      <c r="N16" s="8"/>
    </row>
    <row r="17" spans="1:14" s="9" customFormat="1" ht="16.5" customHeight="1">
      <c r="A17" s="60"/>
      <c r="B17" s="17" t="s">
        <v>60</v>
      </c>
      <c r="C17" s="33">
        <f>'[9]Sheet1'!$F$29</f>
        <v>44083</v>
      </c>
      <c r="D17" s="33">
        <f>'[9]Sheet1'!$J$29</f>
        <v>44825</v>
      </c>
      <c r="E17" s="37">
        <f t="shared" si="1"/>
        <v>88908</v>
      </c>
      <c r="F17" s="34">
        <f>'[9]Sheet1'!$P$30</f>
        <v>28885</v>
      </c>
      <c r="G17" s="8"/>
      <c r="H17" s="51" t="s">
        <v>7</v>
      </c>
      <c r="I17" s="52"/>
      <c r="J17" s="26">
        <f>J16</f>
        <v>4795</v>
      </c>
      <c r="K17" s="26">
        <f>K16</f>
        <v>4985</v>
      </c>
      <c r="L17" s="26">
        <f>J17+K17</f>
        <v>9780</v>
      </c>
      <c r="M17" s="27">
        <f>M16</f>
        <v>3096</v>
      </c>
      <c r="N17" s="8"/>
    </row>
    <row r="18" spans="1:14" s="9" customFormat="1" ht="16.5" customHeight="1">
      <c r="A18" s="61"/>
      <c r="B18" s="17" t="s">
        <v>61</v>
      </c>
      <c r="C18" s="33">
        <f>'[10]Sheet1'!$F$29</f>
        <v>17466</v>
      </c>
      <c r="D18" s="33">
        <f>'[10]Sheet1'!$J$29</f>
        <v>18712</v>
      </c>
      <c r="E18" s="37">
        <f t="shared" si="1"/>
        <v>36178</v>
      </c>
      <c r="F18" s="34">
        <f>'[10]Sheet1'!$P$30</f>
        <v>13240</v>
      </c>
      <c r="G18" s="8"/>
      <c r="H18" s="14">
        <v>34</v>
      </c>
      <c r="I18" s="11" t="s">
        <v>8</v>
      </c>
      <c r="J18" s="15">
        <f>'[42]Sheet1'!$F$29</f>
        <v>8171</v>
      </c>
      <c r="K18" s="15">
        <f>'[42]Sheet1'!$J$29</f>
        <v>8573</v>
      </c>
      <c r="L18" s="37">
        <f>SUM(J18,K18)</f>
        <v>16744</v>
      </c>
      <c r="M18" s="16">
        <f>'[42]Sheet1'!$P$30</f>
        <v>5612</v>
      </c>
      <c r="N18" s="8"/>
    </row>
    <row r="19" spans="1:14" s="9" customFormat="1" ht="16.5" customHeight="1">
      <c r="A19" s="19">
        <v>3</v>
      </c>
      <c r="B19" s="17" t="s">
        <v>12</v>
      </c>
      <c r="C19" s="33">
        <f>'[11]8月'!$F$29</f>
        <v>103610</v>
      </c>
      <c r="D19" s="33">
        <f>'[11]8月'!$J$29</f>
        <v>105622</v>
      </c>
      <c r="E19" s="37">
        <f t="shared" si="1"/>
        <v>209232</v>
      </c>
      <c r="F19" s="34">
        <f>'[11]8月'!$P$30</f>
        <v>86048</v>
      </c>
      <c r="G19" s="8"/>
      <c r="H19" s="19">
        <v>35</v>
      </c>
      <c r="I19" s="17" t="s">
        <v>11</v>
      </c>
      <c r="J19" s="15">
        <f>'[43]Sheet1'!$F$29</f>
        <v>4524</v>
      </c>
      <c r="K19" s="15">
        <f>'[43]Sheet1'!$J$29</f>
        <v>4905</v>
      </c>
      <c r="L19" s="39">
        <f>SUM(J19,K19)</f>
        <v>9429</v>
      </c>
      <c r="M19" s="16">
        <f>'[43]Sheet1'!$P$30</f>
        <v>2964</v>
      </c>
      <c r="N19" s="8"/>
    </row>
    <row r="20" spans="1:14" s="9" customFormat="1" ht="16.5" customHeight="1">
      <c r="A20" s="19">
        <v>4</v>
      </c>
      <c r="B20" s="17" t="s">
        <v>15</v>
      </c>
      <c r="C20" s="33">
        <f>'[12]Sheet1'!$F$29</f>
        <v>18550</v>
      </c>
      <c r="D20" s="33">
        <f>'[12]Sheet1'!$J$29</f>
        <v>22369</v>
      </c>
      <c r="E20" s="37">
        <f t="shared" si="1"/>
        <v>40919</v>
      </c>
      <c r="F20" s="34">
        <f>'[12]Sheet1'!$P$30</f>
        <v>21436</v>
      </c>
      <c r="G20" s="8"/>
      <c r="H20" s="45" t="s">
        <v>13</v>
      </c>
      <c r="I20" s="58"/>
      <c r="J20" s="26">
        <f>SUM(J18:J19)</f>
        <v>12695</v>
      </c>
      <c r="K20" s="26">
        <f>SUM(K18:K19)</f>
        <v>13478</v>
      </c>
      <c r="L20" s="26">
        <f>J20+K20</f>
        <v>26173</v>
      </c>
      <c r="M20" s="27">
        <f>SUM(M18:M19)</f>
        <v>8576</v>
      </c>
      <c r="N20" s="8"/>
    </row>
    <row r="21" spans="1:14" s="9" customFormat="1" ht="16.5" customHeight="1">
      <c r="A21" s="19">
        <v>5</v>
      </c>
      <c r="B21" s="17" t="s">
        <v>17</v>
      </c>
      <c r="C21" s="33">
        <f>'[13]平成２０年度'!$F$29</f>
        <v>55340</v>
      </c>
      <c r="D21" s="33">
        <f>'[13]平成２０年度'!$J$29</f>
        <v>57236</v>
      </c>
      <c r="E21" s="37">
        <f t="shared" si="1"/>
        <v>112576</v>
      </c>
      <c r="F21" s="34">
        <f>'[13]平成２０年度'!$P$30</f>
        <v>45472</v>
      </c>
      <c r="G21" s="8"/>
      <c r="H21" s="14">
        <v>36</v>
      </c>
      <c r="I21" s="11" t="s">
        <v>14</v>
      </c>
      <c r="J21" s="15">
        <f>'[44]Sheet1'!$F$29</f>
        <v>6081</v>
      </c>
      <c r="K21" s="15">
        <f>'[44]Sheet1'!$J$29</f>
        <v>6292</v>
      </c>
      <c r="L21" s="37">
        <f>SUM(J21,K21)</f>
        <v>12373</v>
      </c>
      <c r="M21" s="16">
        <f>'[44]Sheet1'!$P$30</f>
        <v>3943</v>
      </c>
      <c r="N21" s="8"/>
    </row>
    <row r="22" spans="1:14" s="9" customFormat="1" ht="16.5" customHeight="1">
      <c r="A22" s="19">
        <v>6</v>
      </c>
      <c r="B22" s="17" t="s">
        <v>19</v>
      </c>
      <c r="C22" s="33">
        <f>'[14]Sheet1'!$F$29</f>
        <v>61380</v>
      </c>
      <c r="D22" s="33">
        <f>'[14]Sheet1'!$J$29</f>
        <v>62787</v>
      </c>
      <c r="E22" s="37">
        <f t="shared" si="1"/>
        <v>124167</v>
      </c>
      <c r="F22" s="34">
        <f>'[14]Sheet1'!$P$30</f>
        <v>45733</v>
      </c>
      <c r="G22" s="8"/>
      <c r="H22" s="19">
        <v>37</v>
      </c>
      <c r="I22" s="17" t="s">
        <v>16</v>
      </c>
      <c r="J22" s="15">
        <f>'[45]8月'!$F$29</f>
        <v>11521</v>
      </c>
      <c r="K22" s="15">
        <f>'[45]8月'!$J$29</f>
        <v>11558</v>
      </c>
      <c r="L22" s="37">
        <f>SUM(J22,K22)</f>
        <v>23079</v>
      </c>
      <c r="M22" s="16">
        <f>'[45]8月'!$P$30</f>
        <v>7151</v>
      </c>
      <c r="N22" s="8"/>
    </row>
    <row r="23" spans="1:14" s="9" customFormat="1" ht="16.5" customHeight="1">
      <c r="A23" s="19">
        <v>7</v>
      </c>
      <c r="B23" s="17" t="s">
        <v>20</v>
      </c>
      <c r="C23" s="33">
        <f>'[15]Sheet1'!$F$29</f>
        <v>35019</v>
      </c>
      <c r="D23" s="33">
        <f>'[15]Sheet1'!$J$29</f>
        <v>39487</v>
      </c>
      <c r="E23" s="37">
        <f t="shared" si="1"/>
        <v>74506</v>
      </c>
      <c r="F23" s="34">
        <f>'[15]Sheet1'!$P$30</f>
        <v>34280</v>
      </c>
      <c r="G23" s="8"/>
      <c r="H23" s="45" t="s">
        <v>18</v>
      </c>
      <c r="I23" s="58"/>
      <c r="J23" s="26">
        <f>SUM(J21:J22)</f>
        <v>17602</v>
      </c>
      <c r="K23" s="26">
        <f>SUM(K21:K22)</f>
        <v>17850</v>
      </c>
      <c r="L23" s="26">
        <f>J23+K23</f>
        <v>35452</v>
      </c>
      <c r="M23" s="27">
        <f>SUM(M21:M22)</f>
        <v>11094</v>
      </c>
      <c r="N23" s="8"/>
    </row>
    <row r="24" spans="1:14" s="9" customFormat="1" ht="16.5" customHeight="1">
      <c r="A24" s="19">
        <v>8</v>
      </c>
      <c r="B24" s="17" t="s">
        <v>21</v>
      </c>
      <c r="C24" s="33">
        <f>'[16]8月'!$F$29</f>
        <v>50467</v>
      </c>
      <c r="D24" s="33">
        <f>'[16]8月'!$J$29</f>
        <v>52414</v>
      </c>
      <c r="E24" s="37">
        <f t="shared" si="1"/>
        <v>102881</v>
      </c>
      <c r="F24" s="34">
        <f>'[16]8月'!$P$30</f>
        <v>34316</v>
      </c>
      <c r="G24" s="8"/>
      <c r="H24" s="19">
        <v>38</v>
      </c>
      <c r="I24" s="17" t="s">
        <v>23</v>
      </c>
      <c r="J24" s="20">
        <f>'[46]Sheet1'!$F$29</f>
        <v>14579</v>
      </c>
      <c r="K24" s="20">
        <f>'[46]Sheet1'!$J$29</f>
        <v>14516</v>
      </c>
      <c r="L24" s="39">
        <f>SUM(J24,K24)</f>
        <v>29095</v>
      </c>
      <c r="M24" s="21">
        <f>'[46]Sheet1'!$P$30</f>
        <v>9374</v>
      </c>
      <c r="N24" s="8"/>
    </row>
    <row r="25" spans="1:14" s="9" customFormat="1" ht="16.5" customHeight="1">
      <c r="A25" s="19">
        <v>9</v>
      </c>
      <c r="B25" s="17" t="s">
        <v>22</v>
      </c>
      <c r="C25" s="33">
        <f>'[17]Sheet1'!$F$29</f>
        <v>118871</v>
      </c>
      <c r="D25" s="33">
        <f>'[17]Sheet1'!$J$29</f>
        <v>120592</v>
      </c>
      <c r="E25" s="37">
        <f t="shared" si="1"/>
        <v>239463</v>
      </c>
      <c r="F25" s="34">
        <f>'[17]Sheet1'!$P$30</f>
        <v>87556</v>
      </c>
      <c r="G25" s="8"/>
      <c r="H25" s="19">
        <v>40</v>
      </c>
      <c r="I25" s="17" t="s">
        <v>62</v>
      </c>
      <c r="J25" s="20">
        <f>'[47]Sheet1'!$F$29</f>
        <v>4342</v>
      </c>
      <c r="K25" s="20">
        <f>'[47]Sheet1'!$J$29</f>
        <v>4490</v>
      </c>
      <c r="L25" s="39">
        <f>SUM(J25,K25)</f>
        <v>8832</v>
      </c>
      <c r="M25" s="21">
        <f>'[47]Sheet1'!$P$30</f>
        <v>3059</v>
      </c>
      <c r="N25" s="8"/>
    </row>
    <row r="26" spans="1:14" s="9" customFormat="1" ht="16.5" customHeight="1">
      <c r="A26" s="19">
        <v>10</v>
      </c>
      <c r="B26" s="17" t="s">
        <v>24</v>
      </c>
      <c r="C26" s="33">
        <f>'[18]Sheet1'!$F$29</f>
        <v>84294</v>
      </c>
      <c r="D26" s="33">
        <f>'[18]Sheet1'!$J$29</f>
        <v>82967</v>
      </c>
      <c r="E26" s="37">
        <f t="shared" si="1"/>
        <v>167261</v>
      </c>
      <c r="F26" s="34">
        <f>'[18]Sheet1'!$P$30</f>
        <v>58049</v>
      </c>
      <c r="G26" s="8"/>
      <c r="H26" s="45" t="s">
        <v>29</v>
      </c>
      <c r="I26" s="58"/>
      <c r="J26" s="26">
        <f>SUM(J24:J25)</f>
        <v>18921</v>
      </c>
      <c r="K26" s="26">
        <f>SUM(K24:K25)</f>
        <v>19006</v>
      </c>
      <c r="L26" s="26">
        <f>J26+K26</f>
        <v>37927</v>
      </c>
      <c r="M26" s="27">
        <f>SUM(M24:M25)</f>
        <v>12433</v>
      </c>
      <c r="N26" s="8"/>
    </row>
    <row r="27" spans="1:14" s="9" customFormat="1" ht="16.5" customHeight="1">
      <c r="A27" s="19">
        <v>11</v>
      </c>
      <c r="B27" s="17" t="s">
        <v>25</v>
      </c>
      <c r="C27" s="33">
        <f>'[19]Sheet1'!$F$29</f>
        <v>59149</v>
      </c>
      <c r="D27" s="33">
        <f>'[19]Sheet1'!$J$29</f>
        <v>61246</v>
      </c>
      <c r="E27" s="37">
        <f t="shared" si="1"/>
        <v>120395</v>
      </c>
      <c r="F27" s="34">
        <f>'[19]Sheet1'!$P$30</f>
        <v>43470</v>
      </c>
      <c r="G27" s="8"/>
      <c r="H27" s="14">
        <v>41</v>
      </c>
      <c r="I27" s="11" t="s">
        <v>35</v>
      </c>
      <c r="J27" s="15">
        <f>'[48]Sheet1'!$F$29</f>
        <v>10052</v>
      </c>
      <c r="K27" s="15">
        <f>'[48]Sheet1'!$J$29</f>
        <v>10262</v>
      </c>
      <c r="L27" s="37">
        <f>SUM(J27,K27)</f>
        <v>20314</v>
      </c>
      <c r="M27" s="16">
        <f>'[48]Sheet1'!$P$30</f>
        <v>6094</v>
      </c>
      <c r="N27" s="8"/>
    </row>
    <row r="28" spans="1:14" s="9" customFormat="1" ht="16.5" customHeight="1">
      <c r="A28" s="19">
        <v>12</v>
      </c>
      <c r="B28" s="17" t="s">
        <v>26</v>
      </c>
      <c r="C28" s="33">
        <f>'[20]Sheet1'!$F$29</f>
        <v>57718</v>
      </c>
      <c r="D28" s="33">
        <f>'[20]Sheet1'!$J$29</f>
        <v>57777</v>
      </c>
      <c r="E28" s="37">
        <f t="shared" si="1"/>
        <v>115495</v>
      </c>
      <c r="F28" s="34">
        <f>'[20]Sheet1'!$P$30</f>
        <v>38056</v>
      </c>
      <c r="G28" s="8"/>
      <c r="H28" s="45" t="s">
        <v>63</v>
      </c>
      <c r="I28" s="58"/>
      <c r="J28" s="26">
        <f>SUM(J27)</f>
        <v>10052</v>
      </c>
      <c r="K28" s="26">
        <f>SUM(K27)</f>
        <v>10262</v>
      </c>
      <c r="L28" s="26">
        <f>J28+K28</f>
        <v>20314</v>
      </c>
      <c r="M28" s="27">
        <f>SUM(M27)</f>
        <v>6094</v>
      </c>
      <c r="N28" s="8"/>
    </row>
    <row r="29" spans="1:14" s="9" customFormat="1" ht="16.5" customHeight="1">
      <c r="A29" s="19">
        <v>13</v>
      </c>
      <c r="B29" s="17" t="s">
        <v>27</v>
      </c>
      <c r="C29" s="33">
        <f>'[21]Sheet1'!$F$29</f>
        <v>64356</v>
      </c>
      <c r="D29" s="33">
        <f>'[21]Sheet1'!$J$29</f>
        <v>66827</v>
      </c>
      <c r="E29" s="37">
        <f t="shared" si="1"/>
        <v>131183</v>
      </c>
      <c r="F29" s="34">
        <f>'[21]Sheet1'!$P$30</f>
        <v>46422</v>
      </c>
      <c r="G29" s="8"/>
      <c r="H29" s="30">
        <v>42</v>
      </c>
      <c r="I29" s="7" t="s">
        <v>42</v>
      </c>
      <c r="J29" s="28">
        <f>'[49]Sheet1'!$F$29</f>
        <v>8480</v>
      </c>
      <c r="K29" s="28">
        <f>'[49]Sheet1'!$J$29</f>
        <v>8325</v>
      </c>
      <c r="L29" s="42">
        <f>SUM(J29,K29)</f>
        <v>16805</v>
      </c>
      <c r="M29" s="24">
        <f>'[49]Sheet1'!$P$30</f>
        <v>5855</v>
      </c>
      <c r="N29" s="8"/>
    </row>
    <row r="30" spans="1:14" s="9" customFormat="1" ht="16.5" customHeight="1">
      <c r="A30" s="19">
        <v>14</v>
      </c>
      <c r="B30" s="17" t="s">
        <v>28</v>
      </c>
      <c r="C30" s="33">
        <f>'[22]Sheet1'!$F$29</f>
        <v>45079</v>
      </c>
      <c r="D30" s="33">
        <f>'[22]Sheet1'!$J$29</f>
        <v>42545</v>
      </c>
      <c r="E30" s="37">
        <f t="shared" si="1"/>
        <v>87624</v>
      </c>
      <c r="F30" s="34">
        <f>'[22]Sheet1'!$P$30</f>
        <v>32946</v>
      </c>
      <c r="G30" s="8"/>
      <c r="H30" s="45" t="s">
        <v>43</v>
      </c>
      <c r="I30" s="46"/>
      <c r="J30" s="26">
        <f>SUM(J29)</f>
        <v>8480</v>
      </c>
      <c r="K30" s="26">
        <f>SUM(K29)</f>
        <v>8325</v>
      </c>
      <c r="L30" s="26">
        <f>J30+K30</f>
        <v>16805</v>
      </c>
      <c r="M30" s="27">
        <f>SUM(M29)</f>
        <v>5855</v>
      </c>
      <c r="N30" s="8"/>
    </row>
    <row r="31" spans="1:14" s="9" customFormat="1" ht="16.5" customHeight="1">
      <c r="A31" s="19">
        <v>15</v>
      </c>
      <c r="B31" s="17" t="s">
        <v>30</v>
      </c>
      <c r="C31" s="33">
        <f>'[23]Sheet1'!$F$29</f>
        <v>41758</v>
      </c>
      <c r="D31" s="33">
        <f>'[23]Sheet1'!$J$29</f>
        <v>40947</v>
      </c>
      <c r="E31" s="37">
        <f t="shared" si="1"/>
        <v>82705</v>
      </c>
      <c r="F31" s="34">
        <f>'[23]Sheet1'!$P$30</f>
        <v>28569</v>
      </c>
      <c r="G31" s="8"/>
      <c r="H31" s="45" t="s">
        <v>64</v>
      </c>
      <c r="I31" s="46"/>
      <c r="J31" s="26">
        <f>J30+J28+J26+J23+J20+J17+J15+J11+J9</f>
        <v>162449</v>
      </c>
      <c r="K31" s="26">
        <f>K30+K28+K26+K23+K20+K17+K15+K11+K9</f>
        <v>166064</v>
      </c>
      <c r="L31" s="26">
        <f>SUM(J31:K31)</f>
        <v>328513</v>
      </c>
      <c r="M31" s="27">
        <f>M30+M28+M26+M23+M20+M17+M15+M11+M9</f>
        <v>119033</v>
      </c>
      <c r="N31" s="8"/>
    </row>
    <row r="32" spans="1:14" s="9" customFormat="1" ht="16.5" customHeight="1">
      <c r="A32" s="19">
        <v>16</v>
      </c>
      <c r="B32" s="17" t="s">
        <v>31</v>
      </c>
      <c r="C32" s="33">
        <f>'[24]H20.4調査表'!$F$29</f>
        <v>12446</v>
      </c>
      <c r="D32" s="33">
        <f>'[24]H20.4調査表'!$J$29</f>
        <v>13396</v>
      </c>
      <c r="E32" s="37">
        <f t="shared" si="1"/>
        <v>25842</v>
      </c>
      <c r="F32" s="34">
        <f>'[24]H20.4調査表'!$P$30</f>
        <v>11539</v>
      </c>
      <c r="G32" s="8"/>
      <c r="N32" s="8"/>
    </row>
    <row r="33" spans="1:14" s="9" customFormat="1" ht="16.5" customHeight="1">
      <c r="A33" s="19">
        <v>17</v>
      </c>
      <c r="B33" s="17" t="s">
        <v>32</v>
      </c>
      <c r="C33" s="33">
        <f>'[25]Sheet1'!$F$29</f>
        <v>27275</v>
      </c>
      <c r="D33" s="33">
        <f>'[25]Sheet1'!$J$29</f>
        <v>26025</v>
      </c>
      <c r="E33" s="37">
        <f t="shared" si="1"/>
        <v>53300</v>
      </c>
      <c r="F33" s="34">
        <f>'[25]Sheet1'!$P$30</f>
        <v>20262</v>
      </c>
      <c r="G33" s="8"/>
      <c r="N33" s="8"/>
    </row>
    <row r="34" spans="1:14" s="9" customFormat="1" ht="16.5" customHeight="1">
      <c r="A34" s="19">
        <v>18</v>
      </c>
      <c r="B34" s="17" t="s">
        <v>33</v>
      </c>
      <c r="C34" s="33">
        <f>'[26]Sheet1'!$F$29</f>
        <v>21767</v>
      </c>
      <c r="D34" s="33">
        <f>'[26]Sheet1'!$J$29</f>
        <v>20740</v>
      </c>
      <c r="E34" s="37">
        <f t="shared" si="1"/>
        <v>42507</v>
      </c>
      <c r="F34" s="34">
        <f>'[26]Sheet1'!$P$30</f>
        <v>14703</v>
      </c>
      <c r="G34" s="8"/>
      <c r="N34" s="8"/>
    </row>
    <row r="35" spans="1:14" s="5" customFormat="1" ht="16.5" customHeight="1">
      <c r="A35" s="19">
        <v>19</v>
      </c>
      <c r="B35" s="17" t="s">
        <v>65</v>
      </c>
      <c r="C35" s="33">
        <f>'[27]Sheet1'!$F$29</f>
        <v>17428</v>
      </c>
      <c r="D35" s="33">
        <f>'[27]Sheet1'!$J$29</f>
        <v>18844</v>
      </c>
      <c r="E35" s="37">
        <f t="shared" si="1"/>
        <v>36272</v>
      </c>
      <c r="F35" s="34">
        <f>'[27]Sheet1'!$P$30</f>
        <v>13627</v>
      </c>
      <c r="G35" s="4"/>
      <c r="H35" s="53"/>
      <c r="I35" s="54"/>
      <c r="J35" s="57" t="s">
        <v>50</v>
      </c>
      <c r="K35" s="57"/>
      <c r="L35" s="57"/>
      <c r="M35" s="47" t="s">
        <v>0</v>
      </c>
      <c r="N35" s="4"/>
    </row>
    <row r="36" spans="1:14" ht="16.5" customHeight="1">
      <c r="A36" s="19">
        <v>20</v>
      </c>
      <c r="B36" s="17" t="s">
        <v>66</v>
      </c>
      <c r="C36" s="33">
        <f>'[28]Sheet1'!$F$29</f>
        <v>17649</v>
      </c>
      <c r="D36" s="33">
        <f>'[28]Sheet1'!$J$29</f>
        <v>17274</v>
      </c>
      <c r="E36" s="37">
        <f t="shared" si="1"/>
        <v>34923</v>
      </c>
      <c r="F36" s="34">
        <f>'[28]Sheet1'!$P$30</f>
        <v>11115</v>
      </c>
      <c r="G36" s="3"/>
      <c r="H36" s="55"/>
      <c r="I36" s="56"/>
      <c r="J36" s="10" t="s">
        <v>1</v>
      </c>
      <c r="K36" s="10" t="s">
        <v>2</v>
      </c>
      <c r="L36" s="10" t="s">
        <v>3</v>
      </c>
      <c r="M36" s="48"/>
      <c r="N36" s="3"/>
    </row>
    <row r="37" spans="1:14" ht="16.5" customHeight="1">
      <c r="A37" s="19">
        <v>21</v>
      </c>
      <c r="B37" s="17" t="s">
        <v>67</v>
      </c>
      <c r="C37" s="33">
        <f>'[29]Sheet1'!$F$29</f>
        <v>22837</v>
      </c>
      <c r="D37" s="33">
        <f>'[29]Sheet1'!$J$29</f>
        <v>22821</v>
      </c>
      <c r="E37" s="37">
        <f t="shared" si="1"/>
        <v>45658</v>
      </c>
      <c r="F37" s="34">
        <f>'[29]Sheet1'!$P$30</f>
        <v>14387</v>
      </c>
      <c r="G37" s="2"/>
      <c r="H37" s="49" t="s">
        <v>74</v>
      </c>
      <c r="I37" s="50"/>
      <c r="J37" s="12">
        <f>C4</f>
        <v>1867576</v>
      </c>
      <c r="K37" s="12">
        <f>D4</f>
        <v>1911132</v>
      </c>
      <c r="L37" s="12">
        <f>E4</f>
        <v>3778708</v>
      </c>
      <c r="M37" s="13">
        <f>F4</f>
        <v>1423627</v>
      </c>
      <c r="N37" s="2"/>
    </row>
    <row r="38" spans="1:14" ht="16.5" customHeight="1">
      <c r="A38" s="19">
        <v>22</v>
      </c>
      <c r="B38" s="17" t="s">
        <v>68</v>
      </c>
      <c r="C38" s="33">
        <f>'[30]Sheet1'!$F$29</f>
        <v>24333</v>
      </c>
      <c r="D38" s="33">
        <f>'[30]Sheet1'!$J$29</f>
        <v>25995</v>
      </c>
      <c r="E38" s="37">
        <f t="shared" si="1"/>
        <v>50328</v>
      </c>
      <c r="F38" s="34">
        <f>'[30]Sheet1'!$P$30</f>
        <v>19579</v>
      </c>
      <c r="G38" s="2"/>
      <c r="H38" s="49" t="s">
        <v>72</v>
      </c>
      <c r="I38" s="50"/>
      <c r="J38" s="12">
        <v>1867424</v>
      </c>
      <c r="K38" s="12">
        <v>1911052</v>
      </c>
      <c r="L38" s="12">
        <v>3778476</v>
      </c>
      <c r="M38" s="13">
        <v>1422847</v>
      </c>
      <c r="N38" s="2"/>
    </row>
    <row r="39" spans="1:14" ht="16.5" customHeight="1">
      <c r="A39" s="19">
        <v>23</v>
      </c>
      <c r="B39" s="17" t="s">
        <v>69</v>
      </c>
      <c r="C39" s="33">
        <f>'[31]Sheet1'!$F$29</f>
        <v>24672</v>
      </c>
      <c r="D39" s="33">
        <f>'[31]Sheet1'!$J$29</f>
        <v>25448</v>
      </c>
      <c r="E39" s="37">
        <f t="shared" si="1"/>
        <v>50120</v>
      </c>
      <c r="F39" s="34">
        <f>'[31]Sheet1'!$P$30</f>
        <v>15375</v>
      </c>
      <c r="G39" s="2"/>
      <c r="H39" s="51" t="s">
        <v>49</v>
      </c>
      <c r="I39" s="52"/>
      <c r="J39" s="36">
        <f>J37-J38</f>
        <v>152</v>
      </c>
      <c r="K39" s="36">
        <f>K37-K38</f>
        <v>80</v>
      </c>
      <c r="L39" s="36">
        <f>L37-L38</f>
        <v>232</v>
      </c>
      <c r="M39" s="35">
        <f>M37-M38</f>
        <v>780</v>
      </c>
      <c r="N39" s="2"/>
    </row>
    <row r="40" spans="1:14" ht="16.5" customHeight="1">
      <c r="A40" s="45" t="s">
        <v>70</v>
      </c>
      <c r="B40" s="46"/>
      <c r="C40" s="26">
        <f>SUM(C19:C39)+C11+C7</f>
        <v>1705127</v>
      </c>
      <c r="D40" s="26">
        <f>SUM(D19:D39)+D11+D7</f>
        <v>1745068</v>
      </c>
      <c r="E40" s="26">
        <f>C40+D40</f>
        <v>3450195</v>
      </c>
      <c r="F40" s="27">
        <f>SUM(F19:F39)+F11+F7</f>
        <v>1304594</v>
      </c>
      <c r="G40" s="2"/>
      <c r="N40" s="2"/>
    </row>
    <row r="41" spans="1:14" ht="12" customHeight="1">
      <c r="A41" s="9"/>
      <c r="B41" s="9"/>
      <c r="C41" s="9"/>
      <c r="D41" s="9"/>
      <c r="E41" s="9"/>
      <c r="F41" s="9"/>
      <c r="G41" s="2"/>
      <c r="N41" s="2"/>
    </row>
    <row r="42" spans="1:14" ht="12" customHeight="1">
      <c r="A42" s="5"/>
      <c r="B42" s="5"/>
      <c r="C42" s="5"/>
      <c r="D42" s="5"/>
      <c r="E42" s="5"/>
      <c r="F42" s="5"/>
      <c r="G42" s="2"/>
      <c r="N42" s="2"/>
    </row>
    <row r="43" spans="7:14" ht="12" customHeight="1">
      <c r="G43" s="2"/>
      <c r="N43" s="2"/>
    </row>
    <row r="44" spans="7:14" ht="12" customHeight="1">
      <c r="G44" s="2"/>
      <c r="N44" s="2"/>
    </row>
    <row r="45" spans="7:14" ht="12" customHeight="1">
      <c r="G45" s="2"/>
      <c r="N45" s="2"/>
    </row>
    <row r="46" spans="7:14" ht="12" customHeight="1">
      <c r="G46" s="2"/>
      <c r="N46" s="2"/>
    </row>
    <row r="47" spans="7:14" ht="12" customHeight="1">
      <c r="G47" s="2"/>
      <c r="N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27">
    <mergeCell ref="J2:L2"/>
    <mergeCell ref="M2:M3"/>
    <mergeCell ref="A4:B4"/>
    <mergeCell ref="A5:B5"/>
    <mergeCell ref="A2:B3"/>
    <mergeCell ref="C2:E2"/>
    <mergeCell ref="F2:F3"/>
    <mergeCell ref="H2:I3"/>
    <mergeCell ref="A6:B6"/>
    <mergeCell ref="H9:I9"/>
    <mergeCell ref="H11:I11"/>
    <mergeCell ref="A12:A18"/>
    <mergeCell ref="H15:I15"/>
    <mergeCell ref="H17:I17"/>
    <mergeCell ref="H20:I20"/>
    <mergeCell ref="H23:I23"/>
    <mergeCell ref="H26:I26"/>
    <mergeCell ref="H28:I28"/>
    <mergeCell ref="H30:I30"/>
    <mergeCell ref="H31:I31"/>
    <mergeCell ref="H35:I36"/>
    <mergeCell ref="J35:L35"/>
    <mergeCell ref="A40:B40"/>
    <mergeCell ref="M35:M36"/>
    <mergeCell ref="H37:I37"/>
    <mergeCell ref="H38:I38"/>
    <mergeCell ref="H39:I39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52080038</cp:lastModifiedBy>
  <cp:lastPrinted>2008-08-20T07:29:30Z</cp:lastPrinted>
  <dcterms:created xsi:type="dcterms:W3CDTF">1998-01-09T00:03:06Z</dcterms:created>
  <dcterms:modified xsi:type="dcterms:W3CDTF">2008-09-22T02:08:46Z</dcterms:modified>
  <cp:category/>
  <cp:version/>
  <cp:contentType/>
  <cp:contentStatus/>
</cp:coreProperties>
</file>