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3930" activeTab="2"/>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<sst xmlns="http://schemas.openxmlformats.org/spreadsheetml/2006/main" count="236" uniqueCount="92">
  <si>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</si>
  <si>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</si>
  <si>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</si>
  <si>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</si>
  <si>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</si>
  <si>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</si>
  <si>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</si>
  <si>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</si>
  <si>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</si>
  <si>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</si>
  <si>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</si>
  <si>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</si>
  <si>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</si>
  <si>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</si>
  <si>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</si>
  <si>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</si>
  <si>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</si>
  <si>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</si>
  <si>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</si>
  <si>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</si>
  <si>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</si>
  <si>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</si>
  <si>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</si>
  <si>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</si>
  <si>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</si>
  <si>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</si>
  <si>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</si>
  <si>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</si>
  <si>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</si>
  <si>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</si>
  <si>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</si>
  <si>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</si>
  <si>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</si>
  <si>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</si>
  <si>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</si>
  <si>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</si>
  <si>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</si>
  <si>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</si>
  <si>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</si>
  <si>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</si>
  <si>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</si>
  <si>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</si>
  <si>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</si>
  <si>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</si>
  <si>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</si>
  <si>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</si>
  <si>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</si>
  <si>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</si>
  <si>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</si>
  <si>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</si>
  <si>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</si>
  <si>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</si>
  <si>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</si>
  <si>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</si>
  <si>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</si>
  <si>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</si>
  <si>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</si>
  <si>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</si>
  <si>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</si>
  <si>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業種　＼　保健所</t>
  </si>
  <si>
    <t>賀茂</t>
  </si>
  <si>
    <t>中部</t>
  </si>
  <si>
    <t>西部</t>
  </si>
  <si>
    <t>賀茂</t>
  </si>
  <si>
    <t>静岡市･浜松市除</t>
  </si>
  <si>
    <t>目標監視
件数(*)</t>
  </si>
  <si>
    <t>目標監視
件数(*)</t>
  </si>
  <si>
    <t>東部</t>
  </si>
  <si>
    <t>静岡市･浜松市除</t>
  </si>
  <si>
    <t>静岡市･浜松市計</t>
  </si>
  <si>
    <t>静岡市･浜松市計</t>
  </si>
  <si>
    <t>内　　訳</t>
  </si>
  <si>
    <t>許　可　施　設　数</t>
  </si>
  <si>
    <t>許  可　不　要　施　設</t>
  </si>
  <si>
    <t>専門班</t>
  </si>
  <si>
    <t>魚介類競り売り営業</t>
  </si>
  <si>
    <t>魚肉練り製品製造業</t>
  </si>
  <si>
    <t>缶詰又は瓶詰食品製造業</t>
  </si>
  <si>
    <t>添加物の製造業（法第11条第１項の規定により規格が定められたものを除く）</t>
  </si>
  <si>
    <t>合計</t>
  </si>
  <si>
    <t>給食施設（学校）</t>
  </si>
  <si>
    <t>-</t>
  </si>
  <si>
    <t>30年度末施設数</t>
  </si>
  <si>
    <t>　　 イ　食品衛生関係営業施設数（業種・保健所別）</t>
  </si>
  <si>
    <t>（単位：件）</t>
  </si>
  <si>
    <t>　　 ウ　食品衛生監視件数（業種・保健所別）</t>
  </si>
  <si>
    <t>令和２年３月31日現在</t>
  </si>
  <si>
    <t>　(2) 令和元年度保健所別監視指導状況・施設数</t>
  </si>
  <si>
    <t>　　 ア　令和元年度保健所別監視指導状況</t>
  </si>
  <si>
    <t>元年度末施設数</t>
  </si>
  <si>
    <t>30年度末施設数</t>
  </si>
  <si>
    <t>*　平成30年度末の施設数に令和元年度の静岡県食品衛生監視指導計画に基づく監視回数を乗じた件数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</si>
</sst>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 numFmtId="187" formatCode="#,##0.0_);[Red]\(#,##0.0\)"/>
  </numFmts>
  <fonts count="56">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2"/>
      <name val="ＭＳ Ｐゴシック"/>
      <family val="3"/>
    </font>
    <font>
      <b/>
      <sz val="11"/>
      <name val="ＭＳ Ｐ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b/>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4"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5" applyNumberFormat="0" applyFont="0" applyAlignment="0" applyProtection="0"/>
    <xf numFmtId="0" fontId="44" fillId="0" borderId="6" applyNumberFormat="0" applyFill="0" applyAlignment="0" applyProtection="0"/>
    <xf numFmtId="0" fontId="45" fillId="29" borderId="0" applyNumberFormat="0" applyBorder="0" applyAlignment="0" applyProtection="0"/>
    <xf numFmtId="0" fontId="1" fillId="0" borderId="7">
      <alignment/>
      <protection/>
    </xf>
    <xf numFmtId="0" fontId="46" fillId="30" borderId="8"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9" applyNumberFormat="0" applyFill="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1" fillId="0" borderId="12" applyNumberFormat="0" applyFill="0" applyAlignment="0" applyProtection="0"/>
    <xf numFmtId="0" fontId="52" fillId="30" borderId="13"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8"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90">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14" xfId="0" applyFont="1" applyFill="1" applyBorder="1" applyAlignment="1" applyProtection="1">
      <alignment horizontal="distributed" vertical="center"/>
      <protection/>
    </xf>
    <xf numFmtId="0" fontId="1" fillId="0" borderId="0" xfId="0" applyFont="1" applyFill="1" applyBorder="1" applyAlignment="1">
      <alignment/>
    </xf>
    <xf numFmtId="0" fontId="1" fillId="0" borderId="0" xfId="0" applyFont="1" applyFill="1" applyAlignment="1">
      <alignment/>
    </xf>
    <xf numFmtId="0" fontId="15" fillId="0" borderId="0" xfId="0" applyFont="1" applyFill="1" applyAlignment="1" applyProtection="1">
      <alignment vertical="center"/>
      <protection/>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1" fillId="0" borderId="0" xfId="0" applyFont="1" applyFill="1" applyAlignment="1">
      <alignment horizontal="right" vertical="center"/>
    </xf>
    <xf numFmtId="0" fontId="1" fillId="0" borderId="15" xfId="0" applyFont="1" applyFill="1" applyBorder="1" applyAlignment="1">
      <alignment vertical="center"/>
    </xf>
    <xf numFmtId="0" fontId="1" fillId="0" borderId="0" xfId="0" applyFont="1" applyFill="1" applyBorder="1" applyAlignment="1">
      <alignment vertical="center"/>
    </xf>
    <xf numFmtId="0" fontId="1" fillId="0" borderId="16" xfId="0" applyFont="1" applyFill="1" applyBorder="1" applyAlignment="1">
      <alignment horizontal="center" vertical="center"/>
    </xf>
    <xf numFmtId="0" fontId="1" fillId="0" borderId="14"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14" xfId="0" applyFont="1" applyFill="1" applyBorder="1" applyAlignment="1" applyProtection="1">
      <alignment vertical="center"/>
      <protection/>
    </xf>
    <xf numFmtId="0" fontId="1" fillId="0" borderId="18" xfId="0" applyFont="1" applyFill="1" applyBorder="1" applyAlignment="1">
      <alignment vertical="center"/>
    </xf>
    <xf numFmtId="0" fontId="1" fillId="0" borderId="17" xfId="0" applyFont="1" applyFill="1" applyBorder="1" applyAlignment="1" applyProtection="1">
      <alignment vertical="center" shrinkToFit="1"/>
      <protection/>
    </xf>
    <xf numFmtId="0" fontId="1" fillId="0" borderId="0" xfId="0" applyFont="1" applyFill="1" applyAlignment="1" applyProtection="1">
      <alignment vertical="center"/>
      <protection/>
    </xf>
    <xf numFmtId="0" fontId="20" fillId="0" borderId="16" xfId="0" applyFont="1" applyFill="1" applyBorder="1" applyAlignment="1" applyProtection="1">
      <alignment vertical="center" wrapText="1"/>
      <protection/>
    </xf>
    <xf numFmtId="0" fontId="1" fillId="0" borderId="16" xfId="0" applyFont="1" applyFill="1" applyBorder="1" applyAlignment="1" applyProtection="1">
      <alignment vertical="center"/>
      <protection/>
    </xf>
    <xf numFmtId="0" fontId="1" fillId="0" borderId="16" xfId="0" applyFont="1" applyFill="1" applyBorder="1" applyAlignment="1" applyProtection="1">
      <alignment vertical="center" shrinkToFit="1"/>
      <protection/>
    </xf>
    <xf numFmtId="0" fontId="1" fillId="0" borderId="0" xfId="0" applyFont="1" applyFill="1" applyAlignment="1">
      <alignment vertical="center" shrinkToFit="1"/>
    </xf>
    <xf numFmtId="184" fontId="1" fillId="0" borderId="0" xfId="0" applyNumberFormat="1" applyFont="1" applyFill="1" applyAlignment="1">
      <alignment vertical="center"/>
    </xf>
    <xf numFmtId="0" fontId="15" fillId="0" borderId="0" xfId="0" applyFont="1" applyFill="1" applyAlignment="1" applyProtection="1">
      <alignment horizontal="left" vertical="center"/>
      <protection/>
    </xf>
    <xf numFmtId="0" fontId="1" fillId="0" borderId="0"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19" fillId="0" borderId="14" xfId="0" applyFont="1" applyFill="1" applyBorder="1" applyAlignment="1" applyProtection="1">
      <alignment horizontal="center" vertical="center" wrapText="1" shrinkToFit="1"/>
      <protection/>
    </xf>
    <xf numFmtId="0" fontId="1" fillId="0" borderId="18" xfId="0" applyFont="1" applyFill="1" applyBorder="1" applyAlignment="1">
      <alignment/>
    </xf>
    <xf numFmtId="0" fontId="1" fillId="0" borderId="14"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0" fontId="20" fillId="0" borderId="16"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shrinkToFit="1"/>
      <protection/>
    </xf>
    <xf numFmtId="177" fontId="1" fillId="0" borderId="14" xfId="0" applyNumberFormat="1" applyFont="1" applyFill="1" applyBorder="1" applyAlignment="1" applyProtection="1">
      <alignment vertical="center"/>
      <protection/>
    </xf>
    <xf numFmtId="0" fontId="16" fillId="0" borderId="15" xfId="0" applyFont="1" applyFill="1" applyBorder="1" applyAlignment="1">
      <alignment vertical="center"/>
    </xf>
    <xf numFmtId="0" fontId="17" fillId="0" borderId="14"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21" fillId="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0" applyFont="1" applyFill="1" applyAlignment="1" applyProtection="1">
      <alignment horizontal="left" vertical="center"/>
      <protection locked="0"/>
    </xf>
    <xf numFmtId="0" fontId="16" fillId="0" borderId="15" xfId="0" applyFont="1" applyFill="1" applyBorder="1" applyAlignment="1" applyProtection="1">
      <alignment horizontal="left" vertical="center"/>
      <protection/>
    </xf>
    <xf numFmtId="0" fontId="17" fillId="0" borderId="14" xfId="0" applyFont="1" applyFill="1" applyBorder="1" applyAlignment="1" applyProtection="1">
      <alignment horizontal="distributed" vertical="center"/>
      <protection/>
    </xf>
    <xf numFmtId="0" fontId="1" fillId="0" borderId="14" xfId="0" applyFont="1" applyFill="1" applyBorder="1" applyAlignment="1">
      <alignment vertical="center"/>
    </xf>
    <xf numFmtId="0" fontId="1" fillId="0" borderId="20" xfId="0" applyFont="1" applyFill="1" applyBorder="1" applyAlignment="1" applyProtection="1">
      <alignment horizontal="distributed"/>
      <protection/>
    </xf>
    <xf numFmtId="177" fontId="1" fillId="0" borderId="0" xfId="0" applyNumberFormat="1" applyFont="1" applyFill="1" applyAlignment="1">
      <alignment vertical="center"/>
    </xf>
    <xf numFmtId="177" fontId="1" fillId="0" borderId="15" xfId="0" applyNumberFormat="1" applyFont="1" applyFill="1" applyBorder="1" applyAlignment="1">
      <alignment vertical="center"/>
    </xf>
    <xf numFmtId="177" fontId="1" fillId="0" borderId="15" xfId="0" applyNumberFormat="1" applyFont="1" applyFill="1" applyBorder="1" applyAlignment="1" applyProtection="1">
      <alignment horizontal="left" vertical="center"/>
      <protection/>
    </xf>
    <xf numFmtId="177" fontId="1" fillId="0" borderId="14" xfId="0" applyNumberFormat="1" applyFont="1" applyFill="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wrapText="1" shrinkToFit="1"/>
      <protection/>
    </xf>
    <xf numFmtId="177" fontId="19" fillId="0" borderId="14" xfId="0" applyNumberFormat="1" applyFont="1" applyFill="1" applyBorder="1" applyAlignment="1" applyProtection="1">
      <alignment horizontal="center" vertical="center" wrapText="1" shrinkToFit="1"/>
      <protection/>
    </xf>
    <xf numFmtId="177" fontId="19" fillId="0" borderId="16" xfId="0" applyNumberFormat="1" applyFont="1" applyFill="1" applyBorder="1" applyAlignment="1" applyProtection="1">
      <alignment horizontal="center" vertical="center" wrapText="1"/>
      <protection/>
    </xf>
    <xf numFmtId="177" fontId="1" fillId="0" borderId="15" xfId="0" applyNumberFormat="1" applyFont="1" applyFill="1" applyBorder="1" applyAlignment="1" applyProtection="1">
      <alignment vertical="center"/>
      <protection/>
    </xf>
    <xf numFmtId="177" fontId="1" fillId="0" borderId="17"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protection/>
    </xf>
    <xf numFmtId="177" fontId="19" fillId="0" borderId="14" xfId="0" applyNumberFormat="1" applyFont="1" applyFill="1" applyBorder="1" applyAlignment="1" applyProtection="1">
      <alignment horizontal="center" vertical="center" wrapText="1"/>
      <protection/>
    </xf>
    <xf numFmtId="177" fontId="1" fillId="0" borderId="16" xfId="0" applyNumberFormat="1" applyFont="1" applyFill="1" applyBorder="1" applyAlignment="1" applyProtection="1">
      <alignment vertical="center"/>
      <protection/>
    </xf>
    <xf numFmtId="177" fontId="1" fillId="0" borderId="14" xfId="0" applyNumberFormat="1" applyFont="1" applyFill="1" applyBorder="1" applyAlignment="1">
      <alignment vertical="center"/>
    </xf>
    <xf numFmtId="177" fontId="1" fillId="0" borderId="14"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87" fontId="1" fillId="0" borderId="14" xfId="0" applyNumberFormat="1" applyFont="1" applyFill="1" applyBorder="1" applyAlignment="1" applyProtection="1">
      <alignment vertical="center"/>
      <protection/>
    </xf>
    <xf numFmtId="177" fontId="1" fillId="0" borderId="16" xfId="0" applyNumberFormat="1" applyFont="1" applyFill="1" applyBorder="1" applyAlignment="1" applyProtection="1">
      <alignment vertical="center"/>
      <protection locked="0"/>
    </xf>
    <xf numFmtId="187" fontId="1" fillId="0" borderId="16" xfId="0" applyNumberFormat="1" applyFont="1" applyFill="1" applyBorder="1" applyAlignment="1" applyProtection="1">
      <alignment vertical="center"/>
      <protection locked="0"/>
    </xf>
    <xf numFmtId="187" fontId="1" fillId="0" borderId="19" xfId="0" applyNumberFormat="1" applyFont="1" applyFill="1" applyBorder="1" applyAlignment="1" applyProtection="1">
      <alignment vertical="center"/>
      <protection/>
    </xf>
    <xf numFmtId="187" fontId="17" fillId="0" borderId="14" xfId="0" applyNumberFormat="1" applyFont="1" applyFill="1" applyBorder="1" applyAlignment="1" applyProtection="1">
      <alignment vertical="center"/>
      <protection/>
    </xf>
    <xf numFmtId="177" fontId="1" fillId="0" borderId="19" xfId="0" applyNumberFormat="1" applyFont="1" applyFill="1" applyBorder="1" applyAlignment="1" applyProtection="1">
      <alignment vertical="center"/>
      <protection locked="0"/>
    </xf>
    <xf numFmtId="177" fontId="1" fillId="0" borderId="21" xfId="0" applyNumberFormat="1" applyFont="1" applyFill="1" applyBorder="1" applyAlignment="1" applyProtection="1">
      <alignment vertical="center"/>
      <protection locked="0"/>
    </xf>
    <xf numFmtId="177" fontId="1" fillId="0" borderId="0" xfId="0" applyNumberFormat="1" applyFont="1" applyFill="1" applyBorder="1" applyAlignment="1" applyProtection="1">
      <alignment vertical="center"/>
      <protection locked="0"/>
    </xf>
    <xf numFmtId="177" fontId="1" fillId="0" borderId="19" xfId="0" applyNumberFormat="1" applyFont="1" applyFill="1" applyBorder="1" applyAlignment="1" applyProtection="1">
      <alignment vertical="center"/>
      <protection/>
    </xf>
    <xf numFmtId="0" fontId="1" fillId="0" borderId="21" xfId="0" applyFont="1" applyFill="1" applyBorder="1" applyAlignment="1" applyProtection="1">
      <alignment horizontal="center" vertical="center"/>
      <protection/>
    </xf>
    <xf numFmtId="0" fontId="18" fillId="0" borderId="19" xfId="0" applyFont="1" applyFill="1" applyBorder="1" applyAlignment="1">
      <alignment vertical="center"/>
    </xf>
    <xf numFmtId="0" fontId="17" fillId="0" borderId="21" xfId="0" applyFont="1" applyFill="1" applyBorder="1" applyAlignment="1" applyProtection="1">
      <alignment horizontal="center" vertical="center" wrapText="1"/>
      <protection/>
    </xf>
    <xf numFmtId="0" fontId="17" fillId="0" borderId="19" xfId="0" applyFont="1" applyFill="1" applyBorder="1" applyAlignment="1">
      <alignment vertical="center" wrapText="1"/>
    </xf>
    <xf numFmtId="0" fontId="17" fillId="0" borderId="19" xfId="0" applyFont="1" applyFill="1" applyBorder="1" applyAlignment="1">
      <alignment vertical="center"/>
    </xf>
    <xf numFmtId="0" fontId="1" fillId="0" borderId="17"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PSChar" xfId="40"/>
    <cellStyle name="PSHeading" xfId="41"/>
    <cellStyle name="revised" xfId="42"/>
    <cellStyle name="section" xfId="43"/>
    <cellStyle name="subhead"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タイトル" xfId="52"/>
    <cellStyle name="チェック セル" xfId="53"/>
    <cellStyle name="どちらでもない" xfId="54"/>
    <cellStyle name="Percent" xfId="55"/>
    <cellStyle name="Hyperlink" xfId="56"/>
    <cellStyle name="メモ" xfId="57"/>
    <cellStyle name="リンク セル" xfId="58"/>
    <cellStyle name="悪い" xfId="59"/>
    <cellStyle name="下点線" xfId="60"/>
    <cellStyle name="計算" xfId="61"/>
    <cellStyle name="警告文" xfId="62"/>
    <cellStyle name="Comma [0]" xfId="63"/>
    <cellStyle name="Comma"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4"/>
  <sheetViews>
    <sheetView view="pageBreakPreview" zoomScale="83" zoomScaleNormal="85" zoomScaleSheetLayoutView="83" zoomScalePageLayoutView="0" workbookViewId="0" topLeftCell="A1">
      <selection activeCell="C8" sqref="C8"/>
    </sheetView>
  </sheetViews>
  <sheetFormatPr defaultColWidth="10.66015625" defaultRowHeight="18"/>
  <cols>
    <col min="1" max="1" width="7" style="2" customWidth="1"/>
    <col min="2" max="3" width="6.41015625" style="2" customWidth="1"/>
    <col min="4" max="4" width="7" style="2" customWidth="1"/>
    <col min="5" max="5" width="6.41015625" style="2" customWidth="1"/>
    <col min="6" max="6" width="5.33203125" style="2" customWidth="1"/>
    <col min="7" max="7" width="6.5" style="2" customWidth="1"/>
    <col min="8" max="8" width="5.66015625" style="2" customWidth="1"/>
    <col min="9" max="9" width="6.5" style="2" customWidth="1"/>
    <col min="10" max="10" width="5.66015625" style="2" customWidth="1"/>
    <col min="11" max="11" width="6.66015625" style="2" customWidth="1"/>
    <col min="12" max="12" width="7.5" style="2" customWidth="1"/>
    <col min="13" max="13" width="6.66015625" style="2" customWidth="1"/>
    <col min="14" max="14" width="5.66015625" style="2" customWidth="1"/>
    <col min="15" max="15" width="6.66015625" style="2" customWidth="1"/>
    <col min="16" max="16" width="7.5" style="2" customWidth="1"/>
    <col min="17" max="17" width="6.66015625" style="2" customWidth="1"/>
    <col min="18" max="18" width="5.66015625" style="2" customWidth="1"/>
    <col min="19" max="16384" width="10.66015625" style="2" customWidth="1"/>
  </cols>
  <sheetData>
    <row r="1" spans="1:19" ht="18.75" customHeight="1">
      <c r="A1" s="49" t="s">
        <v>87</v>
      </c>
      <c r="B1" s="50"/>
      <c r="C1" s="50"/>
      <c r="D1" s="50"/>
      <c r="E1" s="50"/>
      <c r="F1" s="50"/>
      <c r="G1" s="50"/>
      <c r="H1" s="7"/>
      <c r="I1" s="7"/>
      <c r="J1" s="7"/>
      <c r="K1" s="7"/>
      <c r="L1" s="7"/>
      <c r="M1" s="7"/>
      <c r="N1" s="7"/>
      <c r="O1" s="7"/>
      <c r="P1" s="7"/>
      <c r="Q1" s="7"/>
      <c r="R1" s="7"/>
      <c r="S1" s="1"/>
    </row>
    <row r="2" spans="1:19" ht="12.75" customHeight="1">
      <c r="A2" s="51"/>
      <c r="B2" s="50"/>
      <c r="C2" s="50"/>
      <c r="D2" s="50"/>
      <c r="E2" s="50"/>
      <c r="F2" s="50"/>
      <c r="G2" s="50"/>
      <c r="H2" s="7"/>
      <c r="I2" s="7"/>
      <c r="J2" s="7"/>
      <c r="K2" s="7"/>
      <c r="L2" s="7"/>
      <c r="M2" s="7"/>
      <c r="N2" s="7"/>
      <c r="O2" s="7"/>
      <c r="P2" s="7"/>
      <c r="Q2" s="7"/>
      <c r="R2" s="7"/>
      <c r="S2" s="1"/>
    </row>
    <row r="3" spans="1:19" ht="18.75" customHeight="1">
      <c r="A3" s="49" t="s">
        <v>88</v>
      </c>
      <c r="B3" s="50"/>
      <c r="C3" s="50"/>
      <c r="D3" s="50"/>
      <c r="E3" s="50"/>
      <c r="F3" s="50"/>
      <c r="G3" s="50"/>
      <c r="H3" s="7"/>
      <c r="I3" s="7"/>
      <c r="J3" s="7"/>
      <c r="K3" s="7"/>
      <c r="L3" s="7"/>
      <c r="M3" s="7"/>
      <c r="N3" s="7"/>
      <c r="O3" s="7"/>
      <c r="P3" s="7"/>
      <c r="Q3" s="7"/>
      <c r="R3" s="7"/>
      <c r="S3" s="1"/>
    </row>
    <row r="4" spans="1:19" ht="12.75" customHeight="1">
      <c r="A4" s="52"/>
      <c r="B4" s="7"/>
      <c r="C4" s="7"/>
      <c r="D4" s="45"/>
      <c r="E4" s="45"/>
      <c r="F4" s="45"/>
      <c r="G4" s="45"/>
      <c r="H4" s="11"/>
      <c r="I4" s="11"/>
      <c r="J4" s="11"/>
      <c r="K4" s="11"/>
      <c r="L4" s="11"/>
      <c r="M4" s="11"/>
      <c r="N4" s="11"/>
      <c r="O4" s="11"/>
      <c r="P4" s="11"/>
      <c r="Q4" s="11"/>
      <c r="R4" s="11"/>
      <c r="S4" s="1"/>
    </row>
    <row r="5" spans="1:19" ht="15" customHeight="1">
      <c r="A5" s="81" t="s">
        <v>0</v>
      </c>
      <c r="B5" s="83" t="s">
        <v>89</v>
      </c>
      <c r="C5" s="83" t="s">
        <v>82</v>
      </c>
      <c r="D5" s="83" t="s">
        <v>65</v>
      </c>
      <c r="E5" s="89" t="s">
        <v>1</v>
      </c>
      <c r="F5" s="81" t="s">
        <v>2</v>
      </c>
      <c r="G5" s="86" t="s">
        <v>71</v>
      </c>
      <c r="H5" s="87"/>
      <c r="I5" s="87"/>
      <c r="J5" s="88"/>
      <c r="K5" s="86" t="s">
        <v>72</v>
      </c>
      <c r="L5" s="87"/>
      <c r="M5" s="87"/>
      <c r="N5" s="88"/>
      <c r="O5" s="86" t="s">
        <v>73</v>
      </c>
      <c r="P5" s="87"/>
      <c r="Q5" s="87"/>
      <c r="R5" s="88"/>
      <c r="S5" s="1"/>
    </row>
    <row r="6" spans="1:19" ht="30" customHeight="1">
      <c r="A6" s="82"/>
      <c r="B6" s="84"/>
      <c r="C6" s="84"/>
      <c r="D6" s="85"/>
      <c r="E6" s="85"/>
      <c r="F6" s="82"/>
      <c r="G6" s="14" t="s">
        <v>0</v>
      </c>
      <c r="H6" s="14" t="s">
        <v>2</v>
      </c>
      <c r="I6" s="14" t="s">
        <v>74</v>
      </c>
      <c r="J6" s="14" t="s">
        <v>2</v>
      </c>
      <c r="K6" s="46" t="s">
        <v>90</v>
      </c>
      <c r="L6" s="46" t="s">
        <v>66</v>
      </c>
      <c r="M6" s="47" t="s">
        <v>1</v>
      </c>
      <c r="N6" s="14" t="s">
        <v>2</v>
      </c>
      <c r="O6" s="46" t="s">
        <v>90</v>
      </c>
      <c r="P6" s="46" t="s">
        <v>66</v>
      </c>
      <c r="Q6" s="47" t="s">
        <v>1</v>
      </c>
      <c r="R6" s="48" t="s">
        <v>2</v>
      </c>
      <c r="S6" s="1"/>
    </row>
    <row r="7" spans="1:19" s="5" customFormat="1" ht="24.75" customHeight="1">
      <c r="A7" s="3" t="s">
        <v>63</v>
      </c>
      <c r="B7" s="44">
        <f>'施設数'!B37+'施設数'!B55</f>
        <v>5915</v>
      </c>
      <c r="C7" s="44">
        <f>K7+O7</f>
        <v>5976</v>
      </c>
      <c r="D7" s="72">
        <f>L7+P7</f>
        <v>4578.3</v>
      </c>
      <c r="E7" s="44">
        <f>M7+Q7</f>
        <v>5720</v>
      </c>
      <c r="F7" s="72">
        <f aca="true" t="shared" si="0" ref="F7:F13">E7/D7*100</f>
        <v>124.93720376558983</v>
      </c>
      <c r="G7" s="44">
        <f>E7-I7</f>
        <v>3501</v>
      </c>
      <c r="H7" s="72">
        <f aca="true" t="shared" si="1" ref="H7:H14">G7/E7*100</f>
        <v>61.2062937062937</v>
      </c>
      <c r="I7" s="44">
        <v>2219</v>
      </c>
      <c r="J7" s="72">
        <f aca="true" t="shared" si="2" ref="J7:J14">I7/E7*100</f>
        <v>38.79370629370629</v>
      </c>
      <c r="K7" s="73">
        <v>3071</v>
      </c>
      <c r="L7" s="74">
        <v>2886.3</v>
      </c>
      <c r="M7" s="73">
        <f>'監視件数'!B37</f>
        <v>3564</v>
      </c>
      <c r="N7" s="72">
        <f>M7/L7*100</f>
        <v>123.47988774555658</v>
      </c>
      <c r="O7" s="44">
        <v>2905</v>
      </c>
      <c r="P7" s="72">
        <v>1692</v>
      </c>
      <c r="Q7" s="73">
        <f>'監視件数'!B55</f>
        <v>2156</v>
      </c>
      <c r="R7" s="75">
        <f aca="true" t="shared" si="3" ref="R7:R14">Q7/P7*100</f>
        <v>127.42316784869976</v>
      </c>
      <c r="S7" s="4"/>
    </row>
    <row r="8" spans="1:19" ht="24.75" customHeight="1">
      <c r="A8" s="3" t="s">
        <v>3</v>
      </c>
      <c r="B8" s="44">
        <f>'施設数'!C37+'施設数'!C55</f>
        <v>5953</v>
      </c>
      <c r="C8" s="44">
        <f aca="true" t="shared" si="4" ref="C8:C19">K8+O8</f>
        <v>5957</v>
      </c>
      <c r="D8" s="72">
        <f aca="true" t="shared" si="5" ref="D8:D13">L8+P8</f>
        <v>4679.5</v>
      </c>
      <c r="E8" s="44">
        <f aca="true" t="shared" si="6" ref="E8:E13">M8+Q8</f>
        <v>5396</v>
      </c>
      <c r="F8" s="72">
        <f t="shared" si="0"/>
        <v>115.31146490009615</v>
      </c>
      <c r="G8" s="44">
        <f aca="true" t="shared" si="7" ref="G8:G13">E8-I8</f>
        <v>2790</v>
      </c>
      <c r="H8" s="72">
        <f t="shared" si="1"/>
        <v>51.70496664195701</v>
      </c>
      <c r="I8" s="44">
        <v>2606</v>
      </c>
      <c r="J8" s="72">
        <f t="shared" si="2"/>
        <v>48.29503335804299</v>
      </c>
      <c r="K8" s="73">
        <v>4126</v>
      </c>
      <c r="L8" s="74">
        <v>3510.5</v>
      </c>
      <c r="M8" s="73">
        <f>'監視件数'!C37</f>
        <v>3724</v>
      </c>
      <c r="N8" s="72">
        <f aca="true" t="shared" si="8" ref="N8:N14">M8/L8*100</f>
        <v>106.08175473579263</v>
      </c>
      <c r="O8" s="44">
        <v>1831</v>
      </c>
      <c r="P8" s="72">
        <v>1169</v>
      </c>
      <c r="Q8" s="73">
        <f>'監視件数'!C55</f>
        <v>1672</v>
      </c>
      <c r="R8" s="75">
        <f t="shared" si="3"/>
        <v>143.02822925577416</v>
      </c>
      <c r="S8" s="1"/>
    </row>
    <row r="9" spans="1:19" ht="24.75" customHeight="1">
      <c r="A9" s="3" t="s">
        <v>67</v>
      </c>
      <c r="B9" s="44">
        <f>'施設数'!D37+'施設数'!D55</f>
        <v>19436</v>
      </c>
      <c r="C9" s="44">
        <f t="shared" si="4"/>
        <v>19386</v>
      </c>
      <c r="D9" s="72">
        <f t="shared" si="5"/>
        <v>14564.8</v>
      </c>
      <c r="E9" s="44">
        <f t="shared" si="6"/>
        <v>15885</v>
      </c>
      <c r="F9" s="72">
        <f t="shared" si="0"/>
        <v>109.06431945512469</v>
      </c>
      <c r="G9" s="44">
        <f t="shared" si="7"/>
        <v>7285</v>
      </c>
      <c r="H9" s="72">
        <f t="shared" si="1"/>
        <v>45.860875039345295</v>
      </c>
      <c r="I9" s="44">
        <v>8600</v>
      </c>
      <c r="J9" s="72">
        <f t="shared" si="2"/>
        <v>54.139124960654705</v>
      </c>
      <c r="K9" s="73">
        <v>11041</v>
      </c>
      <c r="L9" s="74">
        <v>9473</v>
      </c>
      <c r="M9" s="73">
        <f>'監視件数'!D37</f>
        <v>9846</v>
      </c>
      <c r="N9" s="72">
        <f t="shared" si="8"/>
        <v>103.93750659769871</v>
      </c>
      <c r="O9" s="44">
        <v>8345</v>
      </c>
      <c r="P9" s="72">
        <v>5091.8</v>
      </c>
      <c r="Q9" s="44">
        <f>'監視件数'!D55</f>
        <v>6039</v>
      </c>
      <c r="R9" s="75">
        <f t="shared" si="3"/>
        <v>118.60245885541458</v>
      </c>
      <c r="S9" s="1"/>
    </row>
    <row r="10" spans="1:19" ht="24.75" customHeight="1">
      <c r="A10" s="3" t="s">
        <v>4</v>
      </c>
      <c r="B10" s="44">
        <f>'施設数'!E37+'施設数'!E55</f>
        <v>4880</v>
      </c>
      <c r="C10" s="44">
        <f t="shared" si="4"/>
        <v>4842</v>
      </c>
      <c r="D10" s="72">
        <f t="shared" si="5"/>
        <v>3544.7</v>
      </c>
      <c r="E10" s="44">
        <f t="shared" si="6"/>
        <v>4071</v>
      </c>
      <c r="F10" s="72">
        <f t="shared" si="0"/>
        <v>114.8475188309307</v>
      </c>
      <c r="G10" s="44">
        <f t="shared" si="7"/>
        <v>1985</v>
      </c>
      <c r="H10" s="72">
        <f t="shared" si="1"/>
        <v>48.759518545811844</v>
      </c>
      <c r="I10" s="44">
        <v>2086</v>
      </c>
      <c r="J10" s="72">
        <f t="shared" si="2"/>
        <v>51.240481454188156</v>
      </c>
      <c r="K10" s="73">
        <v>2676</v>
      </c>
      <c r="L10" s="74">
        <v>2253</v>
      </c>
      <c r="M10" s="73">
        <f>'監視件数'!E37</f>
        <v>2398</v>
      </c>
      <c r="N10" s="72">
        <f t="shared" si="8"/>
        <v>106.43586329338659</v>
      </c>
      <c r="O10" s="44">
        <v>2166</v>
      </c>
      <c r="P10" s="72">
        <v>1291.7</v>
      </c>
      <c r="Q10" s="73">
        <f>'監視件数'!E55</f>
        <v>1673</v>
      </c>
      <c r="R10" s="75">
        <f t="shared" si="3"/>
        <v>129.5192382132074</v>
      </c>
      <c r="S10" s="1"/>
    </row>
    <row r="11" spans="1:19" ht="24.75" customHeight="1">
      <c r="A11" s="3" t="s">
        <v>5</v>
      </c>
      <c r="B11" s="44">
        <f>'施設数'!F37+'施設数'!F55</f>
        <v>12869</v>
      </c>
      <c r="C11" s="44">
        <f t="shared" si="4"/>
        <v>12868</v>
      </c>
      <c r="D11" s="72">
        <f t="shared" si="5"/>
        <v>9322.400000000001</v>
      </c>
      <c r="E11" s="44">
        <f t="shared" si="6"/>
        <v>10174</v>
      </c>
      <c r="F11" s="72">
        <f t="shared" si="0"/>
        <v>109.13498669870418</v>
      </c>
      <c r="G11" s="44">
        <f t="shared" si="7"/>
        <v>4416</v>
      </c>
      <c r="H11" s="72">
        <f t="shared" si="1"/>
        <v>43.40475722429723</v>
      </c>
      <c r="I11" s="44">
        <v>5758</v>
      </c>
      <c r="J11" s="72">
        <f t="shared" si="2"/>
        <v>56.59524277570277</v>
      </c>
      <c r="K11" s="73">
        <v>7610</v>
      </c>
      <c r="L11" s="74">
        <v>6160.1</v>
      </c>
      <c r="M11" s="73">
        <f>'監視件数'!F37</f>
        <v>6630</v>
      </c>
      <c r="N11" s="72">
        <f t="shared" si="8"/>
        <v>107.62812292008246</v>
      </c>
      <c r="O11" s="44">
        <v>5258</v>
      </c>
      <c r="P11" s="72">
        <v>3162.3</v>
      </c>
      <c r="Q11" s="73">
        <f>'監視件数'!F55</f>
        <v>3544</v>
      </c>
      <c r="R11" s="75">
        <f t="shared" si="3"/>
        <v>112.07032855832779</v>
      </c>
      <c r="S11" s="1"/>
    </row>
    <row r="12" spans="1:19" ht="24.75" customHeight="1">
      <c r="A12" s="3" t="s">
        <v>61</v>
      </c>
      <c r="B12" s="44">
        <f>'施設数'!G37+'施設数'!G55</f>
        <v>13290</v>
      </c>
      <c r="C12" s="44">
        <f t="shared" si="4"/>
        <v>13246</v>
      </c>
      <c r="D12" s="72">
        <f t="shared" si="5"/>
        <v>10875</v>
      </c>
      <c r="E12" s="44">
        <f>M12+Q12</f>
        <v>11414</v>
      </c>
      <c r="F12" s="72">
        <f t="shared" si="0"/>
        <v>104.95632183908046</v>
      </c>
      <c r="G12" s="44">
        <f t="shared" si="7"/>
        <v>4887</v>
      </c>
      <c r="H12" s="72">
        <f t="shared" si="1"/>
        <v>42.81584019625022</v>
      </c>
      <c r="I12" s="44">
        <v>6527</v>
      </c>
      <c r="J12" s="72">
        <f t="shared" si="2"/>
        <v>57.18415980374978</v>
      </c>
      <c r="K12" s="73">
        <v>7901</v>
      </c>
      <c r="L12" s="74">
        <v>7507.5</v>
      </c>
      <c r="M12" s="73">
        <f>'監視件数'!G37</f>
        <v>7575</v>
      </c>
      <c r="N12" s="72">
        <f t="shared" si="8"/>
        <v>100.8991008991009</v>
      </c>
      <c r="O12" s="44">
        <v>5345</v>
      </c>
      <c r="P12" s="72">
        <v>3367.5</v>
      </c>
      <c r="Q12" s="73">
        <f>'監視件数'!G55</f>
        <v>3839</v>
      </c>
      <c r="R12" s="75">
        <f t="shared" si="3"/>
        <v>114.00148478099482</v>
      </c>
      <c r="S12" s="1"/>
    </row>
    <row r="13" spans="1:19" ht="24.75" customHeight="1">
      <c r="A13" s="53" t="s">
        <v>62</v>
      </c>
      <c r="B13" s="44">
        <f>'施設数'!H37+'施設数'!H55</f>
        <v>14420</v>
      </c>
      <c r="C13" s="44">
        <f t="shared" si="4"/>
        <v>14466</v>
      </c>
      <c r="D13" s="72">
        <f t="shared" si="5"/>
        <v>10727.4</v>
      </c>
      <c r="E13" s="44">
        <f t="shared" si="6"/>
        <v>11033</v>
      </c>
      <c r="F13" s="72">
        <f t="shared" si="0"/>
        <v>102.84877976024013</v>
      </c>
      <c r="G13" s="44">
        <f t="shared" si="7"/>
        <v>5561</v>
      </c>
      <c r="H13" s="72">
        <f t="shared" si="1"/>
        <v>50.40333544820085</v>
      </c>
      <c r="I13" s="44">
        <v>5472</v>
      </c>
      <c r="J13" s="72">
        <f t="shared" si="2"/>
        <v>49.596664551799144</v>
      </c>
      <c r="K13" s="73">
        <v>8742</v>
      </c>
      <c r="L13" s="74">
        <v>7413.2</v>
      </c>
      <c r="M13" s="73">
        <f>'監視件数'!H37</f>
        <v>7444</v>
      </c>
      <c r="N13" s="72">
        <f t="shared" si="8"/>
        <v>100.415475098473</v>
      </c>
      <c r="O13" s="44">
        <v>5724</v>
      </c>
      <c r="P13" s="72">
        <v>3314.2</v>
      </c>
      <c r="Q13" s="73">
        <f>'監視件数'!H55</f>
        <v>3589</v>
      </c>
      <c r="R13" s="75">
        <f t="shared" si="3"/>
        <v>108.2915937481142</v>
      </c>
      <c r="S13" s="1"/>
    </row>
    <row r="14" spans="1:19" ht="24.75" customHeight="1">
      <c r="A14" s="14" t="s">
        <v>6</v>
      </c>
      <c r="B14" s="44">
        <f>SUM(B7:B13)</f>
        <v>76763</v>
      </c>
      <c r="C14" s="44">
        <f t="shared" si="4"/>
        <v>76741</v>
      </c>
      <c r="D14" s="76">
        <f>SUM(D7:D13)</f>
        <v>58292.1</v>
      </c>
      <c r="E14" s="44">
        <f>SUM(E7:E13)</f>
        <v>63693</v>
      </c>
      <c r="F14" s="72">
        <f>E14/D14*100</f>
        <v>109.26523491176334</v>
      </c>
      <c r="G14" s="44">
        <f>SUM(G7:G13)</f>
        <v>30425</v>
      </c>
      <c r="H14" s="72">
        <f t="shared" si="1"/>
        <v>47.768200587191686</v>
      </c>
      <c r="I14" s="44">
        <f>SUM(I7:I13)</f>
        <v>33268</v>
      </c>
      <c r="J14" s="72">
        <f t="shared" si="2"/>
        <v>52.231799412808314</v>
      </c>
      <c r="K14" s="73">
        <f>SUM(K7:K13)</f>
        <v>45167</v>
      </c>
      <c r="L14" s="72">
        <f>SUM(L7:L13)</f>
        <v>39203.6</v>
      </c>
      <c r="M14" s="73">
        <f>SUM(M7:M13)</f>
        <v>41181</v>
      </c>
      <c r="N14" s="72">
        <f t="shared" si="8"/>
        <v>105.04392453754248</v>
      </c>
      <c r="O14" s="73">
        <f>SUM(O7:O13)</f>
        <v>31574</v>
      </c>
      <c r="P14" s="72">
        <f>SUM(P7:P13)</f>
        <v>19088.5</v>
      </c>
      <c r="Q14" s="73">
        <f>SUM(Q7:Q13)</f>
        <v>22512</v>
      </c>
      <c r="R14" s="75">
        <f t="shared" si="3"/>
        <v>117.93488225895172</v>
      </c>
      <c r="S14" s="1"/>
    </row>
    <row r="15" spans="1:19" ht="24.75" customHeight="1">
      <c r="A15" s="54"/>
      <c r="B15" s="44"/>
      <c r="C15" s="44"/>
      <c r="D15" s="44"/>
      <c r="E15" s="44"/>
      <c r="F15" s="44"/>
      <c r="G15" s="68"/>
      <c r="H15" s="68"/>
      <c r="I15" s="68"/>
      <c r="J15" s="68"/>
      <c r="K15" s="44"/>
      <c r="L15" s="44"/>
      <c r="M15" s="44"/>
      <c r="N15" s="44"/>
      <c r="O15" s="44"/>
      <c r="P15" s="44"/>
      <c r="Q15" s="44"/>
      <c r="R15" s="67"/>
      <c r="S15" s="1"/>
    </row>
    <row r="16" spans="1:19" ht="24.75" customHeight="1">
      <c r="A16" s="3" t="s">
        <v>7</v>
      </c>
      <c r="B16" s="44">
        <f>'施設数'!I37+'施設数'!I55</f>
        <v>26063</v>
      </c>
      <c r="C16" s="44">
        <f t="shared" si="4"/>
        <v>26128</v>
      </c>
      <c r="D16" s="69" t="s">
        <v>81</v>
      </c>
      <c r="E16" s="44">
        <f>M16+Q16</f>
        <v>22960</v>
      </c>
      <c r="F16" s="69" t="s">
        <v>81</v>
      </c>
      <c r="G16" s="69" t="s">
        <v>81</v>
      </c>
      <c r="H16" s="69" t="s">
        <v>81</v>
      </c>
      <c r="I16" s="69" t="s">
        <v>81</v>
      </c>
      <c r="J16" s="69" t="s">
        <v>81</v>
      </c>
      <c r="K16" s="73">
        <v>13885</v>
      </c>
      <c r="L16" s="69" t="s">
        <v>81</v>
      </c>
      <c r="M16" s="73">
        <f>'監視件数'!I37</f>
        <v>10131</v>
      </c>
      <c r="N16" s="69" t="s">
        <v>81</v>
      </c>
      <c r="O16" s="44">
        <v>12243</v>
      </c>
      <c r="P16" s="69" t="s">
        <v>81</v>
      </c>
      <c r="Q16" s="73">
        <f>'監視件数'!I55</f>
        <v>12829</v>
      </c>
      <c r="R16" s="70" t="s">
        <v>81</v>
      </c>
      <c r="S16" s="1"/>
    </row>
    <row r="17" spans="1:19" ht="24.75" customHeight="1">
      <c r="A17" s="3" t="s">
        <v>8</v>
      </c>
      <c r="B17" s="44">
        <f>'施設数'!J37+'施設数'!J55</f>
        <v>21442</v>
      </c>
      <c r="C17" s="44">
        <f t="shared" si="4"/>
        <v>21556</v>
      </c>
      <c r="D17" s="69" t="s">
        <v>81</v>
      </c>
      <c r="E17" s="44">
        <f>M17+Q17</f>
        <v>15730</v>
      </c>
      <c r="F17" s="69" t="s">
        <v>81</v>
      </c>
      <c r="G17" s="69" t="s">
        <v>81</v>
      </c>
      <c r="H17" s="69" t="s">
        <v>81</v>
      </c>
      <c r="I17" s="69" t="s">
        <v>81</v>
      </c>
      <c r="J17" s="69" t="s">
        <v>81</v>
      </c>
      <c r="K17" s="73">
        <v>13546</v>
      </c>
      <c r="L17" s="69" t="s">
        <v>81</v>
      </c>
      <c r="M17" s="73">
        <f>'監視件数'!J37</f>
        <v>9874</v>
      </c>
      <c r="N17" s="69" t="s">
        <v>81</v>
      </c>
      <c r="O17" s="44">
        <v>8010</v>
      </c>
      <c r="P17" s="69" t="s">
        <v>81</v>
      </c>
      <c r="Q17" s="73">
        <f>'監視件数'!J55</f>
        <v>5856</v>
      </c>
      <c r="R17" s="70" t="s">
        <v>81</v>
      </c>
      <c r="S17" s="1"/>
    </row>
    <row r="18" spans="1:19" ht="24.75" customHeight="1">
      <c r="A18" s="14" t="s">
        <v>6</v>
      </c>
      <c r="B18" s="44">
        <f>SUM(B16:B17)</f>
        <v>47505</v>
      </c>
      <c r="C18" s="44">
        <f t="shared" si="4"/>
        <v>47684</v>
      </c>
      <c r="D18" s="69" t="s">
        <v>81</v>
      </c>
      <c r="E18" s="44">
        <f>SUM(E16:E17)</f>
        <v>38690</v>
      </c>
      <c r="F18" s="69" t="s">
        <v>81</v>
      </c>
      <c r="G18" s="69" t="s">
        <v>81</v>
      </c>
      <c r="H18" s="69" t="s">
        <v>81</v>
      </c>
      <c r="I18" s="69" t="s">
        <v>81</v>
      </c>
      <c r="J18" s="69" t="s">
        <v>81</v>
      </c>
      <c r="K18" s="73">
        <f>K16+K17</f>
        <v>27431</v>
      </c>
      <c r="L18" s="69" t="s">
        <v>81</v>
      </c>
      <c r="M18" s="73">
        <f>M16+M17</f>
        <v>20005</v>
      </c>
      <c r="N18" s="69" t="s">
        <v>81</v>
      </c>
      <c r="O18" s="73">
        <f>O16+O17</f>
        <v>20253</v>
      </c>
      <c r="P18" s="69" t="s">
        <v>81</v>
      </c>
      <c r="Q18" s="73">
        <f>Q16+Q17</f>
        <v>18685</v>
      </c>
      <c r="R18" s="71" t="s">
        <v>81</v>
      </c>
      <c r="S18" s="1"/>
    </row>
    <row r="19" spans="1:19" ht="24.75" customHeight="1">
      <c r="A19" s="3" t="s">
        <v>9</v>
      </c>
      <c r="B19" s="44">
        <f>B14+B18</f>
        <v>124268</v>
      </c>
      <c r="C19" s="44">
        <f t="shared" si="4"/>
        <v>124425</v>
      </c>
      <c r="D19" s="69" t="s">
        <v>81</v>
      </c>
      <c r="E19" s="44">
        <f>E14+E18</f>
        <v>102383</v>
      </c>
      <c r="F19" s="69" t="s">
        <v>81</v>
      </c>
      <c r="G19" s="69" t="s">
        <v>81</v>
      </c>
      <c r="H19" s="69" t="s">
        <v>81</v>
      </c>
      <c r="I19" s="69" t="s">
        <v>81</v>
      </c>
      <c r="J19" s="69" t="s">
        <v>81</v>
      </c>
      <c r="K19" s="73">
        <f>SUM(K7:K13,K16:K17)</f>
        <v>72598</v>
      </c>
      <c r="L19" s="69" t="s">
        <v>81</v>
      </c>
      <c r="M19" s="73">
        <f>SUM(M7:M13,M16:M17)</f>
        <v>61186</v>
      </c>
      <c r="N19" s="69" t="s">
        <v>81</v>
      </c>
      <c r="O19" s="73">
        <f>SUM(O7:O13,O16:O17)</f>
        <v>51827</v>
      </c>
      <c r="P19" s="69" t="s">
        <v>81</v>
      </c>
      <c r="Q19" s="73">
        <f>SUM(Q7:Q13,Q16:Q17)</f>
        <v>41197</v>
      </c>
      <c r="R19" s="70" t="s">
        <v>81</v>
      </c>
      <c r="S19" s="1"/>
    </row>
    <row r="20" spans="1:19" ht="13.5">
      <c r="A20" s="55"/>
      <c r="B20" s="5"/>
      <c r="C20" s="5"/>
      <c r="D20" s="5"/>
      <c r="E20" s="5"/>
      <c r="F20" s="5"/>
      <c r="G20" s="5"/>
      <c r="H20" s="5"/>
      <c r="I20" s="5"/>
      <c r="J20" s="5"/>
      <c r="K20" s="5"/>
      <c r="L20" s="5"/>
      <c r="M20" s="5"/>
      <c r="N20" s="5"/>
      <c r="O20" s="5"/>
      <c r="P20" s="5"/>
      <c r="Q20" s="5"/>
      <c r="R20" s="5"/>
      <c r="S20" s="1"/>
    </row>
    <row r="21" spans="1:19" ht="13.5">
      <c r="A21" s="5" t="s">
        <v>91</v>
      </c>
      <c r="B21" s="5"/>
      <c r="C21" s="5"/>
      <c r="D21" s="5"/>
      <c r="E21" s="5"/>
      <c r="F21" s="5"/>
      <c r="G21" s="5"/>
      <c r="H21" s="5"/>
      <c r="I21" s="5"/>
      <c r="J21" s="5"/>
      <c r="K21" s="5"/>
      <c r="L21" s="5"/>
      <c r="M21" s="5"/>
      <c r="N21" s="5"/>
      <c r="O21" s="5"/>
      <c r="P21" s="5"/>
      <c r="Q21" s="5"/>
      <c r="R21" s="5"/>
      <c r="S21" s="1"/>
    </row>
    <row r="22" ht="13.5">
      <c r="S22" s="1"/>
    </row>
    <row r="23" ht="13.5">
      <c r="S23" s="1"/>
    </row>
    <row r="24" ht="13.5">
      <c r="S24" s="1"/>
    </row>
  </sheetData>
  <sheetProtection/>
  <mergeCells count="9">
    <mergeCell ref="A5:A6"/>
    <mergeCell ref="B5:B6"/>
    <mergeCell ref="C5:C6"/>
    <mergeCell ref="D5:D6"/>
    <mergeCell ref="O5:R5"/>
    <mergeCell ref="E5:E6"/>
    <mergeCell ref="F5:F6"/>
    <mergeCell ref="G5:J5"/>
    <mergeCell ref="K5:N5"/>
  </mergeCells>
  <printOptions/>
  <pageMargins left="0.65" right="0.64" top="1" bottom="1" header="0.512" footer="0.51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V60"/>
  <sheetViews>
    <sheetView view="pageBreakPreview" zoomScale="71" zoomScaleSheetLayoutView="71" zoomScalePageLayoutView="0" workbookViewId="0" topLeftCell="A1">
      <pane ySplit="1" topLeftCell="A2" activePane="bottomLeft" state="frozen"/>
      <selection pane="topLeft" activeCell="A1" sqref="A1"/>
      <selection pane="bottomLeft" activeCell="A11" sqref="A11"/>
    </sheetView>
  </sheetViews>
  <sheetFormatPr defaultColWidth="10.66015625" defaultRowHeight="18"/>
  <cols>
    <col min="1" max="1" width="21.16015625" style="7" customWidth="1"/>
    <col min="2" max="11" width="9.16015625" style="7" customWidth="1"/>
    <col min="12" max="13" width="12" style="7" customWidth="1"/>
    <col min="14" max="14" width="9.33203125" style="7" customWidth="1"/>
    <col min="15" max="15" width="10.41015625" style="7" customWidth="1"/>
    <col min="16" max="16" width="4.58203125" style="7" customWidth="1"/>
    <col min="17" max="16384" width="10.66015625" style="7" customWidth="1"/>
  </cols>
  <sheetData>
    <row r="1" spans="1:14" ht="14.25">
      <c r="A1" s="6" t="s">
        <v>83</v>
      </c>
      <c r="N1" s="8"/>
    </row>
    <row r="2" spans="1:14" ht="13.5">
      <c r="A2" s="9"/>
      <c r="M2" s="10" t="s">
        <v>86</v>
      </c>
      <c r="N2" s="8"/>
    </row>
    <row r="3" spans="1:14" ht="13.5">
      <c r="A3" s="7" t="s">
        <v>10</v>
      </c>
      <c r="B3" s="11"/>
      <c r="C3" s="11"/>
      <c r="D3" s="11"/>
      <c r="E3" s="11"/>
      <c r="F3" s="11"/>
      <c r="G3" s="11"/>
      <c r="H3" s="11"/>
      <c r="I3" s="12"/>
      <c r="J3" s="12"/>
      <c r="K3" s="11"/>
      <c r="L3" s="11"/>
      <c r="M3" s="8" t="s">
        <v>84</v>
      </c>
      <c r="N3" s="12"/>
    </row>
    <row r="4" spans="1:16" s="21" customFormat="1" ht="30" customHeight="1">
      <c r="A4" s="13" t="s">
        <v>59</v>
      </c>
      <c r="B4" s="14" t="s">
        <v>60</v>
      </c>
      <c r="C4" s="14" t="s">
        <v>12</v>
      </c>
      <c r="D4" s="14" t="s">
        <v>13</v>
      </c>
      <c r="E4" s="14" t="s">
        <v>4</v>
      </c>
      <c r="F4" s="14" t="s">
        <v>14</v>
      </c>
      <c r="G4" s="14" t="s">
        <v>61</v>
      </c>
      <c r="H4" s="14" t="s">
        <v>62</v>
      </c>
      <c r="I4" s="15" t="s">
        <v>7</v>
      </c>
      <c r="J4" s="16" t="s">
        <v>8</v>
      </c>
      <c r="K4" s="16" t="s">
        <v>15</v>
      </c>
      <c r="L4" s="17" t="s">
        <v>68</v>
      </c>
      <c r="M4" s="18" t="s">
        <v>69</v>
      </c>
      <c r="N4" s="19"/>
      <c r="O4" s="20"/>
      <c r="P4" s="20"/>
    </row>
    <row r="5" spans="1:14" ht="15" customHeight="1">
      <c r="A5" s="22" t="s">
        <v>16</v>
      </c>
      <c r="B5" s="73">
        <v>2173</v>
      </c>
      <c r="C5" s="73">
        <v>3096</v>
      </c>
      <c r="D5" s="73">
        <v>7063</v>
      </c>
      <c r="E5" s="73">
        <v>1811</v>
      </c>
      <c r="F5" s="73">
        <v>5037</v>
      </c>
      <c r="G5" s="73">
        <v>4482</v>
      </c>
      <c r="H5" s="73">
        <v>5043</v>
      </c>
      <c r="I5" s="73">
        <v>8823</v>
      </c>
      <c r="J5" s="73">
        <v>8359</v>
      </c>
      <c r="K5" s="73">
        <f aca="true" t="shared" si="0" ref="K5:K36">SUM(B5:J5)</f>
        <v>45887</v>
      </c>
      <c r="L5" s="73">
        <f aca="true" t="shared" si="1" ref="L5:L36">SUM(B5:H5)</f>
        <v>28705</v>
      </c>
      <c r="M5" s="73">
        <f aca="true" t="shared" si="2" ref="M5:M36">SUM(I5:J5)</f>
        <v>17182</v>
      </c>
      <c r="N5" s="23"/>
    </row>
    <row r="6" spans="1:14" ht="15" customHeight="1">
      <c r="A6" s="22" t="s">
        <v>17</v>
      </c>
      <c r="B6" s="73">
        <v>169</v>
      </c>
      <c r="C6" s="73">
        <v>205</v>
      </c>
      <c r="D6" s="73">
        <v>738</v>
      </c>
      <c r="E6" s="73">
        <v>165</v>
      </c>
      <c r="F6" s="73">
        <v>473</v>
      </c>
      <c r="G6" s="73">
        <v>666</v>
      </c>
      <c r="H6" s="73">
        <v>633</v>
      </c>
      <c r="I6" s="73">
        <v>978</v>
      </c>
      <c r="J6" s="73">
        <v>1044</v>
      </c>
      <c r="K6" s="73">
        <f t="shared" si="0"/>
        <v>5071</v>
      </c>
      <c r="L6" s="73">
        <f t="shared" si="1"/>
        <v>3049</v>
      </c>
      <c r="M6" s="73">
        <f t="shared" si="2"/>
        <v>2022</v>
      </c>
      <c r="N6" s="23"/>
    </row>
    <row r="7" spans="1:14" ht="15" customHeight="1">
      <c r="A7" s="22" t="s">
        <v>18</v>
      </c>
      <c r="B7" s="73">
        <v>0</v>
      </c>
      <c r="C7" s="73">
        <v>0</v>
      </c>
      <c r="D7" s="73">
        <v>4</v>
      </c>
      <c r="E7" s="73">
        <v>0</v>
      </c>
      <c r="F7" s="73">
        <v>4</v>
      </c>
      <c r="G7" s="73">
        <v>1</v>
      </c>
      <c r="H7" s="73">
        <v>4</v>
      </c>
      <c r="I7" s="73">
        <v>1</v>
      </c>
      <c r="J7" s="73">
        <v>2</v>
      </c>
      <c r="K7" s="73">
        <f t="shared" si="0"/>
        <v>16</v>
      </c>
      <c r="L7" s="73">
        <f t="shared" si="1"/>
        <v>13</v>
      </c>
      <c r="M7" s="73">
        <f t="shared" si="2"/>
        <v>3</v>
      </c>
      <c r="N7" s="23"/>
    </row>
    <row r="8" spans="1:14" ht="15" customHeight="1">
      <c r="A8" s="22" t="s">
        <v>19</v>
      </c>
      <c r="B8" s="73">
        <v>0</v>
      </c>
      <c r="C8" s="73">
        <v>0</v>
      </c>
      <c r="D8" s="73">
        <v>22</v>
      </c>
      <c r="E8" s="73">
        <v>3</v>
      </c>
      <c r="F8" s="73">
        <v>19</v>
      </c>
      <c r="G8" s="73">
        <v>6</v>
      </c>
      <c r="H8" s="73">
        <v>16</v>
      </c>
      <c r="I8" s="73">
        <v>17</v>
      </c>
      <c r="J8" s="73">
        <v>5</v>
      </c>
      <c r="K8" s="73">
        <f t="shared" si="0"/>
        <v>88</v>
      </c>
      <c r="L8" s="73">
        <f t="shared" si="1"/>
        <v>66</v>
      </c>
      <c r="M8" s="73">
        <f t="shared" si="2"/>
        <v>22</v>
      </c>
      <c r="N8" s="23"/>
    </row>
    <row r="9" spans="1:14" ht="15" customHeight="1">
      <c r="A9" s="22" t="s">
        <v>20</v>
      </c>
      <c r="B9" s="73">
        <v>0</v>
      </c>
      <c r="C9" s="73">
        <v>0</v>
      </c>
      <c r="D9" s="73">
        <v>0</v>
      </c>
      <c r="E9" s="73">
        <v>0</v>
      </c>
      <c r="F9" s="73">
        <v>2</v>
      </c>
      <c r="G9" s="73">
        <v>0</v>
      </c>
      <c r="H9" s="73">
        <v>0</v>
      </c>
      <c r="I9" s="73">
        <v>0</v>
      </c>
      <c r="J9" s="73">
        <v>0</v>
      </c>
      <c r="K9" s="73">
        <f t="shared" si="0"/>
        <v>2</v>
      </c>
      <c r="L9" s="73">
        <f t="shared" si="1"/>
        <v>2</v>
      </c>
      <c r="M9" s="73">
        <f t="shared" si="2"/>
        <v>0</v>
      </c>
      <c r="N9" s="23"/>
    </row>
    <row r="10" spans="1:14" ht="15" customHeight="1">
      <c r="A10" s="22" t="s">
        <v>21</v>
      </c>
      <c r="B10" s="73">
        <v>123</v>
      </c>
      <c r="C10" s="73">
        <v>149</v>
      </c>
      <c r="D10" s="73">
        <v>447</v>
      </c>
      <c r="E10" s="73">
        <v>63</v>
      </c>
      <c r="F10" s="73">
        <v>244</v>
      </c>
      <c r="G10" s="73">
        <v>401</v>
      </c>
      <c r="H10" s="73">
        <v>384</v>
      </c>
      <c r="I10" s="73">
        <v>651</v>
      </c>
      <c r="J10" s="73">
        <v>586</v>
      </c>
      <c r="K10" s="73">
        <f t="shared" si="0"/>
        <v>3048</v>
      </c>
      <c r="L10" s="73">
        <f t="shared" si="1"/>
        <v>1811</v>
      </c>
      <c r="M10" s="73">
        <f t="shared" si="2"/>
        <v>1237</v>
      </c>
      <c r="N10" s="23"/>
    </row>
    <row r="11" spans="1:14" ht="15" customHeight="1">
      <c r="A11" s="22" t="s">
        <v>75</v>
      </c>
      <c r="B11" s="73">
        <v>3</v>
      </c>
      <c r="C11" s="73">
        <v>5</v>
      </c>
      <c r="D11" s="73">
        <v>5</v>
      </c>
      <c r="E11" s="73">
        <v>0</v>
      </c>
      <c r="F11" s="73">
        <v>2</v>
      </c>
      <c r="G11" s="73">
        <v>8</v>
      </c>
      <c r="H11" s="73">
        <v>5</v>
      </c>
      <c r="I11" s="73">
        <v>6</v>
      </c>
      <c r="J11" s="73">
        <v>7</v>
      </c>
      <c r="K11" s="73">
        <f t="shared" si="0"/>
        <v>41</v>
      </c>
      <c r="L11" s="73">
        <f t="shared" si="1"/>
        <v>28</v>
      </c>
      <c r="M11" s="73">
        <f t="shared" si="2"/>
        <v>13</v>
      </c>
      <c r="N11" s="23"/>
    </row>
    <row r="12" spans="1:14" ht="15" customHeight="1">
      <c r="A12" s="22" t="s">
        <v>76</v>
      </c>
      <c r="B12" s="73">
        <v>1</v>
      </c>
      <c r="C12" s="73">
        <v>10</v>
      </c>
      <c r="D12" s="73">
        <v>7</v>
      </c>
      <c r="E12" s="73">
        <v>3</v>
      </c>
      <c r="F12" s="73">
        <v>3</v>
      </c>
      <c r="G12" s="73">
        <v>39</v>
      </c>
      <c r="H12" s="73">
        <v>1</v>
      </c>
      <c r="I12" s="73">
        <v>14</v>
      </c>
      <c r="J12" s="73">
        <v>2</v>
      </c>
      <c r="K12" s="73">
        <f t="shared" si="0"/>
        <v>80</v>
      </c>
      <c r="L12" s="73">
        <f t="shared" si="1"/>
        <v>64</v>
      </c>
      <c r="M12" s="73">
        <f t="shared" si="2"/>
        <v>16</v>
      </c>
      <c r="N12" s="23"/>
    </row>
    <row r="13" spans="1:14" ht="15" customHeight="1">
      <c r="A13" s="22" t="s">
        <v>22</v>
      </c>
      <c r="B13" s="73">
        <v>10</v>
      </c>
      <c r="C13" s="73">
        <v>11</v>
      </c>
      <c r="D13" s="73">
        <v>34</v>
      </c>
      <c r="E13" s="73">
        <v>3</v>
      </c>
      <c r="F13" s="73">
        <v>14</v>
      </c>
      <c r="G13" s="73">
        <v>195</v>
      </c>
      <c r="H13" s="73">
        <v>22</v>
      </c>
      <c r="I13" s="73">
        <v>120</v>
      </c>
      <c r="J13" s="73">
        <v>29</v>
      </c>
      <c r="K13" s="73">
        <f t="shared" si="0"/>
        <v>438</v>
      </c>
      <c r="L13" s="73">
        <f t="shared" si="1"/>
        <v>289</v>
      </c>
      <c r="M13" s="73">
        <f t="shared" si="2"/>
        <v>149</v>
      </c>
      <c r="N13" s="23"/>
    </row>
    <row r="14" spans="1:14" ht="15" customHeight="1">
      <c r="A14" s="22" t="s">
        <v>77</v>
      </c>
      <c r="B14" s="73">
        <v>1</v>
      </c>
      <c r="C14" s="73">
        <v>2</v>
      </c>
      <c r="D14" s="73">
        <v>7</v>
      </c>
      <c r="E14" s="73">
        <v>0</v>
      </c>
      <c r="F14" s="73">
        <v>7</v>
      </c>
      <c r="G14" s="73">
        <v>44</v>
      </c>
      <c r="H14" s="73">
        <v>18</v>
      </c>
      <c r="I14" s="73">
        <v>25</v>
      </c>
      <c r="J14" s="73">
        <v>1</v>
      </c>
      <c r="K14" s="73">
        <f t="shared" si="0"/>
        <v>105</v>
      </c>
      <c r="L14" s="73">
        <f t="shared" si="1"/>
        <v>79</v>
      </c>
      <c r="M14" s="73">
        <f t="shared" si="2"/>
        <v>26</v>
      </c>
      <c r="N14" s="23"/>
    </row>
    <row r="15" spans="1:14" ht="15" customHeight="1">
      <c r="A15" s="22" t="s">
        <v>23</v>
      </c>
      <c r="B15" s="73">
        <v>96</v>
      </c>
      <c r="C15" s="73">
        <v>152</v>
      </c>
      <c r="D15" s="73">
        <v>808</v>
      </c>
      <c r="E15" s="73">
        <v>187</v>
      </c>
      <c r="F15" s="73">
        <v>488</v>
      </c>
      <c r="G15" s="73">
        <v>535</v>
      </c>
      <c r="H15" s="73">
        <v>995</v>
      </c>
      <c r="I15" s="73">
        <v>878</v>
      </c>
      <c r="J15" s="73">
        <v>1076</v>
      </c>
      <c r="K15" s="73">
        <f t="shared" si="0"/>
        <v>5215</v>
      </c>
      <c r="L15" s="73">
        <f t="shared" si="1"/>
        <v>3261</v>
      </c>
      <c r="M15" s="73">
        <f t="shared" si="2"/>
        <v>1954</v>
      </c>
      <c r="N15" s="23"/>
    </row>
    <row r="16" spans="1:14" ht="15" customHeight="1">
      <c r="A16" s="22" t="s">
        <v>24</v>
      </c>
      <c r="B16" s="73">
        <v>1</v>
      </c>
      <c r="C16" s="73">
        <v>3</v>
      </c>
      <c r="D16" s="73">
        <v>5</v>
      </c>
      <c r="E16" s="73">
        <v>4</v>
      </c>
      <c r="F16" s="73">
        <v>4</v>
      </c>
      <c r="G16" s="73">
        <v>5</v>
      </c>
      <c r="H16" s="73">
        <v>3</v>
      </c>
      <c r="I16" s="73">
        <v>9</v>
      </c>
      <c r="J16" s="73">
        <v>4</v>
      </c>
      <c r="K16" s="73">
        <f t="shared" si="0"/>
        <v>38</v>
      </c>
      <c r="L16" s="73">
        <f t="shared" si="1"/>
        <v>25</v>
      </c>
      <c r="M16" s="73">
        <f t="shared" si="2"/>
        <v>13</v>
      </c>
      <c r="N16" s="23"/>
    </row>
    <row r="17" spans="1:14" ht="15" customHeight="1">
      <c r="A17" s="22" t="s">
        <v>25</v>
      </c>
      <c r="B17" s="73">
        <v>3</v>
      </c>
      <c r="C17" s="73">
        <v>4</v>
      </c>
      <c r="D17" s="73">
        <v>14</v>
      </c>
      <c r="E17" s="73">
        <v>2</v>
      </c>
      <c r="F17" s="73">
        <v>11</v>
      </c>
      <c r="G17" s="73">
        <v>3</v>
      </c>
      <c r="H17" s="73">
        <v>10</v>
      </c>
      <c r="I17" s="73">
        <v>12</v>
      </c>
      <c r="J17" s="73">
        <v>10</v>
      </c>
      <c r="K17" s="73">
        <f t="shared" si="0"/>
        <v>69</v>
      </c>
      <c r="L17" s="73">
        <f t="shared" si="1"/>
        <v>47</v>
      </c>
      <c r="M17" s="73">
        <f t="shared" si="2"/>
        <v>22</v>
      </c>
      <c r="N17" s="23"/>
    </row>
    <row r="18" spans="1:14" ht="15" customHeight="1">
      <c r="A18" s="22" t="s">
        <v>26</v>
      </c>
      <c r="B18" s="73">
        <v>207</v>
      </c>
      <c r="C18" s="73">
        <v>263</v>
      </c>
      <c r="D18" s="73">
        <v>939</v>
      </c>
      <c r="E18" s="73">
        <v>222</v>
      </c>
      <c r="F18" s="73">
        <v>592</v>
      </c>
      <c r="G18" s="73">
        <v>612</v>
      </c>
      <c r="H18" s="73">
        <v>779</v>
      </c>
      <c r="I18" s="73">
        <v>1029</v>
      </c>
      <c r="J18" s="73">
        <v>1070</v>
      </c>
      <c r="K18" s="73">
        <f t="shared" si="0"/>
        <v>5713</v>
      </c>
      <c r="L18" s="73">
        <f t="shared" si="1"/>
        <v>3614</v>
      </c>
      <c r="M18" s="73">
        <f t="shared" si="2"/>
        <v>2099</v>
      </c>
      <c r="N18" s="23"/>
    </row>
    <row r="19" spans="1:14" ht="15" customHeight="1">
      <c r="A19" s="22" t="s">
        <v>27</v>
      </c>
      <c r="B19" s="73">
        <v>7</v>
      </c>
      <c r="C19" s="73">
        <v>4</v>
      </c>
      <c r="D19" s="73">
        <v>35</v>
      </c>
      <c r="E19" s="73">
        <v>9</v>
      </c>
      <c r="F19" s="73">
        <v>27</v>
      </c>
      <c r="G19" s="73">
        <v>23</v>
      </c>
      <c r="H19" s="73">
        <v>17</v>
      </c>
      <c r="I19" s="73">
        <v>52</v>
      </c>
      <c r="J19" s="73">
        <v>68</v>
      </c>
      <c r="K19" s="73">
        <f t="shared" si="0"/>
        <v>242</v>
      </c>
      <c r="L19" s="73">
        <f t="shared" si="1"/>
        <v>122</v>
      </c>
      <c r="M19" s="73">
        <f t="shared" si="2"/>
        <v>120</v>
      </c>
      <c r="N19" s="23"/>
    </row>
    <row r="20" spans="1:14" ht="15" customHeight="1">
      <c r="A20" s="22" t="s">
        <v>28</v>
      </c>
      <c r="B20" s="73">
        <v>97</v>
      </c>
      <c r="C20" s="73">
        <v>142</v>
      </c>
      <c r="D20" s="73">
        <v>612</v>
      </c>
      <c r="E20" s="73">
        <v>145</v>
      </c>
      <c r="F20" s="73">
        <v>413</v>
      </c>
      <c r="G20" s="73">
        <v>446</v>
      </c>
      <c r="H20" s="73">
        <v>493</v>
      </c>
      <c r="I20" s="73">
        <v>683</v>
      </c>
      <c r="J20" s="73">
        <v>733</v>
      </c>
      <c r="K20" s="73">
        <f t="shared" si="0"/>
        <v>3764</v>
      </c>
      <c r="L20" s="73">
        <f t="shared" si="1"/>
        <v>2348</v>
      </c>
      <c r="M20" s="73">
        <f t="shared" si="2"/>
        <v>1416</v>
      </c>
      <c r="N20" s="23"/>
    </row>
    <row r="21" spans="1:14" ht="15" customHeight="1">
      <c r="A21" s="22" t="s">
        <v>29</v>
      </c>
      <c r="B21" s="73">
        <v>1</v>
      </c>
      <c r="C21" s="73">
        <v>0</v>
      </c>
      <c r="D21" s="73">
        <v>22</v>
      </c>
      <c r="E21" s="73">
        <v>10</v>
      </c>
      <c r="F21" s="73">
        <v>13</v>
      </c>
      <c r="G21" s="73">
        <v>24</v>
      </c>
      <c r="H21" s="73">
        <v>9</v>
      </c>
      <c r="I21" s="73">
        <v>19</v>
      </c>
      <c r="J21" s="73">
        <v>18</v>
      </c>
      <c r="K21" s="73">
        <f t="shared" si="0"/>
        <v>116</v>
      </c>
      <c r="L21" s="73">
        <f t="shared" si="1"/>
        <v>79</v>
      </c>
      <c r="M21" s="73">
        <f t="shared" si="2"/>
        <v>37</v>
      </c>
      <c r="N21" s="23"/>
    </row>
    <row r="22" spans="1:14" ht="15" customHeight="1">
      <c r="A22" s="22" t="s">
        <v>30</v>
      </c>
      <c r="B22" s="73">
        <v>0</v>
      </c>
      <c r="C22" s="73">
        <v>0</v>
      </c>
      <c r="D22" s="73">
        <v>2</v>
      </c>
      <c r="E22" s="73">
        <v>0</v>
      </c>
      <c r="F22" s="73">
        <v>0</v>
      </c>
      <c r="G22" s="73">
        <v>0</v>
      </c>
      <c r="H22" s="73">
        <v>1</v>
      </c>
      <c r="I22" s="73">
        <v>1</v>
      </c>
      <c r="J22" s="73">
        <v>0</v>
      </c>
      <c r="K22" s="73">
        <f t="shared" si="0"/>
        <v>4</v>
      </c>
      <c r="L22" s="73">
        <f t="shared" si="1"/>
        <v>3</v>
      </c>
      <c r="M22" s="73">
        <f t="shared" si="2"/>
        <v>1</v>
      </c>
      <c r="N22" s="23"/>
    </row>
    <row r="23" spans="1:14" ht="15" customHeight="1">
      <c r="A23" s="22" t="s">
        <v>31</v>
      </c>
      <c r="B23" s="73">
        <v>1</v>
      </c>
      <c r="C23" s="73">
        <v>3</v>
      </c>
      <c r="D23" s="73">
        <v>4</v>
      </c>
      <c r="E23" s="73">
        <v>0</v>
      </c>
      <c r="F23" s="73">
        <v>4</v>
      </c>
      <c r="G23" s="73">
        <v>12</v>
      </c>
      <c r="H23" s="73">
        <v>8</v>
      </c>
      <c r="I23" s="73">
        <v>6</v>
      </c>
      <c r="J23" s="73">
        <v>7</v>
      </c>
      <c r="K23" s="73">
        <f t="shared" si="0"/>
        <v>45</v>
      </c>
      <c r="L23" s="73">
        <f t="shared" si="1"/>
        <v>32</v>
      </c>
      <c r="M23" s="73">
        <f t="shared" si="2"/>
        <v>13</v>
      </c>
      <c r="N23" s="23"/>
    </row>
    <row r="24" spans="1:14" ht="15" customHeight="1">
      <c r="A24" s="24" t="s">
        <v>32</v>
      </c>
      <c r="B24" s="73">
        <v>0</v>
      </c>
      <c r="C24" s="73">
        <v>0</v>
      </c>
      <c r="D24" s="73">
        <v>0</v>
      </c>
      <c r="E24" s="73">
        <v>1</v>
      </c>
      <c r="F24" s="73">
        <v>0</v>
      </c>
      <c r="G24" s="73">
        <v>0</v>
      </c>
      <c r="H24" s="73">
        <v>0</v>
      </c>
      <c r="I24" s="73">
        <v>1</v>
      </c>
      <c r="J24" s="73">
        <v>0</v>
      </c>
      <c r="K24" s="73">
        <f t="shared" si="0"/>
        <v>2</v>
      </c>
      <c r="L24" s="73">
        <f t="shared" si="1"/>
        <v>1</v>
      </c>
      <c r="M24" s="73">
        <f t="shared" si="2"/>
        <v>1</v>
      </c>
      <c r="N24" s="23"/>
    </row>
    <row r="25" spans="1:14" ht="15" customHeight="1">
      <c r="A25" s="22" t="s">
        <v>33</v>
      </c>
      <c r="B25" s="73">
        <v>10</v>
      </c>
      <c r="C25" s="73">
        <v>1</v>
      </c>
      <c r="D25" s="73">
        <v>22</v>
      </c>
      <c r="E25" s="73">
        <v>5</v>
      </c>
      <c r="F25" s="73">
        <v>16</v>
      </c>
      <c r="G25" s="73">
        <v>42</v>
      </c>
      <c r="H25" s="73">
        <v>20</v>
      </c>
      <c r="I25" s="73">
        <v>52</v>
      </c>
      <c r="J25" s="73">
        <v>24</v>
      </c>
      <c r="K25" s="73">
        <f t="shared" si="0"/>
        <v>192</v>
      </c>
      <c r="L25" s="73">
        <f t="shared" si="1"/>
        <v>116</v>
      </c>
      <c r="M25" s="73">
        <f t="shared" si="2"/>
        <v>76</v>
      </c>
      <c r="N25" s="23"/>
    </row>
    <row r="26" spans="1:14" ht="15" customHeight="1">
      <c r="A26" s="22" t="s">
        <v>34</v>
      </c>
      <c r="B26" s="73">
        <v>0</v>
      </c>
      <c r="C26" s="73">
        <v>0</v>
      </c>
      <c r="D26" s="73">
        <v>3</v>
      </c>
      <c r="E26" s="73">
        <v>1</v>
      </c>
      <c r="F26" s="73">
        <v>2</v>
      </c>
      <c r="G26" s="73">
        <v>12</v>
      </c>
      <c r="H26" s="73">
        <v>1</v>
      </c>
      <c r="I26" s="73">
        <v>1</v>
      </c>
      <c r="J26" s="73">
        <v>9</v>
      </c>
      <c r="K26" s="73">
        <f>SUM(B26:J26)</f>
        <v>29</v>
      </c>
      <c r="L26" s="73">
        <f>SUM(B26:H26)</f>
        <v>19</v>
      </c>
      <c r="M26" s="73">
        <f>SUM(I26:J26)</f>
        <v>10</v>
      </c>
      <c r="N26" s="23"/>
    </row>
    <row r="27" spans="1:14" ht="15" customHeight="1">
      <c r="A27" s="22" t="s">
        <v>35</v>
      </c>
      <c r="B27" s="73">
        <v>2</v>
      </c>
      <c r="C27" s="73">
        <v>1</v>
      </c>
      <c r="D27" s="73">
        <v>16</v>
      </c>
      <c r="E27" s="73">
        <v>3</v>
      </c>
      <c r="F27" s="73">
        <v>4</v>
      </c>
      <c r="G27" s="73">
        <v>15</v>
      </c>
      <c r="H27" s="73">
        <v>7</v>
      </c>
      <c r="I27" s="73">
        <v>13</v>
      </c>
      <c r="J27" s="73">
        <v>18</v>
      </c>
      <c r="K27" s="73">
        <f t="shared" si="0"/>
        <v>79</v>
      </c>
      <c r="L27" s="73">
        <f t="shared" si="1"/>
        <v>48</v>
      </c>
      <c r="M27" s="73">
        <f t="shared" si="2"/>
        <v>31</v>
      </c>
      <c r="N27" s="23"/>
    </row>
    <row r="28" spans="1:14" ht="15" customHeight="1">
      <c r="A28" s="22" t="s">
        <v>36</v>
      </c>
      <c r="B28" s="73">
        <v>1</v>
      </c>
      <c r="C28" s="73">
        <v>4</v>
      </c>
      <c r="D28" s="73">
        <v>11</v>
      </c>
      <c r="E28" s="73">
        <v>7</v>
      </c>
      <c r="F28" s="73">
        <v>10</v>
      </c>
      <c r="G28" s="73">
        <v>13</v>
      </c>
      <c r="H28" s="73">
        <v>9</v>
      </c>
      <c r="I28" s="73">
        <v>13</v>
      </c>
      <c r="J28" s="73">
        <v>5</v>
      </c>
      <c r="K28" s="73">
        <f t="shared" si="0"/>
        <v>73</v>
      </c>
      <c r="L28" s="73">
        <f t="shared" si="1"/>
        <v>55</v>
      </c>
      <c r="M28" s="73">
        <f t="shared" si="2"/>
        <v>18</v>
      </c>
      <c r="N28" s="23"/>
    </row>
    <row r="29" spans="1:14" ht="15" customHeight="1">
      <c r="A29" s="22" t="s">
        <v>37</v>
      </c>
      <c r="B29" s="73">
        <v>5</v>
      </c>
      <c r="C29" s="73">
        <v>7</v>
      </c>
      <c r="D29" s="73">
        <v>23</v>
      </c>
      <c r="E29" s="73">
        <v>5</v>
      </c>
      <c r="F29" s="73">
        <v>16</v>
      </c>
      <c r="G29" s="73">
        <v>13</v>
      </c>
      <c r="H29" s="73">
        <v>12</v>
      </c>
      <c r="I29" s="73">
        <v>21</v>
      </c>
      <c r="J29" s="73">
        <v>17</v>
      </c>
      <c r="K29" s="73">
        <f t="shared" si="0"/>
        <v>119</v>
      </c>
      <c r="L29" s="73">
        <f t="shared" si="1"/>
        <v>81</v>
      </c>
      <c r="M29" s="73">
        <f t="shared" si="2"/>
        <v>38</v>
      </c>
      <c r="N29" s="23"/>
    </row>
    <row r="30" spans="1:14" ht="15" customHeight="1">
      <c r="A30" s="22" t="s">
        <v>38</v>
      </c>
      <c r="B30" s="73">
        <v>0</v>
      </c>
      <c r="C30" s="73">
        <v>1</v>
      </c>
      <c r="D30" s="73">
        <v>2</v>
      </c>
      <c r="E30" s="73">
        <v>0</v>
      </c>
      <c r="F30" s="73">
        <v>2</v>
      </c>
      <c r="G30" s="73">
        <v>0</v>
      </c>
      <c r="H30" s="73">
        <v>0</v>
      </c>
      <c r="I30" s="73">
        <v>1</v>
      </c>
      <c r="J30" s="73">
        <v>0</v>
      </c>
      <c r="K30" s="73">
        <f t="shared" si="0"/>
        <v>6</v>
      </c>
      <c r="L30" s="73">
        <f t="shared" si="1"/>
        <v>5</v>
      </c>
      <c r="M30" s="73">
        <f t="shared" si="2"/>
        <v>1</v>
      </c>
      <c r="N30" s="23"/>
    </row>
    <row r="31" spans="1:14" ht="15" customHeight="1">
      <c r="A31" s="22" t="s">
        <v>39</v>
      </c>
      <c r="B31" s="73">
        <v>5</v>
      </c>
      <c r="C31" s="73">
        <v>9</v>
      </c>
      <c r="D31" s="73">
        <v>31</v>
      </c>
      <c r="E31" s="73">
        <v>11</v>
      </c>
      <c r="F31" s="73">
        <v>38</v>
      </c>
      <c r="G31" s="73">
        <v>34</v>
      </c>
      <c r="H31" s="73">
        <v>28</v>
      </c>
      <c r="I31" s="73">
        <v>44</v>
      </c>
      <c r="J31" s="73">
        <v>44</v>
      </c>
      <c r="K31" s="73">
        <f t="shared" si="0"/>
        <v>244</v>
      </c>
      <c r="L31" s="73">
        <f t="shared" si="1"/>
        <v>156</v>
      </c>
      <c r="M31" s="73">
        <f t="shared" si="2"/>
        <v>88</v>
      </c>
      <c r="N31" s="23"/>
    </row>
    <row r="32" spans="1:14" ht="15" customHeight="1">
      <c r="A32" s="22" t="s">
        <v>40</v>
      </c>
      <c r="B32" s="73">
        <v>84</v>
      </c>
      <c r="C32" s="73">
        <v>42</v>
      </c>
      <c r="D32" s="73">
        <v>185</v>
      </c>
      <c r="E32" s="73">
        <v>37</v>
      </c>
      <c r="F32" s="73">
        <v>132</v>
      </c>
      <c r="G32" s="73">
        <v>261</v>
      </c>
      <c r="H32" s="73">
        <v>115</v>
      </c>
      <c r="I32" s="73">
        <v>292</v>
      </c>
      <c r="J32" s="73">
        <v>231</v>
      </c>
      <c r="K32" s="73">
        <f t="shared" si="0"/>
        <v>1379</v>
      </c>
      <c r="L32" s="73">
        <f t="shared" si="1"/>
        <v>856</v>
      </c>
      <c r="M32" s="73">
        <f t="shared" si="2"/>
        <v>523</v>
      </c>
      <c r="N32" s="23"/>
    </row>
    <row r="33" spans="1:14" ht="15" customHeight="1">
      <c r="A33" s="22" t="s">
        <v>41</v>
      </c>
      <c r="B33" s="73">
        <v>2</v>
      </c>
      <c r="C33" s="73">
        <v>0</v>
      </c>
      <c r="D33" s="73">
        <v>8</v>
      </c>
      <c r="E33" s="73">
        <v>7</v>
      </c>
      <c r="F33" s="73">
        <v>14</v>
      </c>
      <c r="G33" s="73">
        <v>17</v>
      </c>
      <c r="H33" s="73">
        <v>29</v>
      </c>
      <c r="I33" s="73">
        <v>21</v>
      </c>
      <c r="J33" s="73">
        <v>5</v>
      </c>
      <c r="K33" s="73">
        <f t="shared" si="0"/>
        <v>103</v>
      </c>
      <c r="L33" s="73">
        <f t="shared" si="1"/>
        <v>77</v>
      </c>
      <c r="M33" s="73">
        <f t="shared" si="2"/>
        <v>26</v>
      </c>
      <c r="N33" s="23"/>
    </row>
    <row r="34" spans="1:14" ht="15" customHeight="1">
      <c r="A34" s="22" t="s">
        <v>42</v>
      </c>
      <c r="B34" s="73">
        <v>5</v>
      </c>
      <c r="C34" s="73">
        <v>2</v>
      </c>
      <c r="D34" s="73">
        <v>16</v>
      </c>
      <c r="E34" s="73">
        <v>7</v>
      </c>
      <c r="F34" s="73">
        <v>22</v>
      </c>
      <c r="G34" s="73">
        <v>22</v>
      </c>
      <c r="H34" s="73">
        <v>8</v>
      </c>
      <c r="I34" s="73">
        <v>17</v>
      </c>
      <c r="J34" s="73">
        <v>9</v>
      </c>
      <c r="K34" s="73">
        <f t="shared" si="0"/>
        <v>108</v>
      </c>
      <c r="L34" s="73">
        <f t="shared" si="1"/>
        <v>82</v>
      </c>
      <c r="M34" s="73">
        <f t="shared" si="2"/>
        <v>26</v>
      </c>
      <c r="N34" s="23"/>
    </row>
    <row r="35" spans="1:14" ht="15" customHeight="1">
      <c r="A35" s="22" t="s">
        <v>43</v>
      </c>
      <c r="B35" s="73">
        <v>1</v>
      </c>
      <c r="C35" s="73">
        <v>4</v>
      </c>
      <c r="D35" s="73">
        <v>5</v>
      </c>
      <c r="E35" s="73">
        <v>0</v>
      </c>
      <c r="F35" s="73">
        <v>1</v>
      </c>
      <c r="G35" s="73">
        <v>7</v>
      </c>
      <c r="H35" s="73">
        <v>5</v>
      </c>
      <c r="I35" s="73">
        <v>6</v>
      </c>
      <c r="J35" s="73">
        <v>4</v>
      </c>
      <c r="K35" s="73">
        <f t="shared" si="0"/>
        <v>33</v>
      </c>
      <c r="L35" s="73">
        <f t="shared" si="1"/>
        <v>23</v>
      </c>
      <c r="M35" s="73">
        <f t="shared" si="2"/>
        <v>10</v>
      </c>
      <c r="N35" s="23"/>
    </row>
    <row r="36" spans="1:14" ht="15" customHeight="1">
      <c r="A36" s="22" t="s">
        <v>44</v>
      </c>
      <c r="B36" s="73">
        <v>5</v>
      </c>
      <c r="C36" s="73">
        <v>5</v>
      </c>
      <c r="D36" s="73">
        <v>3</v>
      </c>
      <c r="E36" s="73">
        <v>1</v>
      </c>
      <c r="F36" s="73">
        <v>2</v>
      </c>
      <c r="G36" s="73">
        <v>4</v>
      </c>
      <c r="H36" s="73">
        <v>6</v>
      </c>
      <c r="I36" s="73">
        <v>6</v>
      </c>
      <c r="J36" s="73">
        <v>5</v>
      </c>
      <c r="K36" s="73">
        <f t="shared" si="0"/>
        <v>37</v>
      </c>
      <c r="L36" s="73">
        <f t="shared" si="1"/>
        <v>26</v>
      </c>
      <c r="M36" s="73">
        <f t="shared" si="2"/>
        <v>11</v>
      </c>
      <c r="N36" s="23"/>
    </row>
    <row r="37" spans="1:14" ht="15.75" customHeight="1">
      <c r="A37" s="14" t="s">
        <v>9</v>
      </c>
      <c r="B37" s="73">
        <f>SUM(B5:B36)</f>
        <v>3013</v>
      </c>
      <c r="C37" s="73">
        <f aca="true" t="shared" si="3" ref="C37:M37">SUM(C5:C36)</f>
        <v>4125</v>
      </c>
      <c r="D37" s="73">
        <f t="shared" si="3"/>
        <v>11093</v>
      </c>
      <c r="E37" s="73">
        <f t="shared" si="3"/>
        <v>2712</v>
      </c>
      <c r="F37" s="73">
        <f t="shared" si="3"/>
        <v>7616</v>
      </c>
      <c r="G37" s="73">
        <f t="shared" si="3"/>
        <v>7942</v>
      </c>
      <c r="H37" s="73">
        <f t="shared" si="3"/>
        <v>8681</v>
      </c>
      <c r="I37" s="73">
        <f t="shared" si="3"/>
        <v>13812</v>
      </c>
      <c r="J37" s="73">
        <f t="shared" si="3"/>
        <v>13392</v>
      </c>
      <c r="K37" s="73">
        <f t="shared" si="3"/>
        <v>72386</v>
      </c>
      <c r="L37" s="73">
        <f t="shared" si="3"/>
        <v>45182</v>
      </c>
      <c r="M37" s="73">
        <f t="shared" si="3"/>
        <v>27204</v>
      </c>
      <c r="N37" s="23"/>
    </row>
    <row r="38" spans="2:13" ht="13.5">
      <c r="B38" s="79"/>
      <c r="C38" s="56"/>
      <c r="D38" s="56"/>
      <c r="E38" s="56"/>
      <c r="F38" s="56"/>
      <c r="G38" s="56"/>
      <c r="H38" s="56"/>
      <c r="I38" s="56"/>
      <c r="J38" s="56"/>
      <c r="K38" s="56"/>
      <c r="L38" s="56"/>
      <c r="M38" s="56"/>
    </row>
    <row r="39" spans="1:13" ht="13.5">
      <c r="A39" s="25" t="s">
        <v>45</v>
      </c>
      <c r="B39" s="57"/>
      <c r="C39" s="57"/>
      <c r="D39" s="57"/>
      <c r="E39" s="57"/>
      <c r="F39" s="57"/>
      <c r="G39" s="57"/>
      <c r="H39" s="57"/>
      <c r="I39" s="57"/>
      <c r="J39" s="57"/>
      <c r="K39" s="63"/>
      <c r="L39" s="57"/>
      <c r="M39" s="63" t="s">
        <v>11</v>
      </c>
    </row>
    <row r="40" spans="1:14" s="21" customFormat="1" ht="30" customHeight="1">
      <c r="A40" s="13" t="s">
        <v>59</v>
      </c>
      <c r="B40" s="59" t="s">
        <v>60</v>
      </c>
      <c r="C40" s="59" t="s">
        <v>12</v>
      </c>
      <c r="D40" s="59" t="s">
        <v>13</v>
      </c>
      <c r="E40" s="59" t="s">
        <v>4</v>
      </c>
      <c r="F40" s="59" t="s">
        <v>14</v>
      </c>
      <c r="G40" s="59" t="s">
        <v>61</v>
      </c>
      <c r="H40" s="59" t="s">
        <v>62</v>
      </c>
      <c r="I40" s="64" t="s">
        <v>7</v>
      </c>
      <c r="J40" s="65" t="s">
        <v>8</v>
      </c>
      <c r="K40" s="65" t="s">
        <v>15</v>
      </c>
      <c r="L40" s="66" t="s">
        <v>68</v>
      </c>
      <c r="M40" s="62" t="s">
        <v>69</v>
      </c>
      <c r="N40" s="19"/>
    </row>
    <row r="41" spans="1:14" ht="15" customHeight="1">
      <c r="A41" s="22" t="s">
        <v>46</v>
      </c>
      <c r="B41" s="73">
        <v>6</v>
      </c>
      <c r="C41" s="73">
        <v>5</v>
      </c>
      <c r="D41" s="73">
        <v>45</v>
      </c>
      <c r="E41" s="73">
        <v>11</v>
      </c>
      <c r="F41" s="73">
        <v>43</v>
      </c>
      <c r="G41" s="73">
        <v>10</v>
      </c>
      <c r="H41" s="73">
        <v>20</v>
      </c>
      <c r="I41" s="73">
        <v>142</v>
      </c>
      <c r="J41" s="73">
        <v>146</v>
      </c>
      <c r="K41" s="73">
        <f>SUM(B41:J41)</f>
        <v>428</v>
      </c>
      <c r="L41" s="44">
        <f aca="true" t="shared" si="4" ref="L41:L55">SUM(B41:H41)</f>
        <v>140</v>
      </c>
      <c r="M41" s="80">
        <f aca="true" t="shared" si="5" ref="M41:M55">SUM(I41:J41)</f>
        <v>288</v>
      </c>
      <c r="N41" s="23"/>
    </row>
    <row r="42" spans="1:14" ht="15" customHeight="1">
      <c r="A42" s="22" t="s">
        <v>47</v>
      </c>
      <c r="B42" s="73">
        <v>3</v>
      </c>
      <c r="C42" s="73">
        <v>2</v>
      </c>
      <c r="D42" s="73">
        <v>16</v>
      </c>
      <c r="E42" s="73">
        <v>5</v>
      </c>
      <c r="F42" s="73">
        <v>7</v>
      </c>
      <c r="G42" s="73">
        <v>1</v>
      </c>
      <c r="H42" s="73">
        <v>2</v>
      </c>
      <c r="I42" s="73">
        <v>42</v>
      </c>
      <c r="J42" s="73">
        <v>49</v>
      </c>
      <c r="K42" s="73">
        <f aca="true" t="shared" si="6" ref="K42:K54">SUM(B42:J42)</f>
        <v>127</v>
      </c>
      <c r="L42" s="44">
        <f t="shared" si="4"/>
        <v>36</v>
      </c>
      <c r="M42" s="80">
        <f t="shared" si="5"/>
        <v>91</v>
      </c>
      <c r="N42" s="23"/>
    </row>
    <row r="43" spans="1:14" ht="15" customHeight="1">
      <c r="A43" s="22" t="s">
        <v>48</v>
      </c>
      <c r="B43" s="73">
        <v>4</v>
      </c>
      <c r="C43" s="73">
        <v>1</v>
      </c>
      <c r="D43" s="73">
        <v>0</v>
      </c>
      <c r="E43" s="73">
        <v>3</v>
      </c>
      <c r="F43" s="73">
        <v>3</v>
      </c>
      <c r="G43" s="73">
        <v>0</v>
      </c>
      <c r="H43" s="73">
        <v>1</v>
      </c>
      <c r="I43" s="73">
        <v>74</v>
      </c>
      <c r="J43" s="73">
        <v>132</v>
      </c>
      <c r="K43" s="73">
        <f t="shared" si="6"/>
        <v>218</v>
      </c>
      <c r="L43" s="44">
        <f t="shared" si="4"/>
        <v>12</v>
      </c>
      <c r="M43" s="80">
        <f t="shared" si="5"/>
        <v>206</v>
      </c>
      <c r="N43" s="23"/>
    </row>
    <row r="44" spans="1:14" ht="15" customHeight="1">
      <c r="A44" s="22" t="s">
        <v>49</v>
      </c>
      <c r="B44" s="73">
        <v>18</v>
      </c>
      <c r="C44" s="73">
        <v>24</v>
      </c>
      <c r="D44" s="73">
        <v>123</v>
      </c>
      <c r="E44" s="73">
        <v>39</v>
      </c>
      <c r="F44" s="73">
        <v>79</v>
      </c>
      <c r="G44" s="73">
        <v>86</v>
      </c>
      <c r="H44" s="73">
        <v>72</v>
      </c>
      <c r="I44" s="73">
        <v>431</v>
      </c>
      <c r="J44" s="73">
        <v>478</v>
      </c>
      <c r="K44" s="73">
        <f t="shared" si="6"/>
        <v>1350</v>
      </c>
      <c r="L44" s="44">
        <f t="shared" si="4"/>
        <v>441</v>
      </c>
      <c r="M44" s="80">
        <f t="shared" si="5"/>
        <v>909</v>
      </c>
      <c r="N44" s="23"/>
    </row>
    <row r="45" spans="1:14" ht="15" customHeight="1">
      <c r="A45" s="22" t="s">
        <v>50</v>
      </c>
      <c r="B45" s="73">
        <v>0</v>
      </c>
      <c r="C45" s="73">
        <v>0</v>
      </c>
      <c r="D45" s="73">
        <v>69</v>
      </c>
      <c r="E45" s="73">
        <v>6</v>
      </c>
      <c r="F45" s="73">
        <v>79</v>
      </c>
      <c r="G45" s="73">
        <v>5</v>
      </c>
      <c r="H45" s="73">
        <v>41</v>
      </c>
      <c r="I45" s="73">
        <v>7</v>
      </c>
      <c r="J45" s="73">
        <v>74</v>
      </c>
      <c r="K45" s="73">
        <f t="shared" si="6"/>
        <v>281</v>
      </c>
      <c r="L45" s="44">
        <f t="shared" si="4"/>
        <v>200</v>
      </c>
      <c r="M45" s="80">
        <f t="shared" si="5"/>
        <v>81</v>
      </c>
      <c r="N45" s="23"/>
    </row>
    <row r="46" spans="1:14" ht="15" customHeight="1">
      <c r="A46" s="22" t="s">
        <v>51</v>
      </c>
      <c r="B46" s="73">
        <v>0</v>
      </c>
      <c r="C46" s="73">
        <v>0</v>
      </c>
      <c r="D46" s="73">
        <v>0</v>
      </c>
      <c r="E46" s="73">
        <v>0</v>
      </c>
      <c r="F46" s="73">
        <v>0</v>
      </c>
      <c r="G46" s="73">
        <v>0</v>
      </c>
      <c r="H46" s="73">
        <v>0</v>
      </c>
      <c r="I46" s="73">
        <v>0</v>
      </c>
      <c r="J46" s="73">
        <v>0</v>
      </c>
      <c r="K46" s="73">
        <f t="shared" si="6"/>
        <v>0</v>
      </c>
      <c r="L46" s="44">
        <f t="shared" si="4"/>
        <v>0</v>
      </c>
      <c r="M46" s="80">
        <f t="shared" si="5"/>
        <v>0</v>
      </c>
      <c r="N46" s="23"/>
    </row>
    <row r="47" spans="1:14" ht="15" customHeight="1">
      <c r="A47" s="22" t="s">
        <v>52</v>
      </c>
      <c r="B47" s="73">
        <v>124</v>
      </c>
      <c r="C47" s="73">
        <v>132</v>
      </c>
      <c r="D47" s="73">
        <v>411</v>
      </c>
      <c r="E47" s="73">
        <v>74</v>
      </c>
      <c r="F47" s="73">
        <v>210</v>
      </c>
      <c r="G47" s="73">
        <v>374</v>
      </c>
      <c r="H47" s="73">
        <v>200</v>
      </c>
      <c r="I47" s="73">
        <v>347</v>
      </c>
      <c r="J47" s="73">
        <v>1042</v>
      </c>
      <c r="K47" s="73">
        <f t="shared" si="6"/>
        <v>2914</v>
      </c>
      <c r="L47" s="44">
        <f t="shared" si="4"/>
        <v>1525</v>
      </c>
      <c r="M47" s="80">
        <f t="shared" si="5"/>
        <v>1389</v>
      </c>
      <c r="N47" s="23"/>
    </row>
    <row r="48" spans="1:14" ht="15" customHeight="1">
      <c r="A48" s="22" t="s">
        <v>53</v>
      </c>
      <c r="B48" s="73">
        <v>174</v>
      </c>
      <c r="C48" s="73">
        <v>237</v>
      </c>
      <c r="D48" s="73">
        <v>780</v>
      </c>
      <c r="E48" s="73">
        <v>135</v>
      </c>
      <c r="F48" s="73">
        <v>375</v>
      </c>
      <c r="G48" s="73">
        <v>616</v>
      </c>
      <c r="H48" s="73">
        <v>680</v>
      </c>
      <c r="I48" s="73">
        <v>1260</v>
      </c>
      <c r="J48" s="73">
        <v>1169</v>
      </c>
      <c r="K48" s="73">
        <f t="shared" si="6"/>
        <v>5426</v>
      </c>
      <c r="L48" s="44">
        <f t="shared" si="4"/>
        <v>2997</v>
      </c>
      <c r="M48" s="80">
        <f t="shared" si="5"/>
        <v>2429</v>
      </c>
      <c r="N48" s="23"/>
    </row>
    <row r="49" spans="1:14" ht="15" customHeight="1">
      <c r="A49" s="22" t="s">
        <v>54</v>
      </c>
      <c r="B49" s="73">
        <v>191</v>
      </c>
      <c r="C49" s="73">
        <v>143</v>
      </c>
      <c r="D49" s="73">
        <v>894</v>
      </c>
      <c r="E49" s="73">
        <v>411</v>
      </c>
      <c r="F49" s="73">
        <v>685</v>
      </c>
      <c r="G49" s="73">
        <v>745</v>
      </c>
      <c r="H49" s="73">
        <v>890</v>
      </c>
      <c r="I49" s="73">
        <v>1478</v>
      </c>
      <c r="J49" s="73">
        <v>1043</v>
      </c>
      <c r="K49" s="73">
        <f t="shared" si="6"/>
        <v>6480</v>
      </c>
      <c r="L49" s="44">
        <f t="shared" si="4"/>
        <v>3959</v>
      </c>
      <c r="M49" s="80">
        <f t="shared" si="5"/>
        <v>2521</v>
      </c>
      <c r="N49" s="23"/>
    </row>
    <row r="50" spans="1:14" ht="15" customHeight="1">
      <c r="A50" s="22" t="s">
        <v>55</v>
      </c>
      <c r="B50" s="73">
        <v>922</v>
      </c>
      <c r="C50" s="73">
        <v>486</v>
      </c>
      <c r="D50" s="73">
        <v>1746</v>
      </c>
      <c r="E50" s="73">
        <v>435</v>
      </c>
      <c r="F50" s="73">
        <v>725</v>
      </c>
      <c r="G50" s="73">
        <v>1198</v>
      </c>
      <c r="H50" s="73">
        <v>1290</v>
      </c>
      <c r="I50" s="73">
        <v>3354</v>
      </c>
      <c r="J50" s="73">
        <v>1770</v>
      </c>
      <c r="K50" s="73">
        <f t="shared" si="6"/>
        <v>11926</v>
      </c>
      <c r="L50" s="44">
        <f t="shared" si="4"/>
        <v>6802</v>
      </c>
      <c r="M50" s="80">
        <f t="shared" si="5"/>
        <v>5124</v>
      </c>
      <c r="N50" s="23"/>
    </row>
    <row r="51" spans="1:14" ht="15" customHeight="1">
      <c r="A51" s="22" t="s">
        <v>56</v>
      </c>
      <c r="B51" s="73">
        <v>983</v>
      </c>
      <c r="C51" s="73">
        <v>562</v>
      </c>
      <c r="D51" s="73">
        <v>3002</v>
      </c>
      <c r="E51" s="73">
        <v>520</v>
      </c>
      <c r="F51" s="73">
        <v>1856</v>
      </c>
      <c r="G51" s="73">
        <v>1331</v>
      </c>
      <c r="H51" s="73">
        <v>1386</v>
      </c>
      <c r="I51" s="73">
        <v>2901</v>
      </c>
      <c r="J51" s="73">
        <v>445</v>
      </c>
      <c r="K51" s="73">
        <f t="shared" si="6"/>
        <v>12986</v>
      </c>
      <c r="L51" s="44">
        <f t="shared" si="4"/>
        <v>9640</v>
      </c>
      <c r="M51" s="80">
        <f t="shared" si="5"/>
        <v>3346</v>
      </c>
      <c r="N51" s="23"/>
    </row>
    <row r="52" spans="1:14" ht="26.25" customHeight="1">
      <c r="A52" s="26" t="s">
        <v>78</v>
      </c>
      <c r="B52" s="73">
        <v>0</v>
      </c>
      <c r="C52" s="73">
        <v>0</v>
      </c>
      <c r="D52" s="73">
        <v>8</v>
      </c>
      <c r="E52" s="73">
        <v>3</v>
      </c>
      <c r="F52" s="73">
        <v>1</v>
      </c>
      <c r="G52" s="73">
        <v>0</v>
      </c>
      <c r="H52" s="73">
        <v>1</v>
      </c>
      <c r="I52" s="73">
        <v>3</v>
      </c>
      <c r="J52" s="73">
        <v>4</v>
      </c>
      <c r="K52" s="73">
        <f t="shared" si="6"/>
        <v>20</v>
      </c>
      <c r="L52" s="44">
        <f t="shared" si="4"/>
        <v>13</v>
      </c>
      <c r="M52" s="80">
        <f t="shared" si="5"/>
        <v>7</v>
      </c>
      <c r="N52" s="23"/>
    </row>
    <row r="53" spans="1:14" ht="15" customHeight="1">
      <c r="A53" s="27" t="s">
        <v>57</v>
      </c>
      <c r="B53" s="73">
        <v>234</v>
      </c>
      <c r="C53" s="73">
        <v>93</v>
      </c>
      <c r="D53" s="73">
        <v>856</v>
      </c>
      <c r="E53" s="73">
        <v>311</v>
      </c>
      <c r="F53" s="73">
        <v>655</v>
      </c>
      <c r="G53" s="73">
        <v>633</v>
      </c>
      <c r="H53" s="73">
        <v>720</v>
      </c>
      <c r="I53" s="73">
        <v>1601</v>
      </c>
      <c r="J53" s="73">
        <v>932</v>
      </c>
      <c r="K53" s="73">
        <f t="shared" si="6"/>
        <v>6035</v>
      </c>
      <c r="L53" s="67">
        <f t="shared" si="4"/>
        <v>3502</v>
      </c>
      <c r="M53" s="67">
        <f t="shared" si="5"/>
        <v>2533</v>
      </c>
      <c r="N53" s="23"/>
    </row>
    <row r="54" spans="1:14" ht="15" customHeight="1">
      <c r="A54" s="28" t="s">
        <v>58</v>
      </c>
      <c r="B54" s="73">
        <v>243</v>
      </c>
      <c r="C54" s="73">
        <v>143</v>
      </c>
      <c r="D54" s="73">
        <v>393</v>
      </c>
      <c r="E54" s="73">
        <v>215</v>
      </c>
      <c r="F54" s="73">
        <v>535</v>
      </c>
      <c r="G54" s="73">
        <v>349</v>
      </c>
      <c r="H54" s="73">
        <v>436</v>
      </c>
      <c r="I54" s="73">
        <v>611</v>
      </c>
      <c r="J54" s="73">
        <v>766</v>
      </c>
      <c r="K54" s="73">
        <f t="shared" si="6"/>
        <v>3691</v>
      </c>
      <c r="L54" s="67">
        <f t="shared" si="4"/>
        <v>2314</v>
      </c>
      <c r="M54" s="67">
        <f t="shared" si="5"/>
        <v>1377</v>
      </c>
      <c r="N54" s="23"/>
    </row>
    <row r="55" spans="1:14" ht="15.75" customHeight="1">
      <c r="A55" s="16" t="s">
        <v>9</v>
      </c>
      <c r="B55" s="73">
        <f aca="true" t="shared" si="7" ref="B55:J55">SUM(B41:B54)</f>
        <v>2902</v>
      </c>
      <c r="C55" s="73">
        <f t="shared" si="7"/>
        <v>1828</v>
      </c>
      <c r="D55" s="73">
        <f t="shared" si="7"/>
        <v>8343</v>
      </c>
      <c r="E55" s="73">
        <f t="shared" si="7"/>
        <v>2168</v>
      </c>
      <c r="F55" s="73">
        <f t="shared" si="7"/>
        <v>5253</v>
      </c>
      <c r="G55" s="73">
        <f t="shared" si="7"/>
        <v>5348</v>
      </c>
      <c r="H55" s="73">
        <f t="shared" si="7"/>
        <v>5739</v>
      </c>
      <c r="I55" s="73">
        <f t="shared" si="7"/>
        <v>12251</v>
      </c>
      <c r="J55" s="73">
        <f t="shared" si="7"/>
        <v>8050</v>
      </c>
      <c r="K55" s="67">
        <f>SUM(B55:J55)</f>
        <v>51882</v>
      </c>
      <c r="L55" s="67">
        <f t="shared" si="4"/>
        <v>31581</v>
      </c>
      <c r="M55" s="67">
        <f t="shared" si="5"/>
        <v>20301</v>
      </c>
      <c r="N55" s="23"/>
    </row>
    <row r="57" spans="12:13" ht="13.5">
      <c r="L57" s="29"/>
      <c r="M57" s="29"/>
    </row>
    <row r="58" spans="2:256" ht="13.5">
      <c r="B58" s="30"/>
      <c r="C58" s="30"/>
      <c r="D58" s="30"/>
      <c r="E58" s="30"/>
      <c r="F58" s="30"/>
      <c r="G58" s="30"/>
      <c r="H58" s="30"/>
      <c r="I58" s="30"/>
      <c r="J58" s="30"/>
      <c r="K58" s="30"/>
      <c r="L58" s="30"/>
      <c r="M58" s="30"/>
      <c r="IV58" s="30"/>
    </row>
    <row r="60" spans="2:10" ht="13.5">
      <c r="B60" s="56"/>
      <c r="C60" s="56"/>
      <c r="D60" s="56"/>
      <c r="E60" s="56"/>
      <c r="F60" s="56"/>
      <c r="G60" s="56"/>
      <c r="H60" s="56"/>
      <c r="I60" s="56"/>
      <c r="J60" s="56"/>
    </row>
  </sheetData>
  <sheetProtection/>
  <printOptions horizontalCentered="1"/>
  <pageMargins left="0.7874015748031497" right="0.7874015748031497" top="0.7874015748031497" bottom="0.787401574803149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ransitionEvaluation="1" transitionEntry="1"/>
  <dimension ref="A1:IV58"/>
  <sheetViews>
    <sheetView showGridLines="0" tabSelected="1" view="pageBreakPreview" zoomScale="71" zoomScaleSheetLayoutView="71" zoomScalePageLayoutView="0" workbookViewId="0" topLeftCell="A1">
      <pane ySplit="1" topLeftCell="A2" activePane="bottomLeft" state="frozen"/>
      <selection pane="topLeft" activeCell="A1" sqref="A1"/>
      <selection pane="bottomLeft" activeCell="B7" sqref="B7"/>
    </sheetView>
  </sheetViews>
  <sheetFormatPr defaultColWidth="10.66015625" defaultRowHeight="18"/>
  <cols>
    <col min="1" max="1" width="21.16015625" style="5" customWidth="1"/>
    <col min="2" max="11" width="9.16015625" style="5" customWidth="1"/>
    <col min="12" max="13" width="12" style="5" customWidth="1"/>
    <col min="14" max="14" width="4.58203125" style="5" customWidth="1"/>
    <col min="15" max="16384" width="10.66015625" style="5" customWidth="1"/>
  </cols>
  <sheetData>
    <row r="1" spans="1:13" ht="14.25">
      <c r="A1" s="31" t="s">
        <v>85</v>
      </c>
      <c r="B1" s="7"/>
      <c r="C1" s="7"/>
      <c r="D1" s="7"/>
      <c r="E1" s="7"/>
      <c r="F1" s="7"/>
      <c r="G1" s="7"/>
      <c r="H1" s="7"/>
      <c r="I1" s="7"/>
      <c r="J1" s="7"/>
      <c r="K1" s="7"/>
      <c r="L1" s="32"/>
      <c r="M1" s="7"/>
    </row>
    <row r="2" spans="1:13" ht="13.5">
      <c r="A2" s="33"/>
      <c r="B2" s="7"/>
      <c r="C2" s="7"/>
      <c r="D2" s="7"/>
      <c r="E2" s="7"/>
      <c r="F2" s="7"/>
      <c r="G2" s="7"/>
      <c r="H2" s="7"/>
      <c r="I2" s="7"/>
      <c r="J2" s="7"/>
      <c r="K2" s="7"/>
      <c r="L2" s="32"/>
      <c r="M2" s="10" t="s">
        <v>86</v>
      </c>
    </row>
    <row r="3" spans="1:13" ht="13.5" customHeight="1">
      <c r="A3" s="7" t="s">
        <v>10</v>
      </c>
      <c r="B3" s="11"/>
      <c r="C3" s="11"/>
      <c r="D3" s="11"/>
      <c r="E3" s="11"/>
      <c r="F3" s="11"/>
      <c r="G3" s="11"/>
      <c r="H3" s="11"/>
      <c r="I3" s="11"/>
      <c r="J3" s="11"/>
      <c r="K3" s="7"/>
      <c r="L3" s="11"/>
      <c r="M3" s="34" t="s">
        <v>84</v>
      </c>
    </row>
    <row r="4" spans="1:14" ht="30" customHeight="1">
      <c r="A4" s="13" t="s">
        <v>59</v>
      </c>
      <c r="B4" s="14" t="s">
        <v>63</v>
      </c>
      <c r="C4" s="14" t="s">
        <v>12</v>
      </c>
      <c r="D4" s="14" t="s">
        <v>13</v>
      </c>
      <c r="E4" s="14" t="s">
        <v>4</v>
      </c>
      <c r="F4" s="14" t="s">
        <v>14</v>
      </c>
      <c r="G4" s="14" t="s">
        <v>61</v>
      </c>
      <c r="H4" s="35" t="s">
        <v>62</v>
      </c>
      <c r="I4" s="14" t="s">
        <v>7</v>
      </c>
      <c r="J4" s="14" t="s">
        <v>8</v>
      </c>
      <c r="K4" s="16" t="s">
        <v>79</v>
      </c>
      <c r="L4" s="36" t="s">
        <v>64</v>
      </c>
      <c r="M4" s="18" t="s">
        <v>70</v>
      </c>
      <c r="N4" s="37"/>
    </row>
    <row r="5" spans="1:14" ht="15" customHeight="1">
      <c r="A5" s="38" t="s">
        <v>16</v>
      </c>
      <c r="B5" s="73">
        <v>2255</v>
      </c>
      <c r="C5" s="73">
        <v>2341</v>
      </c>
      <c r="D5" s="73">
        <v>5058</v>
      </c>
      <c r="E5" s="73">
        <v>1317</v>
      </c>
      <c r="F5" s="73">
        <v>3232</v>
      </c>
      <c r="G5" s="73">
        <v>3111</v>
      </c>
      <c r="H5" s="73">
        <v>3365</v>
      </c>
      <c r="I5" s="73">
        <v>2943</v>
      </c>
      <c r="J5" s="73">
        <v>4857</v>
      </c>
      <c r="K5" s="73">
        <f>SUM(B5:J5)</f>
        <v>28479</v>
      </c>
      <c r="L5" s="73">
        <f aca="true" t="shared" si="0" ref="L5:L36">SUM(B5:H5)</f>
        <v>20679</v>
      </c>
      <c r="M5" s="73">
        <f aca="true" t="shared" si="1" ref="M5:M36">SUM(I5:J5)</f>
        <v>7800</v>
      </c>
      <c r="N5" s="37"/>
    </row>
    <row r="6" spans="1:14" ht="15" customHeight="1">
      <c r="A6" s="38" t="s">
        <v>17</v>
      </c>
      <c r="B6" s="73">
        <v>330</v>
      </c>
      <c r="C6" s="73">
        <v>395</v>
      </c>
      <c r="D6" s="73">
        <v>1181</v>
      </c>
      <c r="E6" s="73">
        <v>265</v>
      </c>
      <c r="F6" s="73">
        <v>980</v>
      </c>
      <c r="G6" s="73">
        <v>1220</v>
      </c>
      <c r="H6" s="73">
        <v>1168</v>
      </c>
      <c r="I6" s="73">
        <v>470</v>
      </c>
      <c r="J6" s="73">
        <v>763</v>
      </c>
      <c r="K6" s="73">
        <f aca="true" t="shared" si="2" ref="K6:K36">SUM(B6:J6)</f>
        <v>6772</v>
      </c>
      <c r="L6" s="73">
        <f t="shared" si="0"/>
        <v>5539</v>
      </c>
      <c r="M6" s="73">
        <f t="shared" si="1"/>
        <v>1233</v>
      </c>
      <c r="N6" s="37"/>
    </row>
    <row r="7" spans="1:14" ht="15" customHeight="1">
      <c r="A7" s="38" t="s">
        <v>18</v>
      </c>
      <c r="B7" s="73">
        <v>0</v>
      </c>
      <c r="C7" s="73">
        <v>0</v>
      </c>
      <c r="D7" s="73">
        <v>12</v>
      </c>
      <c r="E7" s="73">
        <v>0</v>
      </c>
      <c r="F7" s="73">
        <v>14</v>
      </c>
      <c r="G7" s="73">
        <v>2</v>
      </c>
      <c r="H7" s="73">
        <v>14</v>
      </c>
      <c r="I7" s="73">
        <v>0</v>
      </c>
      <c r="J7" s="73">
        <v>14</v>
      </c>
      <c r="K7" s="73">
        <f t="shared" si="2"/>
        <v>56</v>
      </c>
      <c r="L7" s="73">
        <f t="shared" si="0"/>
        <v>42</v>
      </c>
      <c r="M7" s="73">
        <f t="shared" si="1"/>
        <v>14</v>
      </c>
      <c r="N7" s="37"/>
    </row>
    <row r="8" spans="1:14" ht="15" customHeight="1">
      <c r="A8" s="38" t="s">
        <v>19</v>
      </c>
      <c r="B8" s="73">
        <v>0</v>
      </c>
      <c r="C8" s="73">
        <v>0</v>
      </c>
      <c r="D8" s="73">
        <v>61</v>
      </c>
      <c r="E8" s="73">
        <v>14</v>
      </c>
      <c r="F8" s="73">
        <v>66</v>
      </c>
      <c r="G8" s="73">
        <v>14</v>
      </c>
      <c r="H8" s="73">
        <v>48</v>
      </c>
      <c r="I8" s="73">
        <v>28</v>
      </c>
      <c r="J8" s="73">
        <v>17</v>
      </c>
      <c r="K8" s="73">
        <f t="shared" si="2"/>
        <v>248</v>
      </c>
      <c r="L8" s="73">
        <f t="shared" si="0"/>
        <v>203</v>
      </c>
      <c r="M8" s="73">
        <f t="shared" si="1"/>
        <v>45</v>
      </c>
      <c r="N8" s="37"/>
    </row>
    <row r="9" spans="1:14" ht="15" customHeight="1">
      <c r="A9" s="38" t="s">
        <v>20</v>
      </c>
      <c r="B9" s="73">
        <v>0</v>
      </c>
      <c r="C9" s="73">
        <v>0</v>
      </c>
      <c r="D9" s="73">
        <v>0</v>
      </c>
      <c r="E9" s="73">
        <v>0</v>
      </c>
      <c r="F9" s="73">
        <v>6</v>
      </c>
      <c r="G9" s="73">
        <v>0</v>
      </c>
      <c r="H9" s="73">
        <v>0</v>
      </c>
      <c r="I9" s="73">
        <v>0</v>
      </c>
      <c r="J9" s="73">
        <v>0</v>
      </c>
      <c r="K9" s="73">
        <f t="shared" si="2"/>
        <v>6</v>
      </c>
      <c r="L9" s="73">
        <f t="shared" si="0"/>
        <v>6</v>
      </c>
      <c r="M9" s="73">
        <f t="shared" si="1"/>
        <v>0</v>
      </c>
      <c r="N9" s="37"/>
    </row>
    <row r="10" spans="1:14" ht="15" customHeight="1">
      <c r="A10" s="38" t="s">
        <v>21</v>
      </c>
      <c r="B10" s="73">
        <v>176</v>
      </c>
      <c r="C10" s="73">
        <v>178</v>
      </c>
      <c r="D10" s="73">
        <v>523</v>
      </c>
      <c r="E10" s="73">
        <v>94</v>
      </c>
      <c r="F10" s="73">
        <v>268</v>
      </c>
      <c r="G10" s="73">
        <v>455</v>
      </c>
      <c r="H10" s="73">
        <v>417</v>
      </c>
      <c r="I10" s="73">
        <v>3459</v>
      </c>
      <c r="J10" s="73">
        <v>1132</v>
      </c>
      <c r="K10" s="73">
        <f t="shared" si="2"/>
        <v>6702</v>
      </c>
      <c r="L10" s="73">
        <f t="shared" si="0"/>
        <v>2111</v>
      </c>
      <c r="M10" s="73">
        <f t="shared" si="1"/>
        <v>4591</v>
      </c>
      <c r="N10" s="37"/>
    </row>
    <row r="11" spans="1:14" ht="15" customHeight="1">
      <c r="A11" s="38" t="s">
        <v>75</v>
      </c>
      <c r="B11" s="73">
        <v>10</v>
      </c>
      <c r="C11" s="73">
        <v>15</v>
      </c>
      <c r="D11" s="73">
        <v>16</v>
      </c>
      <c r="E11" s="73">
        <v>0</v>
      </c>
      <c r="F11" s="73">
        <v>6</v>
      </c>
      <c r="G11" s="73">
        <v>24</v>
      </c>
      <c r="H11" s="73">
        <v>17</v>
      </c>
      <c r="I11" s="73">
        <v>256</v>
      </c>
      <c r="J11" s="73">
        <v>80</v>
      </c>
      <c r="K11" s="73">
        <f t="shared" si="2"/>
        <v>424</v>
      </c>
      <c r="L11" s="73">
        <f t="shared" si="0"/>
        <v>88</v>
      </c>
      <c r="M11" s="73">
        <f t="shared" si="1"/>
        <v>336</v>
      </c>
      <c r="N11" s="37"/>
    </row>
    <row r="12" spans="1:14" ht="15" customHeight="1">
      <c r="A12" s="38" t="s">
        <v>76</v>
      </c>
      <c r="B12" s="73">
        <v>3</v>
      </c>
      <c r="C12" s="73">
        <v>32</v>
      </c>
      <c r="D12" s="73">
        <v>26</v>
      </c>
      <c r="E12" s="73">
        <v>7</v>
      </c>
      <c r="F12" s="73">
        <v>13</v>
      </c>
      <c r="G12" s="73">
        <v>122</v>
      </c>
      <c r="H12" s="73">
        <v>3</v>
      </c>
      <c r="I12" s="73">
        <v>20</v>
      </c>
      <c r="J12" s="73">
        <v>0</v>
      </c>
      <c r="K12" s="73">
        <f t="shared" si="2"/>
        <v>226</v>
      </c>
      <c r="L12" s="73">
        <f t="shared" si="0"/>
        <v>206</v>
      </c>
      <c r="M12" s="73">
        <f t="shared" si="1"/>
        <v>20</v>
      </c>
      <c r="N12" s="37"/>
    </row>
    <row r="13" spans="1:14" ht="15" customHeight="1">
      <c r="A13" s="38" t="s">
        <v>22</v>
      </c>
      <c r="B13" s="77">
        <v>17</v>
      </c>
      <c r="C13" s="77">
        <v>13</v>
      </c>
      <c r="D13" s="73">
        <v>45</v>
      </c>
      <c r="E13" s="73">
        <v>6</v>
      </c>
      <c r="F13" s="73">
        <v>22</v>
      </c>
      <c r="G13" s="73">
        <v>304</v>
      </c>
      <c r="H13" s="73">
        <v>39</v>
      </c>
      <c r="I13" s="73">
        <v>313</v>
      </c>
      <c r="J13" s="73">
        <v>88</v>
      </c>
      <c r="K13" s="73">
        <f t="shared" si="2"/>
        <v>847</v>
      </c>
      <c r="L13" s="73">
        <f t="shared" si="0"/>
        <v>446</v>
      </c>
      <c r="M13" s="73">
        <f t="shared" si="1"/>
        <v>401</v>
      </c>
      <c r="N13" s="37"/>
    </row>
    <row r="14" spans="1:14" ht="15" customHeight="1">
      <c r="A14" s="38" t="s">
        <v>77</v>
      </c>
      <c r="B14" s="73">
        <v>2</v>
      </c>
      <c r="C14" s="73">
        <v>4</v>
      </c>
      <c r="D14" s="73">
        <v>13</v>
      </c>
      <c r="E14" s="73">
        <v>0</v>
      </c>
      <c r="F14" s="73">
        <v>20</v>
      </c>
      <c r="G14" s="73">
        <v>91</v>
      </c>
      <c r="H14" s="73">
        <v>40</v>
      </c>
      <c r="I14" s="73">
        <v>34</v>
      </c>
      <c r="J14" s="73">
        <v>0</v>
      </c>
      <c r="K14" s="73">
        <f t="shared" si="2"/>
        <v>204</v>
      </c>
      <c r="L14" s="73">
        <f t="shared" si="0"/>
        <v>170</v>
      </c>
      <c r="M14" s="73">
        <f t="shared" si="1"/>
        <v>34</v>
      </c>
      <c r="N14" s="37"/>
    </row>
    <row r="15" spans="1:14" ht="15" customHeight="1">
      <c r="A15" s="38" t="s">
        <v>23</v>
      </c>
      <c r="B15" s="73">
        <v>127</v>
      </c>
      <c r="C15" s="73">
        <v>142</v>
      </c>
      <c r="D15" s="73">
        <v>506</v>
      </c>
      <c r="E15" s="73">
        <v>134</v>
      </c>
      <c r="F15" s="73">
        <v>310</v>
      </c>
      <c r="G15" s="73">
        <v>257</v>
      </c>
      <c r="H15" s="73">
        <v>508</v>
      </c>
      <c r="I15" s="73">
        <v>73</v>
      </c>
      <c r="J15" s="73">
        <v>923</v>
      </c>
      <c r="K15" s="73">
        <f t="shared" si="2"/>
        <v>2980</v>
      </c>
      <c r="L15" s="73">
        <f t="shared" si="0"/>
        <v>1984</v>
      </c>
      <c r="M15" s="73">
        <f t="shared" si="1"/>
        <v>996</v>
      </c>
      <c r="N15" s="37"/>
    </row>
    <row r="16" spans="1:14" ht="15" customHeight="1">
      <c r="A16" s="38" t="s">
        <v>24</v>
      </c>
      <c r="B16" s="73">
        <v>3</v>
      </c>
      <c r="C16" s="73">
        <v>6</v>
      </c>
      <c r="D16" s="73">
        <v>11</v>
      </c>
      <c r="E16" s="73">
        <v>8</v>
      </c>
      <c r="F16" s="73">
        <v>8</v>
      </c>
      <c r="G16" s="73">
        <v>13</v>
      </c>
      <c r="H16" s="73">
        <v>6</v>
      </c>
      <c r="I16" s="73">
        <v>4</v>
      </c>
      <c r="J16" s="73">
        <v>14</v>
      </c>
      <c r="K16" s="73">
        <f t="shared" si="2"/>
        <v>73</v>
      </c>
      <c r="L16" s="73">
        <f t="shared" si="0"/>
        <v>55</v>
      </c>
      <c r="M16" s="73">
        <f t="shared" si="1"/>
        <v>18</v>
      </c>
      <c r="N16" s="37"/>
    </row>
    <row r="17" spans="1:14" ht="15" customHeight="1">
      <c r="A17" s="38" t="s">
        <v>25</v>
      </c>
      <c r="B17" s="73">
        <v>9</v>
      </c>
      <c r="C17" s="73">
        <v>12</v>
      </c>
      <c r="D17" s="73">
        <v>39</v>
      </c>
      <c r="E17" s="73">
        <v>5</v>
      </c>
      <c r="F17" s="73">
        <v>46</v>
      </c>
      <c r="G17" s="73">
        <v>9</v>
      </c>
      <c r="H17" s="73">
        <v>34</v>
      </c>
      <c r="I17" s="73">
        <v>14</v>
      </c>
      <c r="J17" s="73">
        <v>18</v>
      </c>
      <c r="K17" s="73">
        <f t="shared" si="2"/>
        <v>186</v>
      </c>
      <c r="L17" s="73">
        <f t="shared" si="0"/>
        <v>154</v>
      </c>
      <c r="M17" s="73">
        <f t="shared" si="1"/>
        <v>32</v>
      </c>
      <c r="N17" s="37"/>
    </row>
    <row r="18" spans="1:14" ht="15" customHeight="1">
      <c r="A18" s="38" t="s">
        <v>26</v>
      </c>
      <c r="B18" s="73">
        <v>192</v>
      </c>
      <c r="C18" s="73">
        <v>198</v>
      </c>
      <c r="D18" s="73">
        <v>545</v>
      </c>
      <c r="E18" s="73">
        <v>170</v>
      </c>
      <c r="F18" s="73">
        <v>355</v>
      </c>
      <c r="G18" s="73">
        <v>318</v>
      </c>
      <c r="H18" s="73">
        <v>566</v>
      </c>
      <c r="I18" s="73">
        <v>746</v>
      </c>
      <c r="J18" s="73">
        <v>751</v>
      </c>
      <c r="K18" s="73">
        <f t="shared" si="2"/>
        <v>3841</v>
      </c>
      <c r="L18" s="73">
        <f t="shared" si="0"/>
        <v>2344</v>
      </c>
      <c r="M18" s="73">
        <f t="shared" si="1"/>
        <v>1497</v>
      </c>
      <c r="N18" s="37"/>
    </row>
    <row r="19" spans="1:14" ht="15" customHeight="1">
      <c r="A19" s="38" t="s">
        <v>27</v>
      </c>
      <c r="B19" s="73">
        <v>22</v>
      </c>
      <c r="C19" s="73">
        <v>13</v>
      </c>
      <c r="D19" s="73">
        <v>107</v>
      </c>
      <c r="E19" s="73">
        <v>27</v>
      </c>
      <c r="F19" s="73">
        <v>103</v>
      </c>
      <c r="G19" s="73">
        <v>70</v>
      </c>
      <c r="H19" s="73">
        <v>59</v>
      </c>
      <c r="I19" s="73">
        <v>226</v>
      </c>
      <c r="J19" s="73">
        <v>109</v>
      </c>
      <c r="K19" s="73">
        <f t="shared" si="2"/>
        <v>736</v>
      </c>
      <c r="L19" s="73">
        <f t="shared" si="0"/>
        <v>401</v>
      </c>
      <c r="M19" s="73">
        <f t="shared" si="1"/>
        <v>335</v>
      </c>
      <c r="N19" s="37"/>
    </row>
    <row r="20" spans="1:14" ht="15" customHeight="1">
      <c r="A20" s="38" t="s">
        <v>28</v>
      </c>
      <c r="B20" s="73">
        <v>155</v>
      </c>
      <c r="C20" s="73">
        <v>208</v>
      </c>
      <c r="D20" s="73">
        <v>947</v>
      </c>
      <c r="E20" s="73">
        <v>165</v>
      </c>
      <c r="F20" s="73">
        <v>492</v>
      </c>
      <c r="G20" s="73">
        <v>558</v>
      </c>
      <c r="H20" s="73">
        <v>562</v>
      </c>
      <c r="I20" s="73">
        <v>833</v>
      </c>
      <c r="J20" s="73">
        <v>635</v>
      </c>
      <c r="K20" s="73">
        <f t="shared" si="2"/>
        <v>4555</v>
      </c>
      <c r="L20" s="73">
        <f t="shared" si="0"/>
        <v>3087</v>
      </c>
      <c r="M20" s="73">
        <f t="shared" si="1"/>
        <v>1468</v>
      </c>
      <c r="N20" s="37"/>
    </row>
    <row r="21" spans="1:14" ht="15" customHeight="1">
      <c r="A21" s="38" t="s">
        <v>29</v>
      </c>
      <c r="B21" s="73">
        <v>3</v>
      </c>
      <c r="C21" s="73">
        <v>0</v>
      </c>
      <c r="D21" s="73">
        <v>73</v>
      </c>
      <c r="E21" s="73">
        <v>29</v>
      </c>
      <c r="F21" s="73">
        <v>42</v>
      </c>
      <c r="G21" s="73">
        <v>70</v>
      </c>
      <c r="H21" s="73">
        <v>32</v>
      </c>
      <c r="I21" s="73">
        <v>38</v>
      </c>
      <c r="J21" s="73">
        <v>53</v>
      </c>
      <c r="K21" s="73">
        <f t="shared" si="2"/>
        <v>340</v>
      </c>
      <c r="L21" s="73">
        <f t="shared" si="0"/>
        <v>249</v>
      </c>
      <c r="M21" s="73">
        <f t="shared" si="1"/>
        <v>91</v>
      </c>
      <c r="N21" s="37"/>
    </row>
    <row r="22" spans="1:14" ht="15" customHeight="1">
      <c r="A22" s="38" t="s">
        <v>30</v>
      </c>
      <c r="B22" s="73">
        <v>0</v>
      </c>
      <c r="C22" s="73">
        <v>0</v>
      </c>
      <c r="D22" s="73">
        <v>6</v>
      </c>
      <c r="E22" s="73">
        <v>0</v>
      </c>
      <c r="F22" s="73">
        <v>0</v>
      </c>
      <c r="G22" s="73">
        <v>0</v>
      </c>
      <c r="H22" s="73">
        <v>2</v>
      </c>
      <c r="I22" s="73">
        <v>2</v>
      </c>
      <c r="J22" s="73">
        <v>0</v>
      </c>
      <c r="K22" s="73">
        <f t="shared" si="2"/>
        <v>10</v>
      </c>
      <c r="L22" s="73">
        <f t="shared" si="0"/>
        <v>8</v>
      </c>
      <c r="M22" s="73">
        <f t="shared" si="1"/>
        <v>2</v>
      </c>
      <c r="N22" s="37"/>
    </row>
    <row r="23" spans="1:14" ht="15" customHeight="1">
      <c r="A23" s="38" t="s">
        <v>31</v>
      </c>
      <c r="B23" s="78">
        <v>2</v>
      </c>
      <c r="C23" s="78">
        <v>6</v>
      </c>
      <c r="D23" s="73">
        <v>8</v>
      </c>
      <c r="E23" s="73">
        <v>0</v>
      </c>
      <c r="F23" s="73">
        <v>11</v>
      </c>
      <c r="G23" s="73">
        <v>24</v>
      </c>
      <c r="H23" s="73">
        <v>16</v>
      </c>
      <c r="I23" s="73">
        <v>2</v>
      </c>
      <c r="J23" s="73">
        <v>12</v>
      </c>
      <c r="K23" s="73">
        <f t="shared" si="2"/>
        <v>81</v>
      </c>
      <c r="L23" s="73">
        <f t="shared" si="0"/>
        <v>67</v>
      </c>
      <c r="M23" s="73">
        <f t="shared" si="1"/>
        <v>14</v>
      </c>
      <c r="N23" s="37"/>
    </row>
    <row r="24" spans="1:14" ht="15" customHeight="1">
      <c r="A24" s="39" t="s">
        <v>32</v>
      </c>
      <c r="B24" s="73">
        <v>0</v>
      </c>
      <c r="C24" s="73">
        <v>0</v>
      </c>
      <c r="D24" s="73">
        <v>0</v>
      </c>
      <c r="E24" s="73">
        <v>2</v>
      </c>
      <c r="F24" s="73">
        <v>0</v>
      </c>
      <c r="G24" s="73">
        <v>0</v>
      </c>
      <c r="H24" s="73">
        <v>0</v>
      </c>
      <c r="I24" s="73">
        <v>2</v>
      </c>
      <c r="J24" s="73">
        <v>0</v>
      </c>
      <c r="K24" s="73">
        <f t="shared" si="2"/>
        <v>4</v>
      </c>
      <c r="L24" s="73">
        <f t="shared" si="0"/>
        <v>2</v>
      </c>
      <c r="M24" s="73">
        <f t="shared" si="1"/>
        <v>2</v>
      </c>
      <c r="N24" s="37"/>
    </row>
    <row r="25" spans="1:14" ht="15" customHeight="1">
      <c r="A25" s="38" t="s">
        <v>33</v>
      </c>
      <c r="B25" s="73">
        <v>20</v>
      </c>
      <c r="C25" s="73">
        <v>2</v>
      </c>
      <c r="D25" s="73">
        <v>42</v>
      </c>
      <c r="E25" s="73">
        <v>10</v>
      </c>
      <c r="F25" s="73">
        <v>48</v>
      </c>
      <c r="G25" s="73">
        <v>87</v>
      </c>
      <c r="H25" s="73">
        <v>43</v>
      </c>
      <c r="I25" s="73">
        <v>68</v>
      </c>
      <c r="J25" s="73">
        <v>15</v>
      </c>
      <c r="K25" s="73">
        <f t="shared" si="2"/>
        <v>335</v>
      </c>
      <c r="L25" s="73">
        <f t="shared" si="0"/>
        <v>252</v>
      </c>
      <c r="M25" s="73">
        <f t="shared" si="1"/>
        <v>83</v>
      </c>
      <c r="N25" s="37"/>
    </row>
    <row r="26" spans="1:14" ht="15" customHeight="1">
      <c r="A26" s="38" t="s">
        <v>34</v>
      </c>
      <c r="B26" s="73">
        <v>2</v>
      </c>
      <c r="C26" s="73">
        <v>0</v>
      </c>
      <c r="D26" s="73">
        <v>6</v>
      </c>
      <c r="E26" s="73">
        <v>2</v>
      </c>
      <c r="F26" s="73">
        <v>5</v>
      </c>
      <c r="G26" s="73">
        <v>27</v>
      </c>
      <c r="H26" s="73">
        <v>2</v>
      </c>
      <c r="I26" s="73">
        <v>2</v>
      </c>
      <c r="J26" s="73">
        <v>13</v>
      </c>
      <c r="K26" s="73">
        <f t="shared" si="2"/>
        <v>59</v>
      </c>
      <c r="L26" s="73">
        <f t="shared" si="0"/>
        <v>44</v>
      </c>
      <c r="M26" s="73">
        <f t="shared" si="1"/>
        <v>15</v>
      </c>
      <c r="N26" s="37"/>
    </row>
    <row r="27" spans="1:14" ht="15" customHeight="1">
      <c r="A27" s="38" t="s">
        <v>35</v>
      </c>
      <c r="B27" s="73">
        <v>5</v>
      </c>
      <c r="C27" s="73">
        <v>2</v>
      </c>
      <c r="D27" s="73">
        <v>36</v>
      </c>
      <c r="E27" s="73">
        <v>6</v>
      </c>
      <c r="F27" s="73">
        <v>11</v>
      </c>
      <c r="G27" s="73">
        <v>32</v>
      </c>
      <c r="H27" s="73">
        <v>20</v>
      </c>
      <c r="I27" s="73">
        <v>8</v>
      </c>
      <c r="J27" s="73">
        <v>42</v>
      </c>
      <c r="K27" s="73">
        <f t="shared" si="2"/>
        <v>162</v>
      </c>
      <c r="L27" s="73">
        <f t="shared" si="0"/>
        <v>112</v>
      </c>
      <c r="M27" s="73">
        <f t="shared" si="1"/>
        <v>50</v>
      </c>
      <c r="N27" s="37"/>
    </row>
    <row r="28" spans="1:14" ht="15" customHeight="1">
      <c r="A28" s="38" t="s">
        <v>36</v>
      </c>
      <c r="B28" s="73">
        <v>1</v>
      </c>
      <c r="C28" s="73">
        <v>4</v>
      </c>
      <c r="D28" s="73">
        <v>12</v>
      </c>
      <c r="E28" s="73">
        <v>6</v>
      </c>
      <c r="F28" s="73">
        <v>12</v>
      </c>
      <c r="G28" s="73">
        <v>14</v>
      </c>
      <c r="H28" s="73">
        <v>8</v>
      </c>
      <c r="I28" s="73">
        <v>3</v>
      </c>
      <c r="J28" s="73">
        <v>6</v>
      </c>
      <c r="K28" s="73">
        <f t="shared" si="2"/>
        <v>66</v>
      </c>
      <c r="L28" s="73">
        <f t="shared" si="0"/>
        <v>57</v>
      </c>
      <c r="M28" s="73">
        <f t="shared" si="1"/>
        <v>9</v>
      </c>
      <c r="N28" s="37"/>
    </row>
    <row r="29" spans="1:14" ht="15" customHeight="1">
      <c r="A29" s="38" t="s">
        <v>37</v>
      </c>
      <c r="B29" s="73">
        <v>15</v>
      </c>
      <c r="C29" s="73">
        <v>23</v>
      </c>
      <c r="D29" s="73">
        <v>50</v>
      </c>
      <c r="E29" s="73">
        <v>10</v>
      </c>
      <c r="F29" s="73">
        <v>43</v>
      </c>
      <c r="G29" s="73">
        <v>28</v>
      </c>
      <c r="H29" s="73">
        <v>34</v>
      </c>
      <c r="I29" s="73">
        <v>10</v>
      </c>
      <c r="J29" s="73">
        <v>31</v>
      </c>
      <c r="K29" s="73">
        <f t="shared" si="2"/>
        <v>244</v>
      </c>
      <c r="L29" s="73">
        <f t="shared" si="0"/>
        <v>203</v>
      </c>
      <c r="M29" s="73">
        <f t="shared" si="1"/>
        <v>41</v>
      </c>
      <c r="N29" s="37"/>
    </row>
    <row r="30" spans="1:14" ht="15" customHeight="1">
      <c r="A30" s="38" t="s">
        <v>38</v>
      </c>
      <c r="B30" s="73">
        <v>0</v>
      </c>
      <c r="C30" s="73">
        <v>2</v>
      </c>
      <c r="D30" s="73">
        <v>7</v>
      </c>
      <c r="E30" s="73">
        <v>0</v>
      </c>
      <c r="F30" s="73">
        <v>5</v>
      </c>
      <c r="G30" s="73">
        <v>0</v>
      </c>
      <c r="H30" s="73">
        <v>0</v>
      </c>
      <c r="I30" s="73">
        <v>2</v>
      </c>
      <c r="J30" s="73">
        <v>0</v>
      </c>
      <c r="K30" s="73">
        <f t="shared" si="2"/>
        <v>16</v>
      </c>
      <c r="L30" s="73">
        <f t="shared" si="0"/>
        <v>14</v>
      </c>
      <c r="M30" s="73">
        <f t="shared" si="1"/>
        <v>2</v>
      </c>
      <c r="N30" s="37"/>
    </row>
    <row r="31" spans="1:14" ht="15" customHeight="1">
      <c r="A31" s="38" t="s">
        <v>39</v>
      </c>
      <c r="B31" s="73">
        <v>11</v>
      </c>
      <c r="C31" s="73">
        <v>18</v>
      </c>
      <c r="D31" s="73">
        <v>67</v>
      </c>
      <c r="E31" s="73">
        <v>22</v>
      </c>
      <c r="F31" s="73">
        <v>82</v>
      </c>
      <c r="G31" s="73">
        <v>77</v>
      </c>
      <c r="H31" s="73">
        <v>53</v>
      </c>
      <c r="I31" s="73">
        <v>14</v>
      </c>
      <c r="J31" s="73">
        <v>66</v>
      </c>
      <c r="K31" s="73">
        <f t="shared" si="2"/>
        <v>410</v>
      </c>
      <c r="L31" s="73">
        <f t="shared" si="0"/>
        <v>330</v>
      </c>
      <c r="M31" s="73">
        <f t="shared" si="1"/>
        <v>80</v>
      </c>
      <c r="N31" s="37"/>
    </row>
    <row r="32" spans="1:14" ht="15" customHeight="1">
      <c r="A32" s="38" t="s">
        <v>40</v>
      </c>
      <c r="B32" s="73">
        <v>179</v>
      </c>
      <c r="C32" s="73">
        <v>91</v>
      </c>
      <c r="D32" s="73">
        <v>377</v>
      </c>
      <c r="E32" s="73">
        <v>78</v>
      </c>
      <c r="F32" s="73">
        <v>317</v>
      </c>
      <c r="G32" s="73">
        <v>541</v>
      </c>
      <c r="H32" s="73">
        <v>281</v>
      </c>
      <c r="I32" s="73">
        <v>381</v>
      </c>
      <c r="J32" s="73">
        <v>185</v>
      </c>
      <c r="K32" s="73">
        <f t="shared" si="2"/>
        <v>2430</v>
      </c>
      <c r="L32" s="73">
        <f t="shared" si="0"/>
        <v>1864</v>
      </c>
      <c r="M32" s="73">
        <f t="shared" si="1"/>
        <v>566</v>
      </c>
      <c r="N32" s="37"/>
    </row>
    <row r="33" spans="1:14" ht="15" customHeight="1">
      <c r="A33" s="38" t="s">
        <v>41</v>
      </c>
      <c r="B33" s="73">
        <v>3</v>
      </c>
      <c r="C33" s="73">
        <v>0</v>
      </c>
      <c r="D33" s="73">
        <v>15</v>
      </c>
      <c r="E33" s="73">
        <v>14</v>
      </c>
      <c r="F33" s="73">
        <v>36</v>
      </c>
      <c r="G33" s="73">
        <v>36</v>
      </c>
      <c r="H33" s="73">
        <v>64</v>
      </c>
      <c r="I33" s="73">
        <v>16</v>
      </c>
      <c r="J33" s="73">
        <v>2</v>
      </c>
      <c r="K33" s="73">
        <f t="shared" si="2"/>
        <v>186</v>
      </c>
      <c r="L33" s="73">
        <f t="shared" si="0"/>
        <v>168</v>
      </c>
      <c r="M33" s="73">
        <f t="shared" si="1"/>
        <v>18</v>
      </c>
      <c r="N33" s="37"/>
    </row>
    <row r="34" spans="1:14" ht="15" customHeight="1">
      <c r="A34" s="38" t="s">
        <v>42</v>
      </c>
      <c r="B34" s="73">
        <v>16</v>
      </c>
      <c r="C34" s="73">
        <v>6</v>
      </c>
      <c r="D34" s="73">
        <v>44</v>
      </c>
      <c r="E34" s="73">
        <v>7</v>
      </c>
      <c r="F34" s="73">
        <v>72</v>
      </c>
      <c r="G34" s="73">
        <v>53</v>
      </c>
      <c r="H34" s="73">
        <v>22</v>
      </c>
      <c r="I34" s="73">
        <v>30</v>
      </c>
      <c r="J34" s="73">
        <v>8</v>
      </c>
      <c r="K34" s="73">
        <f t="shared" si="2"/>
        <v>258</v>
      </c>
      <c r="L34" s="73">
        <f t="shared" si="0"/>
        <v>220</v>
      </c>
      <c r="M34" s="73">
        <f t="shared" si="1"/>
        <v>38</v>
      </c>
      <c r="N34" s="37"/>
    </row>
    <row r="35" spans="1:14" ht="15" customHeight="1">
      <c r="A35" s="38" t="s">
        <v>43</v>
      </c>
      <c r="B35" s="73">
        <v>3</v>
      </c>
      <c r="C35" s="73">
        <v>8</v>
      </c>
      <c r="D35" s="73">
        <v>12</v>
      </c>
      <c r="E35" s="73">
        <v>0</v>
      </c>
      <c r="F35" s="73">
        <v>4</v>
      </c>
      <c r="G35" s="73">
        <v>14</v>
      </c>
      <c r="H35" s="73">
        <v>14</v>
      </c>
      <c r="I35" s="73">
        <v>125</v>
      </c>
      <c r="J35" s="73">
        <v>0</v>
      </c>
      <c r="K35" s="73">
        <f t="shared" si="2"/>
        <v>180</v>
      </c>
      <c r="L35" s="73">
        <f t="shared" si="0"/>
        <v>55</v>
      </c>
      <c r="M35" s="73">
        <f t="shared" si="1"/>
        <v>125</v>
      </c>
      <c r="N35" s="37"/>
    </row>
    <row r="36" spans="1:14" ht="15" customHeight="1">
      <c r="A36" s="38" t="s">
        <v>44</v>
      </c>
      <c r="B36" s="73">
        <v>3</v>
      </c>
      <c r="C36" s="73">
        <v>5</v>
      </c>
      <c r="D36" s="73">
        <v>1</v>
      </c>
      <c r="E36" s="73">
        <v>0</v>
      </c>
      <c r="F36" s="73">
        <v>1</v>
      </c>
      <c r="G36" s="73">
        <v>4</v>
      </c>
      <c r="H36" s="73">
        <v>7</v>
      </c>
      <c r="I36" s="73">
        <v>9</v>
      </c>
      <c r="J36" s="73">
        <v>40</v>
      </c>
      <c r="K36" s="73">
        <f t="shared" si="2"/>
        <v>70</v>
      </c>
      <c r="L36" s="73">
        <f t="shared" si="0"/>
        <v>21</v>
      </c>
      <c r="M36" s="73">
        <f t="shared" si="1"/>
        <v>49</v>
      </c>
      <c r="N36" s="37"/>
    </row>
    <row r="37" spans="1:14" ht="15.75" customHeight="1">
      <c r="A37" s="14" t="s">
        <v>9</v>
      </c>
      <c r="B37" s="73">
        <f aca="true" t="shared" si="3" ref="B37:M37">SUM(B5:B36)</f>
        <v>3564</v>
      </c>
      <c r="C37" s="73">
        <f t="shared" si="3"/>
        <v>3724</v>
      </c>
      <c r="D37" s="73">
        <f t="shared" si="3"/>
        <v>9846</v>
      </c>
      <c r="E37" s="73">
        <f t="shared" si="3"/>
        <v>2398</v>
      </c>
      <c r="F37" s="73">
        <f t="shared" si="3"/>
        <v>6630</v>
      </c>
      <c r="G37" s="73">
        <f t="shared" si="3"/>
        <v>7575</v>
      </c>
      <c r="H37" s="73">
        <f t="shared" si="3"/>
        <v>7444</v>
      </c>
      <c r="I37" s="73">
        <f t="shared" si="3"/>
        <v>10131</v>
      </c>
      <c r="J37" s="73">
        <f t="shared" si="3"/>
        <v>9874</v>
      </c>
      <c r="K37" s="73">
        <f t="shared" si="3"/>
        <v>61186</v>
      </c>
      <c r="L37" s="73">
        <f t="shared" si="3"/>
        <v>41181</v>
      </c>
      <c r="M37" s="73">
        <f t="shared" si="3"/>
        <v>20005</v>
      </c>
      <c r="N37" s="37"/>
    </row>
    <row r="38" spans="1:13" ht="13.5">
      <c r="A38" s="7"/>
      <c r="B38" s="79"/>
      <c r="C38" s="56"/>
      <c r="D38" s="56"/>
      <c r="E38" s="56"/>
      <c r="F38" s="56"/>
      <c r="G38" s="56"/>
      <c r="H38" s="56"/>
      <c r="I38" s="56"/>
      <c r="J38" s="56"/>
      <c r="K38" s="56"/>
      <c r="L38" s="56"/>
      <c r="M38" s="56"/>
    </row>
    <row r="39" spans="1:13" ht="13.5">
      <c r="A39" s="40" t="s">
        <v>45</v>
      </c>
      <c r="B39" s="57"/>
      <c r="C39" s="57"/>
      <c r="D39" s="57"/>
      <c r="E39" s="57"/>
      <c r="F39" s="57"/>
      <c r="G39" s="57"/>
      <c r="H39" s="57"/>
      <c r="I39" s="57"/>
      <c r="J39" s="57"/>
      <c r="K39" s="58"/>
      <c r="L39" s="57"/>
      <c r="M39" s="58" t="s">
        <v>11</v>
      </c>
    </row>
    <row r="40" spans="1:14" ht="30" customHeight="1">
      <c r="A40" s="13" t="s">
        <v>59</v>
      </c>
      <c r="B40" s="59" t="s">
        <v>63</v>
      </c>
      <c r="C40" s="59" t="s">
        <v>12</v>
      </c>
      <c r="D40" s="59" t="s">
        <v>13</v>
      </c>
      <c r="E40" s="59" t="s">
        <v>4</v>
      </c>
      <c r="F40" s="59" t="s">
        <v>14</v>
      </c>
      <c r="G40" s="59" t="s">
        <v>61</v>
      </c>
      <c r="H40" s="60" t="s">
        <v>62</v>
      </c>
      <c r="I40" s="59" t="s">
        <v>7</v>
      </c>
      <c r="J40" s="59" t="s">
        <v>8</v>
      </c>
      <c r="K40" s="59" t="s">
        <v>15</v>
      </c>
      <c r="L40" s="61" t="s">
        <v>64</v>
      </c>
      <c r="M40" s="62" t="s">
        <v>70</v>
      </c>
      <c r="N40" s="37"/>
    </row>
    <row r="41" spans="1:14" ht="15" customHeight="1">
      <c r="A41" s="38" t="s">
        <v>80</v>
      </c>
      <c r="B41" s="73">
        <v>22</v>
      </c>
      <c r="C41" s="73">
        <v>13</v>
      </c>
      <c r="D41" s="73">
        <v>127</v>
      </c>
      <c r="E41" s="73">
        <v>28</v>
      </c>
      <c r="F41" s="73">
        <v>116</v>
      </c>
      <c r="G41" s="73">
        <v>29</v>
      </c>
      <c r="H41" s="73">
        <v>50</v>
      </c>
      <c r="I41" s="73">
        <v>75</v>
      </c>
      <c r="J41" s="73">
        <v>75</v>
      </c>
      <c r="K41" s="73">
        <f>SUM(B41:J41)</f>
        <v>535</v>
      </c>
      <c r="L41" s="44">
        <f aca="true" t="shared" si="4" ref="L41:L55">SUM(B41:H41)</f>
        <v>385</v>
      </c>
      <c r="M41" s="80">
        <f aca="true" t="shared" si="5" ref="M41:M55">SUM(I41:J41)</f>
        <v>150</v>
      </c>
      <c r="N41" s="37"/>
    </row>
    <row r="42" spans="1:14" ht="15" customHeight="1">
      <c r="A42" s="38" t="s">
        <v>47</v>
      </c>
      <c r="B42" s="73">
        <v>4</v>
      </c>
      <c r="C42" s="73">
        <v>2</v>
      </c>
      <c r="D42" s="73">
        <v>25</v>
      </c>
      <c r="E42" s="73">
        <v>5</v>
      </c>
      <c r="F42" s="73">
        <v>8</v>
      </c>
      <c r="G42" s="73">
        <v>2</v>
      </c>
      <c r="H42" s="73">
        <v>3</v>
      </c>
      <c r="I42" s="73">
        <v>42</v>
      </c>
      <c r="J42" s="73">
        <v>49</v>
      </c>
      <c r="K42" s="73">
        <f aca="true" t="shared" si="6" ref="K42:K54">SUM(B42:J42)</f>
        <v>140</v>
      </c>
      <c r="L42" s="44">
        <f t="shared" si="4"/>
        <v>49</v>
      </c>
      <c r="M42" s="80">
        <f t="shared" si="5"/>
        <v>91</v>
      </c>
      <c r="N42" s="37"/>
    </row>
    <row r="43" spans="1:14" ht="15" customHeight="1">
      <c r="A43" s="38" t="s">
        <v>48</v>
      </c>
      <c r="B43" s="73">
        <v>10</v>
      </c>
      <c r="C43" s="73">
        <v>5</v>
      </c>
      <c r="D43" s="73">
        <v>0</v>
      </c>
      <c r="E43" s="73">
        <v>6</v>
      </c>
      <c r="F43" s="73">
        <v>8</v>
      </c>
      <c r="G43" s="73">
        <v>0</v>
      </c>
      <c r="H43" s="73">
        <v>4</v>
      </c>
      <c r="I43" s="73">
        <v>29</v>
      </c>
      <c r="J43" s="73">
        <v>90</v>
      </c>
      <c r="K43" s="73">
        <f t="shared" si="6"/>
        <v>152</v>
      </c>
      <c r="L43" s="44">
        <f t="shared" si="4"/>
        <v>33</v>
      </c>
      <c r="M43" s="80">
        <f t="shared" si="5"/>
        <v>119</v>
      </c>
      <c r="N43" s="37"/>
    </row>
    <row r="44" spans="1:14" ht="15" customHeight="1">
      <c r="A44" s="38" t="s">
        <v>49</v>
      </c>
      <c r="B44" s="73">
        <v>36</v>
      </c>
      <c r="C44" s="73">
        <v>49</v>
      </c>
      <c r="D44" s="73">
        <v>248</v>
      </c>
      <c r="E44" s="73">
        <v>77</v>
      </c>
      <c r="F44" s="73">
        <v>235</v>
      </c>
      <c r="G44" s="73">
        <v>193</v>
      </c>
      <c r="H44" s="73">
        <v>151</v>
      </c>
      <c r="I44" s="73">
        <v>278</v>
      </c>
      <c r="J44" s="73">
        <v>84</v>
      </c>
      <c r="K44" s="73">
        <f t="shared" si="6"/>
        <v>1351</v>
      </c>
      <c r="L44" s="44">
        <f t="shared" si="4"/>
        <v>989</v>
      </c>
      <c r="M44" s="80">
        <f t="shared" si="5"/>
        <v>362</v>
      </c>
      <c r="N44" s="37"/>
    </row>
    <row r="45" spans="1:14" ht="15" customHeight="1">
      <c r="A45" s="38" t="s">
        <v>50</v>
      </c>
      <c r="B45" s="73">
        <v>0</v>
      </c>
      <c r="C45" s="73">
        <v>0</v>
      </c>
      <c r="D45" s="73">
        <v>0</v>
      </c>
      <c r="E45" s="73">
        <v>0</v>
      </c>
      <c r="F45" s="73">
        <v>15</v>
      </c>
      <c r="G45" s="73">
        <v>0</v>
      </c>
      <c r="H45" s="73">
        <v>5</v>
      </c>
      <c r="I45" s="73">
        <v>0</v>
      </c>
      <c r="J45" s="73">
        <v>0</v>
      </c>
      <c r="K45" s="73">
        <f t="shared" si="6"/>
        <v>20</v>
      </c>
      <c r="L45" s="44">
        <f t="shared" si="4"/>
        <v>20</v>
      </c>
      <c r="M45" s="80">
        <f t="shared" si="5"/>
        <v>0</v>
      </c>
      <c r="N45" s="37"/>
    </row>
    <row r="46" spans="1:14" ht="15" customHeight="1">
      <c r="A46" s="38" t="s">
        <v>51</v>
      </c>
      <c r="B46" s="73">
        <v>0</v>
      </c>
      <c r="C46" s="73">
        <v>0</v>
      </c>
      <c r="D46" s="73">
        <v>0</v>
      </c>
      <c r="E46" s="73">
        <v>0</v>
      </c>
      <c r="F46" s="73">
        <v>0</v>
      </c>
      <c r="G46" s="73">
        <v>0</v>
      </c>
      <c r="H46" s="73">
        <v>0</v>
      </c>
      <c r="I46" s="73">
        <v>0</v>
      </c>
      <c r="J46" s="73">
        <v>0</v>
      </c>
      <c r="K46" s="73">
        <f t="shared" si="6"/>
        <v>0</v>
      </c>
      <c r="L46" s="44">
        <f t="shared" si="4"/>
        <v>0</v>
      </c>
      <c r="M46" s="80">
        <f t="shared" si="5"/>
        <v>0</v>
      </c>
      <c r="N46" s="37"/>
    </row>
    <row r="47" spans="1:14" ht="15" customHeight="1">
      <c r="A47" s="38" t="s">
        <v>52</v>
      </c>
      <c r="B47" s="73">
        <v>259</v>
      </c>
      <c r="C47" s="73">
        <v>286</v>
      </c>
      <c r="D47" s="73">
        <v>828</v>
      </c>
      <c r="E47" s="73">
        <v>148</v>
      </c>
      <c r="F47" s="73">
        <v>694</v>
      </c>
      <c r="G47" s="73">
        <v>745</v>
      </c>
      <c r="H47" s="73">
        <v>473</v>
      </c>
      <c r="I47" s="73">
        <v>420</v>
      </c>
      <c r="J47" s="73">
        <v>201</v>
      </c>
      <c r="K47" s="73">
        <f t="shared" si="6"/>
        <v>4054</v>
      </c>
      <c r="L47" s="44">
        <f t="shared" si="4"/>
        <v>3433</v>
      </c>
      <c r="M47" s="80">
        <f t="shared" si="5"/>
        <v>621</v>
      </c>
      <c r="N47" s="37"/>
    </row>
    <row r="48" spans="1:14" ht="15" customHeight="1">
      <c r="A48" s="38" t="s">
        <v>53</v>
      </c>
      <c r="B48" s="73">
        <v>217</v>
      </c>
      <c r="C48" s="73">
        <v>119</v>
      </c>
      <c r="D48" s="73">
        <v>492</v>
      </c>
      <c r="E48" s="73">
        <v>128</v>
      </c>
      <c r="F48" s="73">
        <v>238</v>
      </c>
      <c r="G48" s="73">
        <v>380</v>
      </c>
      <c r="H48" s="73">
        <v>429</v>
      </c>
      <c r="I48" s="73">
        <v>2797</v>
      </c>
      <c r="J48" s="73">
        <v>771</v>
      </c>
      <c r="K48" s="73">
        <f t="shared" si="6"/>
        <v>5571</v>
      </c>
      <c r="L48" s="44">
        <f t="shared" si="4"/>
        <v>2003</v>
      </c>
      <c r="M48" s="80">
        <f t="shared" si="5"/>
        <v>3568</v>
      </c>
      <c r="N48" s="37"/>
    </row>
    <row r="49" spans="1:14" ht="15" customHeight="1">
      <c r="A49" s="38" t="s">
        <v>54</v>
      </c>
      <c r="B49" s="73">
        <v>242</v>
      </c>
      <c r="C49" s="73">
        <v>146</v>
      </c>
      <c r="D49" s="73">
        <v>573</v>
      </c>
      <c r="E49" s="73">
        <v>205</v>
      </c>
      <c r="F49" s="73">
        <v>321</v>
      </c>
      <c r="G49" s="73">
        <v>454</v>
      </c>
      <c r="H49" s="73">
        <v>456</v>
      </c>
      <c r="I49" s="73">
        <v>2506</v>
      </c>
      <c r="J49" s="73">
        <v>889</v>
      </c>
      <c r="K49" s="73">
        <f t="shared" si="6"/>
        <v>5792</v>
      </c>
      <c r="L49" s="44">
        <f t="shared" si="4"/>
        <v>2397</v>
      </c>
      <c r="M49" s="80">
        <f t="shared" si="5"/>
        <v>3395</v>
      </c>
      <c r="N49" s="37"/>
    </row>
    <row r="50" spans="1:14" ht="15" customHeight="1">
      <c r="A50" s="38" t="s">
        <v>55</v>
      </c>
      <c r="B50" s="73">
        <v>559</v>
      </c>
      <c r="C50" s="73">
        <v>425</v>
      </c>
      <c r="D50" s="73">
        <v>1119</v>
      </c>
      <c r="E50" s="73">
        <v>354</v>
      </c>
      <c r="F50" s="73">
        <v>610</v>
      </c>
      <c r="G50" s="73">
        <v>667</v>
      </c>
      <c r="H50" s="73">
        <v>659</v>
      </c>
      <c r="I50" s="73">
        <v>1638</v>
      </c>
      <c r="J50" s="73">
        <v>752</v>
      </c>
      <c r="K50" s="73">
        <f t="shared" si="6"/>
        <v>6783</v>
      </c>
      <c r="L50" s="44">
        <f t="shared" si="4"/>
        <v>4393</v>
      </c>
      <c r="M50" s="80">
        <f t="shared" si="5"/>
        <v>2390</v>
      </c>
      <c r="N50" s="37"/>
    </row>
    <row r="51" spans="1:14" ht="15" customHeight="1">
      <c r="A51" s="38" t="s">
        <v>56</v>
      </c>
      <c r="B51" s="73">
        <v>594</v>
      </c>
      <c r="C51" s="73">
        <v>436</v>
      </c>
      <c r="D51" s="73">
        <v>1834</v>
      </c>
      <c r="E51" s="73">
        <v>353</v>
      </c>
      <c r="F51" s="73">
        <v>802</v>
      </c>
      <c r="G51" s="73">
        <v>749</v>
      </c>
      <c r="H51" s="73">
        <v>599</v>
      </c>
      <c r="I51" s="73">
        <v>3816</v>
      </c>
      <c r="J51" s="73">
        <v>1942</v>
      </c>
      <c r="K51" s="73">
        <f t="shared" si="6"/>
        <v>11125</v>
      </c>
      <c r="L51" s="44">
        <f t="shared" si="4"/>
        <v>5367</v>
      </c>
      <c r="M51" s="80">
        <f t="shared" si="5"/>
        <v>5758</v>
      </c>
      <c r="N51" s="37"/>
    </row>
    <row r="52" spans="1:14" ht="26.25" customHeight="1">
      <c r="A52" s="41" t="s">
        <v>78</v>
      </c>
      <c r="B52" s="73">
        <v>0</v>
      </c>
      <c r="C52" s="73">
        <v>0</v>
      </c>
      <c r="D52" s="73">
        <v>17</v>
      </c>
      <c r="E52" s="73">
        <v>6</v>
      </c>
      <c r="F52" s="73">
        <v>4</v>
      </c>
      <c r="G52" s="73">
        <v>0</v>
      </c>
      <c r="H52" s="73">
        <v>3</v>
      </c>
      <c r="I52" s="73">
        <v>2</v>
      </c>
      <c r="J52" s="73">
        <v>0</v>
      </c>
      <c r="K52" s="73">
        <f t="shared" si="6"/>
        <v>32</v>
      </c>
      <c r="L52" s="44">
        <f t="shared" si="4"/>
        <v>30</v>
      </c>
      <c r="M52" s="80">
        <f t="shared" si="5"/>
        <v>2</v>
      </c>
      <c r="N52" s="37"/>
    </row>
    <row r="53" spans="1:14" ht="15" customHeight="1">
      <c r="A53" s="42" t="s">
        <v>57</v>
      </c>
      <c r="B53" s="73">
        <v>102</v>
      </c>
      <c r="C53" s="73">
        <v>66</v>
      </c>
      <c r="D53" s="73">
        <v>520</v>
      </c>
      <c r="E53" s="73">
        <v>160</v>
      </c>
      <c r="F53" s="73">
        <v>305</v>
      </c>
      <c r="G53" s="73">
        <v>385</v>
      </c>
      <c r="H53" s="73">
        <v>408</v>
      </c>
      <c r="I53" s="73">
        <v>490</v>
      </c>
      <c r="J53" s="73">
        <v>382</v>
      </c>
      <c r="K53" s="73">
        <f t="shared" si="6"/>
        <v>2818</v>
      </c>
      <c r="L53" s="67">
        <f t="shared" si="4"/>
        <v>1946</v>
      </c>
      <c r="M53" s="67">
        <f t="shared" si="5"/>
        <v>872</v>
      </c>
      <c r="N53" s="37"/>
    </row>
    <row r="54" spans="1:14" ht="15" customHeight="1">
      <c r="A54" s="43" t="s">
        <v>58</v>
      </c>
      <c r="B54" s="73">
        <v>111</v>
      </c>
      <c r="C54" s="73">
        <v>125</v>
      </c>
      <c r="D54" s="73">
        <v>256</v>
      </c>
      <c r="E54" s="73">
        <v>203</v>
      </c>
      <c r="F54" s="73">
        <v>188</v>
      </c>
      <c r="G54" s="73">
        <v>235</v>
      </c>
      <c r="H54" s="73">
        <v>349</v>
      </c>
      <c r="I54" s="73">
        <v>736</v>
      </c>
      <c r="J54" s="73">
        <v>621</v>
      </c>
      <c r="K54" s="73">
        <f t="shared" si="6"/>
        <v>2824</v>
      </c>
      <c r="L54" s="67">
        <f t="shared" si="4"/>
        <v>1467</v>
      </c>
      <c r="M54" s="67">
        <f t="shared" si="5"/>
        <v>1357</v>
      </c>
      <c r="N54" s="37"/>
    </row>
    <row r="55" spans="1:14" ht="15.75" customHeight="1">
      <c r="A55" s="16" t="s">
        <v>9</v>
      </c>
      <c r="B55" s="67">
        <f aca="true" t="shared" si="7" ref="B55:J55">SUM(B41:B54)</f>
        <v>2156</v>
      </c>
      <c r="C55" s="67">
        <f t="shared" si="7"/>
        <v>1672</v>
      </c>
      <c r="D55" s="67">
        <f t="shared" si="7"/>
        <v>6039</v>
      </c>
      <c r="E55" s="67">
        <f t="shared" si="7"/>
        <v>1673</v>
      </c>
      <c r="F55" s="67">
        <f t="shared" si="7"/>
        <v>3544</v>
      </c>
      <c r="G55" s="67">
        <f t="shared" si="7"/>
        <v>3839</v>
      </c>
      <c r="H55" s="67">
        <f t="shared" si="7"/>
        <v>3589</v>
      </c>
      <c r="I55" s="67">
        <f t="shared" si="7"/>
        <v>12829</v>
      </c>
      <c r="J55" s="67">
        <f t="shared" si="7"/>
        <v>5856</v>
      </c>
      <c r="K55" s="67">
        <f>SUM(B55:J55)</f>
        <v>41197</v>
      </c>
      <c r="L55" s="67">
        <f t="shared" si="4"/>
        <v>22512</v>
      </c>
      <c r="M55" s="67">
        <f t="shared" si="5"/>
        <v>18685</v>
      </c>
      <c r="N55" s="37"/>
    </row>
    <row r="57" spans="12:13" s="7" customFormat="1" ht="13.5">
      <c r="L57" s="29"/>
      <c r="M57" s="29"/>
    </row>
    <row r="58" spans="2:256" s="7" customFormat="1" ht="13.5">
      <c r="B58" s="56"/>
      <c r="C58" s="56"/>
      <c r="D58" s="56"/>
      <c r="E58" s="56"/>
      <c r="F58" s="56"/>
      <c r="G58" s="56"/>
      <c r="H58" s="56"/>
      <c r="I58" s="56"/>
      <c r="J58" s="56"/>
      <c r="K58" s="56"/>
      <c r="L58" s="56"/>
      <c r="M58" s="56"/>
      <c r="IV58" s="30"/>
    </row>
  </sheetData>
  <sheetProtection/>
  <printOptions horizontalCentered="1"/>
  <pageMargins left="0.984251968503937" right="0.7874015748031497" top="0.7874015748031497" bottom="0.5905511811023623" header="0.5118110236220472" footer="0.5118110236220472"/>
  <pageSetup horizontalDpi="300" verticalDpi="300" orientation="landscape" paperSize="9" scale="62"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eisei</cp:lastModifiedBy>
  <cp:lastPrinted>2020-05-18T06:49:24Z</cp:lastPrinted>
  <dcterms:created xsi:type="dcterms:W3CDTF">1999-04-16T06:45:24Z</dcterms:created>
  <dcterms:modified xsi:type="dcterms:W3CDTF">2020-07-09T11:12:03Z</dcterms:modified>
  <cp:category/>
  <cp:version/>
  <cp:contentType/>
  <cp:contentStatus/>
</cp:coreProperties>
</file>