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<sst xmlns="http://schemas.openxmlformats.org/spreadsheetml/2006/main" count="142" uniqueCount="47">
  <si>
    <t>区分</t>
  </si>
  <si>
    <t>調定額</t>
  </si>
  <si>
    <t>収入額</t>
  </si>
  <si>
    <t>不納欠損額</t>
  </si>
  <si>
    <t>収入未済額</t>
  </si>
  <si>
    <t>収入率（％）（対調定）</t>
  </si>
  <si>
    <t>前年度対比（％）</t>
  </si>
  <si>
    <t>Ｂ／Ａ（％）</t>
  </si>
  <si>
    <t>現年課税分</t>
  </si>
  <si>
    <t>滞納繰越分</t>
  </si>
  <si>
    <t>計</t>
  </si>
  <si>
    <t>現年課税分</t>
  </si>
  <si>
    <t>現</t>
  </si>
  <si>
    <t>滞</t>
  </si>
  <si>
    <t>県税</t>
  </si>
  <si>
    <t>普通税</t>
  </si>
  <si>
    <t xml:space="preserve"> 個人県民税</t>
  </si>
  <si>
    <t xml:space="preserve"> 法人県民税</t>
  </si>
  <si>
    <t xml:space="preserve"> 利子割県民税</t>
  </si>
  <si>
    <t>-</t>
  </si>
  <si>
    <t xml:space="preserve"> 個人事業税</t>
  </si>
  <si>
    <t xml:space="preserve"> 法人事業税</t>
  </si>
  <si>
    <t xml:space="preserve"> 地方消費税</t>
  </si>
  <si>
    <t xml:space="preserve"> 県たばこ税</t>
  </si>
  <si>
    <t xml:space="preserve"> ゴルフ場利用税</t>
  </si>
  <si>
    <t xml:space="preserve"> 自動車税</t>
  </si>
  <si>
    <t xml:space="preserve"> 鉱区税</t>
  </si>
  <si>
    <t xml:space="preserve"> 狩猟者登録税</t>
  </si>
  <si>
    <t xml:space="preserve"> 固定資産税</t>
  </si>
  <si>
    <t xml:space="preserve"> 核燃料税</t>
  </si>
  <si>
    <t>目的税</t>
  </si>
  <si>
    <t xml:space="preserve"> 自動車取得税</t>
  </si>
  <si>
    <t xml:space="preserve"> 軽油引取税</t>
  </si>
  <si>
    <t xml:space="preserve"> 入猟税</t>
  </si>
  <si>
    <t>地方譲与税</t>
  </si>
  <si>
    <t xml:space="preserve"> 地方道路譲与税</t>
  </si>
  <si>
    <t xml:space="preserve"> 石油ガス譲与税</t>
  </si>
  <si>
    <t xml:space="preserve"> 不動産取得税</t>
  </si>
  <si>
    <t>予算額（Ａ）</t>
  </si>
  <si>
    <t>-</t>
  </si>
  <si>
    <t>旧法による税</t>
  </si>
  <si>
    <t>計（Ｂ）</t>
  </si>
  <si>
    <t>-</t>
  </si>
  <si>
    <t>(6)県税徴収実績(決算分)  (平成15年度)</t>
  </si>
  <si>
    <t>　　均等割・所得割</t>
  </si>
  <si>
    <t>　　配当割</t>
  </si>
  <si>
    <t>　　株式等譲渡所得割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</si>
</sst>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right"/>
    </xf>
    <xf numFmtId="185" fontId="0" fillId="0" borderId="9" xfId="0" applyNumberFormat="1" applyBorder="1" applyAlignment="1">
      <alignment/>
    </xf>
    <xf numFmtId="185" fontId="0" fillId="0" borderId="13" xfId="0" applyNumberFormat="1" applyBorder="1" applyAlignment="1">
      <alignment/>
    </xf>
    <xf numFmtId="185" fontId="0" fillId="0" borderId="7" xfId="0" applyNumberFormat="1" applyBorder="1" applyAlignment="1">
      <alignment/>
    </xf>
    <xf numFmtId="185" fontId="0" fillId="0" borderId="14" xfId="0" applyNumberFormat="1" applyBorder="1" applyAlignment="1">
      <alignment/>
    </xf>
    <xf numFmtId="185" fontId="0" fillId="0" borderId="1" xfId="0" applyNumberFormat="1" applyBorder="1" applyAlignment="1">
      <alignment/>
    </xf>
    <xf numFmtId="185" fontId="0" fillId="0" borderId="15" xfId="0" applyNumberFormat="1" applyBorder="1" applyAlignment="1">
      <alignment/>
    </xf>
    <xf numFmtId="185" fontId="0" fillId="0" borderId="1" xfId="0" applyNumberFormat="1" applyBorder="1" applyAlignment="1">
      <alignment horizontal="right"/>
    </xf>
    <xf numFmtId="185" fontId="0" fillId="0" borderId="15" xfId="0" applyNumberFormat="1" applyBorder="1" applyAlignment="1">
      <alignment horizontal="right"/>
    </xf>
    <xf numFmtId="185" fontId="0" fillId="0" borderId="5" xfId="0" applyNumberFormat="1" applyBorder="1" applyAlignment="1">
      <alignment/>
    </xf>
    <xf numFmtId="185" fontId="0" fillId="0" borderId="5" xfId="0" applyNumberFormat="1" applyBorder="1" applyAlignment="1">
      <alignment horizontal="right"/>
    </xf>
    <xf numFmtId="185" fontId="0" fillId="0" borderId="16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17" xfId="0" applyNumberFormat="1" applyBorder="1" applyAlignment="1">
      <alignment/>
    </xf>
    <xf numFmtId="185" fontId="0" fillId="0" borderId="9" xfId="0" applyNumberFormat="1" applyBorder="1" applyAlignment="1">
      <alignment horizontal="right"/>
    </xf>
    <xf numFmtId="185" fontId="0" fillId="0" borderId="12" xfId="0" applyNumberFormat="1" applyBorder="1" applyAlignment="1">
      <alignment horizontal="right"/>
    </xf>
    <xf numFmtId="185" fontId="0" fillId="0" borderId="4" xfId="0" applyNumberFormat="1" applyBorder="1" applyAlignment="1">
      <alignment/>
    </xf>
    <xf numFmtId="185" fontId="0" fillId="0" borderId="4" xfId="0" applyNumberForma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2" sqref="F32"/>
    </sheetView>
  </sheetViews>
  <sheetFormatPr defaultColWidth="9.00390625" defaultRowHeight="13.5"/>
  <cols>
    <col min="1" max="1" width="20.125" style="0" customWidth="1"/>
    <col min="2" max="3" width="14.625" style="0" customWidth="1"/>
    <col min="4" max="10" width="13.625" style="0" customWidth="1"/>
    <col min="11" max="18" width="10.75390625" style="0" customWidth="1"/>
  </cols>
  <sheetData>
    <row r="1" ht="14.25" thickBot="1">
      <c r="A1" s="1" t="s">
        <v>43</v>
      </c>
    </row>
    <row r="2" spans="1:18" ht="13.5">
      <c r="A2" s="39" t="s">
        <v>0</v>
      </c>
      <c r="B2" s="42" t="s">
        <v>38</v>
      </c>
      <c r="C2" s="42" t="s">
        <v>1</v>
      </c>
      <c r="D2" s="42"/>
      <c r="E2" s="42"/>
      <c r="F2" s="42" t="s">
        <v>2</v>
      </c>
      <c r="G2" s="42"/>
      <c r="H2" s="42"/>
      <c r="I2" s="42" t="s">
        <v>3</v>
      </c>
      <c r="J2" s="42" t="s">
        <v>4</v>
      </c>
      <c r="K2" s="42" t="s">
        <v>5</v>
      </c>
      <c r="L2" s="42"/>
      <c r="M2" s="42"/>
      <c r="N2" s="42" t="s">
        <v>6</v>
      </c>
      <c r="O2" s="42"/>
      <c r="P2" s="42"/>
      <c r="Q2" s="42"/>
      <c r="R2" s="46" t="s">
        <v>7</v>
      </c>
    </row>
    <row r="3" spans="1:18" ht="13.5">
      <c r="A3" s="40"/>
      <c r="B3" s="43"/>
      <c r="C3" s="45"/>
      <c r="D3" s="45"/>
      <c r="E3" s="45"/>
      <c r="F3" s="45"/>
      <c r="G3" s="45"/>
      <c r="H3" s="45"/>
      <c r="I3" s="43"/>
      <c r="J3" s="43"/>
      <c r="K3" s="45"/>
      <c r="L3" s="45"/>
      <c r="M3" s="45"/>
      <c r="N3" s="49" t="s">
        <v>1</v>
      </c>
      <c r="O3" s="49"/>
      <c r="P3" s="49" t="s">
        <v>2</v>
      </c>
      <c r="Q3" s="49"/>
      <c r="R3" s="47"/>
    </row>
    <row r="4" spans="1:18" ht="14.25" thickBot="1">
      <c r="A4" s="41"/>
      <c r="B4" s="44"/>
      <c r="C4" s="9" t="s">
        <v>8</v>
      </c>
      <c r="D4" s="9" t="s">
        <v>9</v>
      </c>
      <c r="E4" s="9" t="s">
        <v>10</v>
      </c>
      <c r="F4" s="9" t="s">
        <v>11</v>
      </c>
      <c r="G4" s="9" t="s">
        <v>9</v>
      </c>
      <c r="H4" s="9" t="s">
        <v>41</v>
      </c>
      <c r="I4" s="44"/>
      <c r="J4" s="44"/>
      <c r="K4" s="9" t="s">
        <v>12</v>
      </c>
      <c r="L4" s="9" t="s">
        <v>13</v>
      </c>
      <c r="M4" s="9" t="s">
        <v>10</v>
      </c>
      <c r="N4" s="9" t="s">
        <v>12</v>
      </c>
      <c r="O4" s="9" t="s">
        <v>10</v>
      </c>
      <c r="P4" s="9" t="s">
        <v>12</v>
      </c>
      <c r="Q4" s="9" t="s">
        <v>10</v>
      </c>
      <c r="R4" s="48"/>
    </row>
    <row r="5" spans="1:18" s="2" customFormat="1" ht="14.25" thickBot="1">
      <c r="A5" s="12" t="s">
        <v>14</v>
      </c>
      <c r="B5" s="13">
        <f>B6+B24+B28</f>
        <v>423200000</v>
      </c>
      <c r="C5" s="13">
        <f>C6+C24</f>
        <v>426190528</v>
      </c>
      <c r="D5" s="13">
        <f aca="true" t="shared" si="0" ref="D5:J5">D6+D24+D28</f>
        <v>14531116</v>
      </c>
      <c r="E5" s="13">
        <f t="shared" si="0"/>
        <v>440721644</v>
      </c>
      <c r="F5" s="13">
        <f>F6+F24</f>
        <v>421911294</v>
      </c>
      <c r="G5" s="13">
        <f>G6+G24+G28</f>
        <v>3447197</v>
      </c>
      <c r="H5" s="13">
        <f t="shared" si="0"/>
        <v>425358491</v>
      </c>
      <c r="I5" s="13">
        <f t="shared" si="0"/>
        <v>1251162</v>
      </c>
      <c r="J5" s="13">
        <f t="shared" si="0"/>
        <v>14111991</v>
      </c>
      <c r="K5" s="22">
        <f aca="true" t="shared" si="1" ref="K5:M8">F5/C5*100</f>
        <v>98.99593404384623</v>
      </c>
      <c r="L5" s="22">
        <f t="shared" si="1"/>
        <v>23.722864782030506</v>
      </c>
      <c r="M5" s="22">
        <f t="shared" si="1"/>
        <v>96.5140915566198</v>
      </c>
      <c r="N5" s="22">
        <v>101.6</v>
      </c>
      <c r="O5" s="22">
        <v>101.5</v>
      </c>
      <c r="P5" s="22">
        <v>101.8</v>
      </c>
      <c r="Q5" s="22">
        <v>101.9</v>
      </c>
      <c r="R5" s="23">
        <f aca="true" t="shared" si="2" ref="R5:R21">H5/B5*100</f>
        <v>100.51004040642721</v>
      </c>
    </row>
    <row r="6" spans="1:18" ht="13.5">
      <c r="A6" s="10" t="s">
        <v>15</v>
      </c>
      <c r="B6" s="11">
        <f>SUM(B7:B23)</f>
        <v>365823000</v>
      </c>
      <c r="C6" s="11">
        <f aca="true" t="shared" si="3" ref="C6:J6">SUM(C7,C11:C23)</f>
        <v>369096705</v>
      </c>
      <c r="D6" s="11">
        <f t="shared" si="3"/>
        <v>13019526</v>
      </c>
      <c r="E6" s="11">
        <f t="shared" si="3"/>
        <v>382116231</v>
      </c>
      <c r="F6" s="11">
        <f t="shared" si="3"/>
        <v>365002055</v>
      </c>
      <c r="G6" s="11">
        <f t="shared" si="3"/>
        <v>2724852</v>
      </c>
      <c r="H6" s="11">
        <f t="shared" si="3"/>
        <v>367726907</v>
      </c>
      <c r="I6" s="11">
        <f t="shared" si="3"/>
        <v>1203809</v>
      </c>
      <c r="J6" s="11">
        <f t="shared" si="3"/>
        <v>13185515</v>
      </c>
      <c r="K6" s="24">
        <f t="shared" si="1"/>
        <v>98.89062948963469</v>
      </c>
      <c r="L6" s="24">
        <f t="shared" si="1"/>
        <v>20.928964695028068</v>
      </c>
      <c r="M6" s="24">
        <f t="shared" si="1"/>
        <v>96.23430704256056</v>
      </c>
      <c r="N6" s="24">
        <v>102.2</v>
      </c>
      <c r="O6" s="24">
        <v>102.1</v>
      </c>
      <c r="P6" s="24">
        <v>102.2</v>
      </c>
      <c r="Q6" s="24">
        <v>102.3</v>
      </c>
      <c r="R6" s="27">
        <f t="shared" si="2"/>
        <v>100.52044485994594</v>
      </c>
    </row>
    <row r="7" spans="1:18" ht="13.5">
      <c r="A7" s="5" t="s">
        <v>16</v>
      </c>
      <c r="B7" s="3">
        <v>67216000</v>
      </c>
      <c r="C7" s="3">
        <f>C8+C9+C10</f>
        <v>67793564</v>
      </c>
      <c r="D7" s="3">
        <f>D8</f>
        <v>7412827</v>
      </c>
      <c r="E7" s="3">
        <f>C7+D7</f>
        <v>75206391</v>
      </c>
      <c r="F7" s="3">
        <f>F8+F9+F10</f>
        <v>66076293</v>
      </c>
      <c r="G7" s="3">
        <f>G8</f>
        <v>1181328</v>
      </c>
      <c r="H7" s="3">
        <f>F7+G7</f>
        <v>67257621</v>
      </c>
      <c r="I7" s="3">
        <f>I8</f>
        <v>627419</v>
      </c>
      <c r="J7" s="3">
        <f>J8</f>
        <v>7321351</v>
      </c>
      <c r="K7" s="26">
        <f t="shared" si="1"/>
        <v>97.46691146079884</v>
      </c>
      <c r="L7" s="26">
        <f t="shared" si="1"/>
        <v>15.936268308973082</v>
      </c>
      <c r="M7" s="26">
        <f t="shared" si="1"/>
        <v>89.4307253754538</v>
      </c>
      <c r="N7" s="26">
        <v>96.1</v>
      </c>
      <c r="O7" s="26">
        <v>96.6</v>
      </c>
      <c r="P7" s="26">
        <v>96.1</v>
      </c>
      <c r="Q7" s="26">
        <v>96.2</v>
      </c>
      <c r="R7" s="27">
        <f t="shared" si="2"/>
        <v>100.06192126874554</v>
      </c>
    </row>
    <row r="8" spans="1:18" ht="13.5">
      <c r="A8" s="5" t="s">
        <v>44</v>
      </c>
      <c r="B8" s="3"/>
      <c r="C8" s="3">
        <v>67739561</v>
      </c>
      <c r="D8" s="3">
        <v>7412827</v>
      </c>
      <c r="E8" s="3">
        <f>C8+D8</f>
        <v>75152388</v>
      </c>
      <c r="F8" s="3">
        <v>66022290</v>
      </c>
      <c r="G8" s="3">
        <v>1181328</v>
      </c>
      <c r="H8" s="3">
        <f>F8+G8</f>
        <v>67203618</v>
      </c>
      <c r="I8" s="4">
        <v>627419</v>
      </c>
      <c r="J8" s="3">
        <v>7321351</v>
      </c>
      <c r="K8" s="26">
        <f t="shared" si="1"/>
        <v>97.46489204439929</v>
      </c>
      <c r="L8" s="26">
        <f t="shared" si="1"/>
        <v>15.936268308973082</v>
      </c>
      <c r="M8" s="26">
        <f t="shared" si="1"/>
        <v>89.42313050651165</v>
      </c>
      <c r="N8" s="26">
        <v>96</v>
      </c>
      <c r="O8" s="26">
        <v>96.5</v>
      </c>
      <c r="P8" s="26">
        <v>96</v>
      </c>
      <c r="Q8" s="26">
        <v>96.2</v>
      </c>
      <c r="R8" s="27">
        <v>100</v>
      </c>
    </row>
    <row r="9" spans="1:18" ht="13.5">
      <c r="A9" s="5" t="s">
        <v>45</v>
      </c>
      <c r="B9" s="3"/>
      <c r="C9" s="3">
        <v>53620</v>
      </c>
      <c r="D9" s="4" t="s">
        <v>19</v>
      </c>
      <c r="E9" s="3">
        <f>C9</f>
        <v>53620</v>
      </c>
      <c r="F9" s="3">
        <v>53620</v>
      </c>
      <c r="G9" s="4" t="s">
        <v>19</v>
      </c>
      <c r="H9" s="3">
        <f>F9</f>
        <v>53620</v>
      </c>
      <c r="I9" s="4" t="s">
        <v>19</v>
      </c>
      <c r="J9" s="4" t="s">
        <v>19</v>
      </c>
      <c r="K9" s="26">
        <f aca="true" t="shared" si="4" ref="K9:K21">F9/C9*100</f>
        <v>100</v>
      </c>
      <c r="L9" s="28" t="s">
        <v>19</v>
      </c>
      <c r="M9" s="26">
        <f aca="true" t="shared" si="5" ref="M9:M21">H9/E9*100</f>
        <v>100</v>
      </c>
      <c r="N9" s="28" t="s">
        <v>19</v>
      </c>
      <c r="O9" s="28" t="s">
        <v>19</v>
      </c>
      <c r="P9" s="28" t="s">
        <v>19</v>
      </c>
      <c r="Q9" s="28" t="s">
        <v>19</v>
      </c>
      <c r="R9" s="29" t="s">
        <v>19</v>
      </c>
    </row>
    <row r="10" spans="1:18" ht="13.5">
      <c r="A10" s="5" t="s">
        <v>46</v>
      </c>
      <c r="B10" s="3"/>
      <c r="C10" s="3">
        <v>383</v>
      </c>
      <c r="D10" s="4" t="s">
        <v>19</v>
      </c>
      <c r="E10" s="3">
        <f>C10</f>
        <v>383</v>
      </c>
      <c r="F10" s="3">
        <v>383</v>
      </c>
      <c r="G10" s="4" t="s">
        <v>19</v>
      </c>
      <c r="H10" s="3">
        <f>F10</f>
        <v>383</v>
      </c>
      <c r="I10" s="4" t="s">
        <v>19</v>
      </c>
      <c r="J10" s="4" t="s">
        <v>19</v>
      </c>
      <c r="K10" s="26">
        <f t="shared" si="4"/>
        <v>100</v>
      </c>
      <c r="L10" s="28" t="s">
        <v>19</v>
      </c>
      <c r="M10" s="26">
        <f t="shared" si="5"/>
        <v>100</v>
      </c>
      <c r="N10" s="28" t="s">
        <v>19</v>
      </c>
      <c r="O10" s="28" t="s">
        <v>19</v>
      </c>
      <c r="P10" s="28" t="s">
        <v>19</v>
      </c>
      <c r="Q10" s="28" t="s">
        <v>19</v>
      </c>
      <c r="R10" s="29" t="s">
        <v>19</v>
      </c>
    </row>
    <row r="11" spans="1:18" ht="13.5">
      <c r="A11" s="5" t="s">
        <v>17</v>
      </c>
      <c r="B11" s="3">
        <v>23318000</v>
      </c>
      <c r="C11" s="3">
        <v>23554417</v>
      </c>
      <c r="D11" s="3">
        <v>198910</v>
      </c>
      <c r="E11" s="3">
        <f>C11+D11</f>
        <v>23753327</v>
      </c>
      <c r="F11" s="3">
        <v>23451828</v>
      </c>
      <c r="G11" s="3">
        <v>53570</v>
      </c>
      <c r="H11" s="3">
        <f>F11+G11</f>
        <v>23505398</v>
      </c>
      <c r="I11" s="4">
        <v>39961</v>
      </c>
      <c r="J11" s="3">
        <v>207968</v>
      </c>
      <c r="K11" s="26">
        <f t="shared" si="4"/>
        <v>99.56445960857363</v>
      </c>
      <c r="L11" s="26">
        <f>G11/D11*100</f>
        <v>26.93177819114172</v>
      </c>
      <c r="M11" s="26">
        <f t="shared" si="5"/>
        <v>98.95623463609961</v>
      </c>
      <c r="N11" s="26">
        <v>113.2</v>
      </c>
      <c r="O11" s="26">
        <v>112.8</v>
      </c>
      <c r="P11" s="26">
        <v>113.2</v>
      </c>
      <c r="Q11" s="26">
        <v>113.2</v>
      </c>
      <c r="R11" s="27">
        <f t="shared" si="2"/>
        <v>100.80366240672443</v>
      </c>
    </row>
    <row r="12" spans="1:18" ht="13.5">
      <c r="A12" s="5" t="s">
        <v>18</v>
      </c>
      <c r="B12" s="3">
        <v>6767000</v>
      </c>
      <c r="C12" s="3">
        <v>7001796</v>
      </c>
      <c r="D12" s="4" t="s">
        <v>19</v>
      </c>
      <c r="E12" s="3">
        <f>C12</f>
        <v>7001796</v>
      </c>
      <c r="F12" s="3">
        <v>7001796</v>
      </c>
      <c r="G12" s="4" t="s">
        <v>19</v>
      </c>
      <c r="H12" s="3">
        <f>F12</f>
        <v>7001796</v>
      </c>
      <c r="I12" s="4" t="s">
        <v>19</v>
      </c>
      <c r="J12" s="4" t="s">
        <v>19</v>
      </c>
      <c r="K12" s="26">
        <f t="shared" si="4"/>
        <v>100</v>
      </c>
      <c r="L12" s="28" t="s">
        <v>19</v>
      </c>
      <c r="M12" s="26">
        <f t="shared" si="5"/>
        <v>100</v>
      </c>
      <c r="N12" s="26">
        <v>64.5</v>
      </c>
      <c r="O12" s="26">
        <v>64.5</v>
      </c>
      <c r="P12" s="26">
        <v>64.5</v>
      </c>
      <c r="Q12" s="26">
        <v>64.5</v>
      </c>
      <c r="R12" s="27">
        <f t="shared" si="2"/>
        <v>103.46972070341363</v>
      </c>
    </row>
    <row r="13" spans="1:18" ht="13.5">
      <c r="A13" s="5" t="s">
        <v>20</v>
      </c>
      <c r="B13" s="3">
        <v>6871000</v>
      </c>
      <c r="C13" s="3">
        <v>6971929</v>
      </c>
      <c r="D13" s="3">
        <v>991459</v>
      </c>
      <c r="E13" s="3">
        <f>C13+D13</f>
        <v>7963388</v>
      </c>
      <c r="F13" s="3">
        <v>6705284</v>
      </c>
      <c r="G13" s="3">
        <v>191647</v>
      </c>
      <c r="H13" s="3">
        <f>F13+G13</f>
        <v>6896931</v>
      </c>
      <c r="I13" s="3">
        <v>61279</v>
      </c>
      <c r="J13" s="3">
        <v>1005178</v>
      </c>
      <c r="K13" s="26">
        <f t="shared" si="4"/>
        <v>96.17544871727752</v>
      </c>
      <c r="L13" s="26">
        <f>G13/D13*100</f>
        <v>19.329795785806574</v>
      </c>
      <c r="M13" s="26">
        <f t="shared" si="5"/>
        <v>86.60799900745762</v>
      </c>
      <c r="N13" s="26">
        <v>93.6</v>
      </c>
      <c r="O13" s="26">
        <v>94.8</v>
      </c>
      <c r="P13" s="26">
        <v>93.6</v>
      </c>
      <c r="Q13" s="26">
        <v>94</v>
      </c>
      <c r="R13" s="27">
        <f t="shared" si="2"/>
        <v>100.37739775869596</v>
      </c>
    </row>
    <row r="14" spans="1:18" ht="13.5">
      <c r="A14" s="5" t="s">
        <v>21</v>
      </c>
      <c r="B14" s="3">
        <v>128449000</v>
      </c>
      <c r="C14" s="3">
        <v>130003497</v>
      </c>
      <c r="D14" s="3">
        <v>702630</v>
      </c>
      <c r="E14" s="3">
        <f>C14+D14</f>
        <v>130706127</v>
      </c>
      <c r="F14" s="3">
        <v>129729097</v>
      </c>
      <c r="G14" s="3">
        <v>132186</v>
      </c>
      <c r="H14" s="3">
        <f>F14+G14</f>
        <v>129861283</v>
      </c>
      <c r="I14" s="3">
        <v>182246</v>
      </c>
      <c r="J14" s="3">
        <v>662598</v>
      </c>
      <c r="K14" s="26">
        <f t="shared" si="4"/>
        <v>99.78892875473957</v>
      </c>
      <c r="L14" s="26">
        <f>G14/D14*100</f>
        <v>18.813031040519192</v>
      </c>
      <c r="M14" s="26">
        <f t="shared" si="5"/>
        <v>99.35363091280335</v>
      </c>
      <c r="N14" s="26">
        <v>114.5</v>
      </c>
      <c r="O14" s="26">
        <v>113.9</v>
      </c>
      <c r="P14" s="26">
        <v>114.4</v>
      </c>
      <c r="Q14" s="26">
        <v>114.4</v>
      </c>
      <c r="R14" s="27">
        <f t="shared" si="2"/>
        <v>101.09948929146977</v>
      </c>
    </row>
    <row r="15" spans="1:18" ht="13.5">
      <c r="A15" s="5" t="s">
        <v>22</v>
      </c>
      <c r="B15" s="3">
        <v>46340000</v>
      </c>
      <c r="C15" s="3">
        <v>46478683</v>
      </c>
      <c r="D15" s="4" t="s">
        <v>19</v>
      </c>
      <c r="E15" s="3">
        <f>C15</f>
        <v>46478683</v>
      </c>
      <c r="F15" s="3">
        <v>46478683</v>
      </c>
      <c r="G15" s="4" t="s">
        <v>19</v>
      </c>
      <c r="H15" s="3">
        <f>F15</f>
        <v>46478683</v>
      </c>
      <c r="I15" s="4" t="s">
        <v>19</v>
      </c>
      <c r="J15" s="4" t="s">
        <v>39</v>
      </c>
      <c r="K15" s="26">
        <f t="shared" si="4"/>
        <v>100</v>
      </c>
      <c r="L15" s="28" t="s">
        <v>19</v>
      </c>
      <c r="M15" s="26">
        <f t="shared" si="5"/>
        <v>100</v>
      </c>
      <c r="N15" s="26">
        <v>98</v>
      </c>
      <c r="O15" s="26">
        <v>98</v>
      </c>
      <c r="P15" s="26">
        <v>98</v>
      </c>
      <c r="Q15" s="26">
        <v>98</v>
      </c>
      <c r="R15" s="27">
        <f t="shared" si="2"/>
        <v>100.29927276650841</v>
      </c>
    </row>
    <row r="16" spans="1:18" ht="13.5">
      <c r="A16" s="5" t="s">
        <v>37</v>
      </c>
      <c r="B16" s="3">
        <v>14225000</v>
      </c>
      <c r="C16" s="3">
        <v>14137358</v>
      </c>
      <c r="D16" s="3">
        <v>1200253</v>
      </c>
      <c r="E16" s="3">
        <f>C16+D16</f>
        <v>15337611</v>
      </c>
      <c r="F16" s="3">
        <v>13677324</v>
      </c>
      <c r="G16" s="3">
        <v>342770</v>
      </c>
      <c r="H16" s="3">
        <f>F16+G16</f>
        <v>14020094</v>
      </c>
      <c r="I16" s="3">
        <v>91449</v>
      </c>
      <c r="J16" s="3">
        <v>1226068</v>
      </c>
      <c r="K16" s="26">
        <f t="shared" si="4"/>
        <v>96.74596908418107</v>
      </c>
      <c r="L16" s="26">
        <f>G16/D16*100</f>
        <v>28.55814565762385</v>
      </c>
      <c r="M16" s="26">
        <f t="shared" si="5"/>
        <v>91.40989427884173</v>
      </c>
      <c r="N16" s="26">
        <v>84.7</v>
      </c>
      <c r="O16" s="26">
        <v>85.9</v>
      </c>
      <c r="P16" s="26">
        <v>85.1</v>
      </c>
      <c r="Q16" s="26">
        <v>85.8</v>
      </c>
      <c r="R16" s="27">
        <f t="shared" si="2"/>
        <v>98.55953602811951</v>
      </c>
    </row>
    <row r="17" spans="1:18" ht="13.5">
      <c r="A17" s="5" t="s">
        <v>23</v>
      </c>
      <c r="B17" s="3">
        <v>7862000</v>
      </c>
      <c r="C17" s="3">
        <v>7810509</v>
      </c>
      <c r="D17" s="4">
        <v>70</v>
      </c>
      <c r="E17" s="3">
        <f>C17+D17</f>
        <v>7810579</v>
      </c>
      <c r="F17" s="3">
        <v>7810509</v>
      </c>
      <c r="G17" s="4"/>
      <c r="H17" s="3">
        <f>F17+G17</f>
        <v>7810509</v>
      </c>
      <c r="I17" s="4" t="s">
        <v>19</v>
      </c>
      <c r="J17" s="4">
        <v>70</v>
      </c>
      <c r="K17" s="26">
        <f t="shared" si="4"/>
        <v>100</v>
      </c>
      <c r="L17" s="28" t="s">
        <v>19</v>
      </c>
      <c r="M17" s="26">
        <f t="shared" si="5"/>
        <v>99.99910377963016</v>
      </c>
      <c r="N17" s="26">
        <v>102.4</v>
      </c>
      <c r="O17" s="26">
        <v>102.4</v>
      </c>
      <c r="P17" s="26">
        <v>102.4</v>
      </c>
      <c r="Q17" s="26">
        <v>102.4</v>
      </c>
      <c r="R17" s="27">
        <f t="shared" si="2"/>
        <v>99.34506486899008</v>
      </c>
    </row>
    <row r="18" spans="1:18" ht="13.5">
      <c r="A18" s="5" t="s">
        <v>24</v>
      </c>
      <c r="B18" s="3">
        <v>3248000</v>
      </c>
      <c r="C18" s="3">
        <v>3311409</v>
      </c>
      <c r="D18" s="3">
        <v>55153</v>
      </c>
      <c r="E18" s="3">
        <f>C18+D18</f>
        <v>3366562</v>
      </c>
      <c r="F18" s="3">
        <v>3282567</v>
      </c>
      <c r="G18" s="3">
        <v>22273</v>
      </c>
      <c r="H18" s="3">
        <f>F18+G18</f>
        <v>3304840</v>
      </c>
      <c r="I18" s="4" t="s">
        <v>19</v>
      </c>
      <c r="J18" s="3">
        <v>61722</v>
      </c>
      <c r="K18" s="26">
        <f t="shared" si="4"/>
        <v>99.12901124566612</v>
      </c>
      <c r="L18" s="26">
        <f>G18/D18*100</f>
        <v>40.38402262796221</v>
      </c>
      <c r="M18" s="26">
        <f t="shared" si="5"/>
        <v>98.16661626906024</v>
      </c>
      <c r="N18" s="26">
        <v>95.6</v>
      </c>
      <c r="O18" s="26">
        <v>96.2</v>
      </c>
      <c r="P18" s="26">
        <v>95.3</v>
      </c>
      <c r="Q18" s="26">
        <v>96</v>
      </c>
      <c r="R18" s="27">
        <f t="shared" si="2"/>
        <v>101.75</v>
      </c>
    </row>
    <row r="19" spans="1:18" ht="13.5">
      <c r="A19" s="5" t="s">
        <v>25</v>
      </c>
      <c r="B19" s="3">
        <v>60771000</v>
      </c>
      <c r="C19" s="3">
        <v>61276822</v>
      </c>
      <c r="D19" s="3">
        <v>2458141</v>
      </c>
      <c r="E19" s="3">
        <f>C19+D19</f>
        <v>63734963</v>
      </c>
      <c r="F19" s="3">
        <v>60032025</v>
      </c>
      <c r="G19" s="3">
        <v>801078</v>
      </c>
      <c r="H19" s="3">
        <f>F19+G19</f>
        <v>60833103</v>
      </c>
      <c r="I19" s="3">
        <v>201445</v>
      </c>
      <c r="J19" s="3">
        <v>2700415</v>
      </c>
      <c r="K19" s="26">
        <f t="shared" si="4"/>
        <v>97.96856795216958</v>
      </c>
      <c r="L19" s="26">
        <f>G19/D19*100</f>
        <v>32.58877338606695</v>
      </c>
      <c r="M19" s="26">
        <f t="shared" si="5"/>
        <v>95.44698880581448</v>
      </c>
      <c r="N19" s="26">
        <v>98.3</v>
      </c>
      <c r="O19" s="26">
        <v>98.7</v>
      </c>
      <c r="P19" s="26">
        <v>98.3</v>
      </c>
      <c r="Q19" s="26">
        <v>98.4</v>
      </c>
      <c r="R19" s="27">
        <f t="shared" si="2"/>
        <v>100.10219183492126</v>
      </c>
    </row>
    <row r="20" spans="1:18" ht="13.5">
      <c r="A20" s="5" t="s">
        <v>26</v>
      </c>
      <c r="B20" s="3">
        <v>7000</v>
      </c>
      <c r="C20" s="3">
        <v>6749</v>
      </c>
      <c r="D20" s="3">
        <v>83</v>
      </c>
      <c r="E20" s="3">
        <f>C20+D20</f>
        <v>6832</v>
      </c>
      <c r="F20" s="3">
        <v>6677</v>
      </c>
      <c r="G20" s="4" t="s">
        <v>19</v>
      </c>
      <c r="H20" s="3">
        <f>F20</f>
        <v>6677</v>
      </c>
      <c r="I20" s="4">
        <v>10</v>
      </c>
      <c r="J20" s="3">
        <v>145</v>
      </c>
      <c r="K20" s="26">
        <f t="shared" si="4"/>
        <v>98.93317528522743</v>
      </c>
      <c r="L20" s="28" t="s">
        <v>19</v>
      </c>
      <c r="M20" s="26">
        <f t="shared" si="5"/>
        <v>97.73126463700234</v>
      </c>
      <c r="N20" s="26">
        <v>103.3</v>
      </c>
      <c r="O20" s="26">
        <v>103.4</v>
      </c>
      <c r="P20" s="26">
        <v>102.4</v>
      </c>
      <c r="Q20" s="26">
        <v>102.4</v>
      </c>
      <c r="R20" s="27">
        <f t="shared" si="2"/>
        <v>95.38571428571429</v>
      </c>
    </row>
    <row r="21" spans="1:18" ht="13.5">
      <c r="A21" s="5" t="s">
        <v>27</v>
      </c>
      <c r="B21" s="3">
        <v>61000</v>
      </c>
      <c r="C21" s="3">
        <v>61828</v>
      </c>
      <c r="D21" s="4" t="s">
        <v>19</v>
      </c>
      <c r="E21" s="3">
        <f>C21</f>
        <v>61828</v>
      </c>
      <c r="F21" s="3">
        <v>61828</v>
      </c>
      <c r="G21" s="4" t="s">
        <v>19</v>
      </c>
      <c r="H21" s="3">
        <f>F21</f>
        <v>61828</v>
      </c>
      <c r="I21" s="4" t="s">
        <v>19</v>
      </c>
      <c r="J21" s="4" t="s">
        <v>19</v>
      </c>
      <c r="K21" s="26">
        <f t="shared" si="4"/>
        <v>100</v>
      </c>
      <c r="L21" s="28" t="s">
        <v>19</v>
      </c>
      <c r="M21" s="26">
        <f t="shared" si="5"/>
        <v>100</v>
      </c>
      <c r="N21" s="26">
        <v>99.6</v>
      </c>
      <c r="O21" s="26">
        <v>99.6</v>
      </c>
      <c r="P21" s="26">
        <v>99.6</v>
      </c>
      <c r="Q21" s="26">
        <v>99.6</v>
      </c>
      <c r="R21" s="27">
        <f t="shared" si="2"/>
        <v>101.35737704918033</v>
      </c>
    </row>
    <row r="22" spans="1:18" ht="13.5">
      <c r="A22" s="5" t="s">
        <v>28</v>
      </c>
      <c r="B22" s="4" t="s">
        <v>19</v>
      </c>
      <c r="C22" s="4" t="s">
        <v>19</v>
      </c>
      <c r="D22" s="4" t="s">
        <v>19</v>
      </c>
      <c r="E22" s="4" t="s">
        <v>19</v>
      </c>
      <c r="F22" s="4" t="s">
        <v>19</v>
      </c>
      <c r="G22" s="4" t="s">
        <v>19</v>
      </c>
      <c r="H22" s="4" t="s">
        <v>19</v>
      </c>
      <c r="I22" s="4" t="s">
        <v>19</v>
      </c>
      <c r="J22" s="4" t="s">
        <v>19</v>
      </c>
      <c r="K22" s="4" t="s">
        <v>19</v>
      </c>
      <c r="L22" s="28" t="s">
        <v>19</v>
      </c>
      <c r="M22" s="28" t="s">
        <v>19</v>
      </c>
      <c r="N22" s="28" t="s">
        <v>19</v>
      </c>
      <c r="O22" s="28" t="s">
        <v>19</v>
      </c>
      <c r="P22" s="28" t="s">
        <v>19</v>
      </c>
      <c r="Q22" s="28" t="s">
        <v>19</v>
      </c>
      <c r="R22" s="29" t="s">
        <v>19</v>
      </c>
    </row>
    <row r="23" spans="1:18" ht="14.25" thickBot="1">
      <c r="A23" s="14" t="s">
        <v>29</v>
      </c>
      <c r="B23" s="15">
        <v>688000</v>
      </c>
      <c r="C23" s="15">
        <v>688144</v>
      </c>
      <c r="D23" s="16" t="s">
        <v>19</v>
      </c>
      <c r="E23" s="15">
        <f>C23</f>
        <v>688144</v>
      </c>
      <c r="F23" s="15">
        <v>688144</v>
      </c>
      <c r="G23" s="16" t="s">
        <v>19</v>
      </c>
      <c r="H23" s="15">
        <f>F23</f>
        <v>688144</v>
      </c>
      <c r="I23" s="16" t="s">
        <v>19</v>
      </c>
      <c r="J23" s="16" t="s">
        <v>19</v>
      </c>
      <c r="K23" s="30">
        <f>F23/C23*100</f>
        <v>100</v>
      </c>
      <c r="L23" s="31" t="s">
        <v>19</v>
      </c>
      <c r="M23" s="30">
        <f aca="true" t="shared" si="6" ref="M23:M31">H23/E23*100</f>
        <v>100</v>
      </c>
      <c r="N23" s="30">
        <v>159.1</v>
      </c>
      <c r="O23" s="30">
        <v>159.1</v>
      </c>
      <c r="P23" s="30">
        <v>159.1</v>
      </c>
      <c r="Q23" s="30">
        <v>159.1</v>
      </c>
      <c r="R23" s="32">
        <f aca="true" t="shared" si="7" ref="R23:R30">H23/B23*100</f>
        <v>100.02093023255813</v>
      </c>
    </row>
    <row r="24" spans="1:18" ht="13.5">
      <c r="A24" s="17" t="s">
        <v>30</v>
      </c>
      <c r="B24" s="18">
        <f aca="true" t="shared" si="8" ref="B24:J24">SUM(B25:B27)</f>
        <v>57370000</v>
      </c>
      <c r="C24" s="18">
        <f t="shared" si="8"/>
        <v>57093823</v>
      </c>
      <c r="D24" s="18">
        <f t="shared" si="8"/>
        <v>1400938</v>
      </c>
      <c r="E24" s="18">
        <f t="shared" si="8"/>
        <v>58494761</v>
      </c>
      <c r="F24" s="18">
        <f t="shared" si="8"/>
        <v>56909239</v>
      </c>
      <c r="G24" s="18">
        <f t="shared" si="8"/>
        <v>714250</v>
      </c>
      <c r="H24" s="18">
        <f t="shared" si="8"/>
        <v>57623489</v>
      </c>
      <c r="I24" s="18">
        <f t="shared" si="8"/>
        <v>10500</v>
      </c>
      <c r="J24" s="18">
        <f t="shared" si="8"/>
        <v>860772</v>
      </c>
      <c r="K24" s="33">
        <f>F24/C24*100</f>
        <v>99.67670057757387</v>
      </c>
      <c r="L24" s="33">
        <f>G24/D24*100</f>
        <v>50.98369806515349</v>
      </c>
      <c r="M24" s="33">
        <f t="shared" si="6"/>
        <v>98.51051276198906</v>
      </c>
      <c r="N24" s="33">
        <v>98</v>
      </c>
      <c r="O24" s="33">
        <v>98.4</v>
      </c>
      <c r="P24" s="33">
        <v>99.1</v>
      </c>
      <c r="Q24" s="33">
        <v>99.2</v>
      </c>
      <c r="R24" s="25">
        <f t="shared" si="7"/>
        <v>100.4418493986404</v>
      </c>
    </row>
    <row r="25" spans="1:18" ht="13.5">
      <c r="A25" s="5" t="s">
        <v>31</v>
      </c>
      <c r="B25" s="3">
        <v>14907000</v>
      </c>
      <c r="C25" s="3">
        <v>14976993</v>
      </c>
      <c r="D25" s="4">
        <v>136</v>
      </c>
      <c r="E25" s="3">
        <f>C25+D25</f>
        <v>14977129</v>
      </c>
      <c r="F25" s="3">
        <v>14976993</v>
      </c>
      <c r="G25" s="4" t="s">
        <v>19</v>
      </c>
      <c r="H25" s="3">
        <f>F25</f>
        <v>14976993</v>
      </c>
      <c r="I25" s="4" t="s">
        <v>19</v>
      </c>
      <c r="J25" s="4">
        <v>136</v>
      </c>
      <c r="K25" s="26">
        <f>F25/C25*100</f>
        <v>100</v>
      </c>
      <c r="L25" s="28" t="s">
        <v>19</v>
      </c>
      <c r="M25" s="26">
        <f t="shared" si="6"/>
        <v>99.99909194879739</v>
      </c>
      <c r="N25" s="26">
        <v>102.2</v>
      </c>
      <c r="O25" s="26">
        <v>102.2</v>
      </c>
      <c r="P25" s="26">
        <v>102.2</v>
      </c>
      <c r="Q25" s="26">
        <v>102.2</v>
      </c>
      <c r="R25" s="27">
        <f t="shared" si="7"/>
        <v>100.46953109277521</v>
      </c>
    </row>
    <row r="26" spans="1:18" ht="13.5">
      <c r="A26" s="5" t="s">
        <v>32</v>
      </c>
      <c r="B26" s="3">
        <v>42421000</v>
      </c>
      <c r="C26" s="3">
        <v>42074879</v>
      </c>
      <c r="D26" s="3">
        <v>1400802</v>
      </c>
      <c r="E26" s="3">
        <f>C26+D26</f>
        <v>43475681</v>
      </c>
      <c r="F26" s="3">
        <v>41890295</v>
      </c>
      <c r="G26" s="3">
        <v>714250</v>
      </c>
      <c r="H26" s="3">
        <f>F26+G26</f>
        <v>42604545</v>
      </c>
      <c r="I26" s="4">
        <v>10500</v>
      </c>
      <c r="J26" s="3">
        <v>860636</v>
      </c>
      <c r="K26" s="26">
        <f>F26/C26*100</f>
        <v>99.56129642107824</v>
      </c>
      <c r="L26" s="26">
        <f>G26/D26*100</f>
        <v>50.98864793168485</v>
      </c>
      <c r="M26" s="26">
        <f t="shared" si="6"/>
        <v>97.99626830457238</v>
      </c>
      <c r="N26" s="26">
        <v>96.6</v>
      </c>
      <c r="O26" s="26">
        <v>97.1</v>
      </c>
      <c r="P26" s="26">
        <v>98.1</v>
      </c>
      <c r="Q26" s="26">
        <v>98.1</v>
      </c>
      <c r="R26" s="27">
        <f t="shared" si="7"/>
        <v>100.4326748544353</v>
      </c>
    </row>
    <row r="27" spans="1:18" ht="14.25" thickBot="1">
      <c r="A27" s="14" t="s">
        <v>33</v>
      </c>
      <c r="B27" s="15">
        <v>42000</v>
      </c>
      <c r="C27" s="15">
        <v>41951</v>
      </c>
      <c r="D27" s="16" t="s">
        <v>19</v>
      </c>
      <c r="E27" s="15">
        <f>C27</f>
        <v>41951</v>
      </c>
      <c r="F27" s="15">
        <v>41951</v>
      </c>
      <c r="G27" s="16" t="s">
        <v>19</v>
      </c>
      <c r="H27" s="15">
        <f>F27</f>
        <v>41951</v>
      </c>
      <c r="I27" s="16" t="s">
        <v>19</v>
      </c>
      <c r="J27" s="16" t="s">
        <v>19</v>
      </c>
      <c r="K27" s="30">
        <f>F27/C27*100</f>
        <v>100</v>
      </c>
      <c r="L27" s="31" t="s">
        <v>19</v>
      </c>
      <c r="M27" s="30">
        <f t="shared" si="6"/>
        <v>100</v>
      </c>
      <c r="N27" s="30">
        <v>99.9</v>
      </c>
      <c r="O27" s="30">
        <v>99.9</v>
      </c>
      <c r="P27" s="30">
        <v>99.9</v>
      </c>
      <c r="Q27" s="30">
        <v>99.9</v>
      </c>
      <c r="R27" s="34">
        <f t="shared" si="7"/>
        <v>99.88333333333334</v>
      </c>
    </row>
    <row r="28" spans="1:18" ht="14.25" thickBot="1">
      <c r="A28" s="20" t="s">
        <v>40</v>
      </c>
      <c r="B28" s="13">
        <v>7000</v>
      </c>
      <c r="C28" s="21" t="s">
        <v>42</v>
      </c>
      <c r="D28" s="13">
        <v>110652</v>
      </c>
      <c r="E28" s="13">
        <f>D28</f>
        <v>110652</v>
      </c>
      <c r="F28" s="21" t="s">
        <v>42</v>
      </c>
      <c r="G28" s="21">
        <v>8095</v>
      </c>
      <c r="H28" s="13">
        <f>G28</f>
        <v>8095</v>
      </c>
      <c r="I28" s="13">
        <v>36853</v>
      </c>
      <c r="J28" s="13">
        <v>65704</v>
      </c>
      <c r="K28" s="35" t="s">
        <v>42</v>
      </c>
      <c r="L28" s="22">
        <f>G28/D28*100</f>
        <v>7.315728590536096</v>
      </c>
      <c r="M28" s="22">
        <f t="shared" si="6"/>
        <v>7.315728590536096</v>
      </c>
      <c r="N28" s="35" t="s">
        <v>42</v>
      </c>
      <c r="O28" s="22">
        <v>71.5</v>
      </c>
      <c r="P28" s="35" t="s">
        <v>42</v>
      </c>
      <c r="Q28" s="22">
        <v>33</v>
      </c>
      <c r="R28" s="23">
        <f t="shared" si="7"/>
        <v>115.64285714285714</v>
      </c>
    </row>
    <row r="29" spans="1:18" ht="13.5">
      <c r="A29" s="17" t="s">
        <v>34</v>
      </c>
      <c r="B29" s="18">
        <f>SUM(B30:B31)</f>
        <v>4734000</v>
      </c>
      <c r="C29" s="18">
        <f>SUM(C30:C31)</f>
        <v>4598608</v>
      </c>
      <c r="D29" s="19" t="s">
        <v>19</v>
      </c>
      <c r="E29" s="18">
        <f>SUM(E30:E31)</f>
        <v>4598608</v>
      </c>
      <c r="F29" s="18">
        <f>SUM(F30:F31)</f>
        <v>4598608</v>
      </c>
      <c r="G29" s="19" t="s">
        <v>19</v>
      </c>
      <c r="H29" s="18">
        <f>SUM(H30:H31)</f>
        <v>4598608</v>
      </c>
      <c r="I29" s="19" t="s">
        <v>19</v>
      </c>
      <c r="J29" s="19" t="s">
        <v>19</v>
      </c>
      <c r="K29" s="33">
        <f>F29/C29*100</f>
        <v>100</v>
      </c>
      <c r="L29" s="36" t="s">
        <v>19</v>
      </c>
      <c r="M29" s="24">
        <f t="shared" si="6"/>
        <v>100</v>
      </c>
      <c r="N29" s="33">
        <v>122.6</v>
      </c>
      <c r="O29" s="33">
        <v>122.6</v>
      </c>
      <c r="P29" s="33">
        <v>122.6</v>
      </c>
      <c r="Q29" s="33">
        <v>122.6</v>
      </c>
      <c r="R29" s="25">
        <f>H29/B29*100</f>
        <v>97.14000844951414</v>
      </c>
    </row>
    <row r="30" spans="1:18" ht="13.5">
      <c r="A30" s="5" t="s">
        <v>35</v>
      </c>
      <c r="B30" s="3">
        <v>4380000</v>
      </c>
      <c r="C30" s="3">
        <v>4255643</v>
      </c>
      <c r="D30" s="4" t="s">
        <v>19</v>
      </c>
      <c r="E30" s="3">
        <f>C30</f>
        <v>4255643</v>
      </c>
      <c r="F30" s="3">
        <v>4255643</v>
      </c>
      <c r="G30" s="4" t="s">
        <v>19</v>
      </c>
      <c r="H30" s="3">
        <f>F30</f>
        <v>4255643</v>
      </c>
      <c r="I30" s="4" t="s">
        <v>19</v>
      </c>
      <c r="J30" s="4" t="s">
        <v>19</v>
      </c>
      <c r="K30" s="26">
        <f>F30/C30*100</f>
        <v>100</v>
      </c>
      <c r="L30" s="28" t="s">
        <v>19</v>
      </c>
      <c r="M30" s="26">
        <f t="shared" si="6"/>
        <v>100</v>
      </c>
      <c r="N30" s="26">
        <v>125</v>
      </c>
      <c r="O30" s="26">
        <v>125</v>
      </c>
      <c r="P30" s="26">
        <v>125</v>
      </c>
      <c r="Q30" s="26">
        <v>125</v>
      </c>
      <c r="R30" s="27">
        <f t="shared" si="7"/>
        <v>97.16079908675799</v>
      </c>
    </row>
    <row r="31" spans="1:18" ht="14.25" thickBot="1">
      <c r="A31" s="6" t="s">
        <v>36</v>
      </c>
      <c r="B31" s="7">
        <v>354000</v>
      </c>
      <c r="C31" s="7">
        <v>342965</v>
      </c>
      <c r="D31" s="8" t="s">
        <v>19</v>
      </c>
      <c r="E31" s="7">
        <f>C31</f>
        <v>342965</v>
      </c>
      <c r="F31" s="7">
        <v>342965</v>
      </c>
      <c r="G31" s="8" t="s">
        <v>19</v>
      </c>
      <c r="H31" s="7">
        <f>F31</f>
        <v>342965</v>
      </c>
      <c r="I31" s="8" t="s">
        <v>19</v>
      </c>
      <c r="J31" s="8" t="s">
        <v>19</v>
      </c>
      <c r="K31" s="37">
        <f>F31/C31*100</f>
        <v>100</v>
      </c>
      <c r="L31" s="38" t="s">
        <v>19</v>
      </c>
      <c r="M31" s="37">
        <f t="shared" si="6"/>
        <v>100</v>
      </c>
      <c r="N31" s="37">
        <v>98.8</v>
      </c>
      <c r="O31" s="37">
        <v>98.8</v>
      </c>
      <c r="P31" s="37">
        <v>98.8</v>
      </c>
      <c r="Q31" s="37">
        <v>98.8</v>
      </c>
      <c r="R31" s="32">
        <f>H31/B31*100</f>
        <v>96.88276836158192</v>
      </c>
    </row>
  </sheetData>
  <mergeCells count="11">
    <mergeCell ref="R2:R4"/>
    <mergeCell ref="N3:O3"/>
    <mergeCell ref="P3:Q3"/>
    <mergeCell ref="I2:I4"/>
    <mergeCell ref="J2:J4"/>
    <mergeCell ref="K2:M3"/>
    <mergeCell ref="N2:Q2"/>
    <mergeCell ref="A2:A4"/>
    <mergeCell ref="B2:B4"/>
    <mergeCell ref="C2:E3"/>
    <mergeCell ref="F2:H3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2005-01-12T04:34:14Z</cp:lastPrinted>
  <dcterms:created xsi:type="dcterms:W3CDTF">2001-02-16T03:00:26Z</dcterms:created>
  <dcterms:modified xsi:type="dcterms:W3CDTF">2005-01-12T04:34:19Z</dcterms:modified>
  <cp:category/>
  <cp:version/>
  <cp:contentType/>
  <cp:contentStatus/>
</cp:coreProperties>
</file>