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0335" windowHeight="3975" activeTab="0"/>
  </bookViews>
  <sheets>
    <sheet name="１ページ" sheetId="1" r:id="rId1"/>
    <sheet name="２ページ" sheetId="2" r:id="rId2"/>
    <sheet name="３ページ" sheetId="3" r:id="rId3"/>
    <sheet name="４ページ" sheetId="4" r:id="rId4"/>
    <sheet name="５ページ" sheetId="5" r:id="rId5"/>
    <sheet name="６ページ" sheetId="6" r:id="rId6"/>
    <sheet name="（印刷外）概要４" sheetId="7" r:id="rId7"/>
    <sheet name="（印刷外）死亡４" sheetId="8" r:id="rId8"/>
  </sheets>
  <definedNames>
    <definedName name="_xlnm.Print_Area" localSheetId="6">'（印刷外）概要４'!$A$1:$O$62</definedName>
    <definedName name="_xlnm.Print_Area" localSheetId="7">'（印刷外）死亡４'!$A$1:$A$48</definedName>
    <definedName name="_xlnm.Print_Area" localSheetId="0">'１ページ'!$A$1:$M$41</definedName>
    <definedName name="_xlnm.Print_Area" localSheetId="1">'２ページ'!$A$1:$S$55</definedName>
    <definedName name="_xlnm.Print_Area" localSheetId="2">'３ページ'!$A$1:$L$40</definedName>
    <definedName name="_xlnm.Print_Area" localSheetId="3">'４ページ'!$A$1:$P$57</definedName>
    <definedName name="_xlnm.Print_Area" localSheetId="4">'５ページ'!$A$1:$R$60</definedName>
    <definedName name="_xlnm.Print_Area" localSheetId="5">'６ページ'!$A$1:$Q$59</definedName>
  </definedNames>
  <calcPr fullCalcOnLoad="1"/>
</workbook>
</file>

<file path=xl/sharedStrings.xml><?xml version="1.0" encoding="utf-8"?>
<sst xmlns="http://schemas.openxmlformats.org/spreadsheetml/2006/main" count="621" uniqueCount="427">
  <si>
    <t>1　出　生</t>
  </si>
  <si>
    <t>（１）出生数・出生率</t>
  </si>
  <si>
    <t>　　表３　出生数の年次推移、母の年齢(５歳階級)別</t>
  </si>
  <si>
    <t>出生数</t>
  </si>
  <si>
    <t>対前年増減</t>
  </si>
  <si>
    <t>割合</t>
  </si>
  <si>
    <t>総   数</t>
  </si>
  <si>
    <t>　　（注）　総数には母の年齢不詳を含む。</t>
  </si>
  <si>
    <t>（２）合計特殊出生率</t>
  </si>
  <si>
    <t>　　表４　合計特殊出生率の年次推移</t>
  </si>
  <si>
    <t>昭和35年</t>
  </si>
  <si>
    <t>静岡県</t>
  </si>
  <si>
    <t>全　国</t>
  </si>
  <si>
    <t>はじめに</t>
  </si>
  <si>
    <t>率</t>
  </si>
  <si>
    <t>出生</t>
  </si>
  <si>
    <t>死亡</t>
  </si>
  <si>
    <t>乳児死亡</t>
  </si>
  <si>
    <t>新生児死亡</t>
  </si>
  <si>
    <t>死産</t>
  </si>
  <si>
    <t>婚姻</t>
  </si>
  <si>
    <t>離婚</t>
  </si>
  <si>
    <t>表２　人口動態（実数・率）の年次推移</t>
  </si>
  <si>
    <t>数</t>
  </si>
  <si>
    <t>昭和40年</t>
  </si>
  <si>
    <t>３　婚姻・離婚</t>
  </si>
  <si>
    <t>（１）婚　姻</t>
  </si>
  <si>
    <t>（２）離　婚</t>
  </si>
  <si>
    <t>婚　　　姻</t>
  </si>
  <si>
    <t>離　　　婚</t>
  </si>
  <si>
    <t>静　岡　県</t>
  </si>
  <si>
    <t>全　　　国</t>
  </si>
  <si>
    <t>件　数</t>
  </si>
  <si>
    <t>（注）　婚姻率及び離婚率は人口千対</t>
  </si>
  <si>
    <t>夫</t>
  </si>
  <si>
    <t>妻</t>
  </si>
  <si>
    <t>年齢差</t>
  </si>
  <si>
    <t>昭和45年</t>
  </si>
  <si>
    <t>２　死　亡</t>
  </si>
  <si>
    <t>（１）死亡数・死亡率</t>
  </si>
  <si>
    <t>　　表５　死亡数及び死亡率（人口千対）の年次推移</t>
  </si>
  <si>
    <t>死亡数</t>
  </si>
  <si>
    <t>死亡率</t>
  </si>
  <si>
    <t>昭和30年</t>
  </si>
  <si>
    <t>総　数</t>
  </si>
  <si>
    <t>　</t>
  </si>
  <si>
    <t xml:space="preserve">   ０～４歳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</si>
  <si>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</si>
  <si>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</si>
  <si>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</si>
  <si>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</si>
  <si>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</si>
  <si>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</si>
  <si>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</si>
  <si>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</si>
  <si>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</si>
  <si>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</si>
  <si>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</si>
  <si>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</si>
  <si>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</si>
  <si>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</si>
  <si>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</si>
  <si>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（注）　総数には年齢不詳を含む。</t>
  </si>
  <si>
    <t>表１　人口動態総覧、対前年比較</t>
  </si>
  <si>
    <t>平均発生間隔</t>
  </si>
  <si>
    <t>自然増加</t>
  </si>
  <si>
    <t>自然死産</t>
  </si>
  <si>
    <t>人工死産</t>
  </si>
  <si>
    <t>周産期死亡</t>
  </si>
  <si>
    <t>合計特殊出生率</t>
  </si>
  <si>
    <t>17年</t>
  </si>
  <si>
    <t>平成2年</t>
  </si>
  <si>
    <t>平成元年</t>
  </si>
  <si>
    <t>死亡数</t>
  </si>
  <si>
    <t>不慮の事故</t>
  </si>
  <si>
    <t>　表６　年齢（５歳階級）別死亡数</t>
  </si>
  <si>
    <t>３　自然増加数は減少</t>
  </si>
  <si>
    <t>悪性新生物</t>
  </si>
  <si>
    <t>心疾患</t>
  </si>
  <si>
    <t>脳血管疾患</t>
  </si>
  <si>
    <t>肺炎</t>
  </si>
  <si>
    <t>老衰</t>
  </si>
  <si>
    <t>全死因</t>
  </si>
  <si>
    <t>１　出生数は減少</t>
  </si>
  <si>
    <t>７年</t>
  </si>
  <si>
    <t>12年</t>
  </si>
  <si>
    <t>(単位：人）</t>
  </si>
  <si>
    <t>22年</t>
  </si>
  <si>
    <t>23年</t>
  </si>
  <si>
    <t>　表７   死因別死亡数・死亡率・死因順位</t>
  </si>
  <si>
    <t>　表８　主な死因の順位、男女別</t>
  </si>
  <si>
    <t>以降はほぼ毎年減少を続け、昭和55年に５万人を、平成元年に４万人を、平成15年は３万５千</t>
  </si>
  <si>
    <t>24年</t>
  </si>
  <si>
    <t>腎不全</t>
  </si>
  <si>
    <t>自殺</t>
  </si>
  <si>
    <t>大動脈瘤及び解離</t>
  </si>
  <si>
    <t>５　死産数は減少</t>
  </si>
  <si>
    <t>６　婚姻件数は減少</t>
  </si>
  <si>
    <t>７　離婚件数は減少</t>
  </si>
  <si>
    <t>25年</t>
  </si>
  <si>
    <t>老　衰</t>
  </si>
  <si>
    <t>脳血管疾患</t>
  </si>
  <si>
    <t>糖尿病</t>
  </si>
  <si>
    <t>26年</t>
  </si>
  <si>
    <t>脳血管疾患</t>
  </si>
  <si>
    <t>腎不全</t>
  </si>
  <si>
    <t>心疾患</t>
  </si>
  <si>
    <t>肺　炎</t>
  </si>
  <si>
    <t>肺　炎</t>
  </si>
  <si>
    <t>　　死亡率の年次推移をみると、悪性新生物は、ほぼ一貫して上昇傾向にあり、昭和57年以降死</t>
  </si>
  <si>
    <t>　　３大死因の本県の死亡率の全国順位は、高い方から数えて悪性新生物が39位、心疾患が38位</t>
  </si>
  <si>
    <t>　脳血管疾患が21位となっている。</t>
  </si>
  <si>
    <t>　　図２  主な死因別の死亡率の年次推移</t>
  </si>
  <si>
    <t>主要死因の死亡率の年次推移（静岡県）</t>
  </si>
  <si>
    <t>（１）静岡県</t>
  </si>
  <si>
    <t>年次</t>
  </si>
  <si>
    <t>悪性新生物</t>
  </si>
  <si>
    <t>心疾患</t>
  </si>
  <si>
    <t>肺炎</t>
  </si>
  <si>
    <t>不慮の事故</t>
  </si>
  <si>
    <t>老衰</t>
  </si>
  <si>
    <t>自殺</t>
  </si>
  <si>
    <t>　　悪性新生物について死亡数を部位別にみると、男は「肺」が1,479人で最も多く、以下「胃」</t>
  </si>
  <si>
    <t>　が831人、「大腸」が799人、「肝」が595人、「膵」が511人の順である。この順位は前年と</t>
  </si>
  <si>
    <t>　変わっていない。</t>
  </si>
  <si>
    <t>　　女は「大腸」が594人で最も多く、以下「肺」が533人、「膵」が456人、「胃」が451人、</t>
  </si>
  <si>
    <t>　「乳房」が388人、の順となっている。昨年は「大腸」が1番目（598人）、「肺」が2番目</t>
  </si>
  <si>
    <t>　（522人）、「胃」が3番目（481人）、「膵」が4番目（411人）、「乳房」が5番目（370人）</t>
  </si>
  <si>
    <t>　　（注）大腸の悪性新生物は、結腸と直腸Ｓ状結腸移行部及び直腸を示す。</t>
  </si>
  <si>
    <t>平成元年</t>
  </si>
  <si>
    <t>図1　人口動態（率）の年次推移</t>
  </si>
  <si>
    <t>　　表　２　　人口動態の年次推移のｸﾞﾗﾌ</t>
  </si>
  <si>
    <t>年</t>
  </si>
  <si>
    <t>出生率</t>
  </si>
  <si>
    <t>婚姻率</t>
  </si>
  <si>
    <t>離婚率</t>
  </si>
  <si>
    <t>平成７年から出産千対、妊産婦死亡率は出産１０万対。</t>
  </si>
  <si>
    <t>大動脈瘤及び解離</t>
  </si>
  <si>
    <t>特　　集</t>
  </si>
  <si>
    <t>もとに静岡県の概況をとりまとめました。</t>
  </si>
  <si>
    <t xml:space="preserve">  この調査は毎年1月1日から12月31日までの1年間における人口の動きに関する調査で、出生、死</t>
  </si>
  <si>
    <t>亡、婚姻、離婚及び死産の全数を対象としており、人口動向と保健衛生の動向を把握する統計です。</t>
  </si>
  <si>
    <t>概　　要</t>
  </si>
  <si>
    <t>　　</t>
  </si>
  <si>
    <t>　</t>
  </si>
  <si>
    <t xml:space="preserve"> </t>
  </si>
  <si>
    <t xml:space="preserve">  </t>
  </si>
  <si>
    <t xml:space="preserve">  </t>
  </si>
  <si>
    <t xml:space="preserve">　  </t>
  </si>
  <si>
    <t>　　</t>
  </si>
  <si>
    <t xml:space="preserve"> </t>
  </si>
  <si>
    <t>　</t>
  </si>
  <si>
    <t xml:space="preserve">　 </t>
  </si>
  <si>
    <t xml:space="preserve">  　婚姻件数は昭和40年代後半には３万組を超え、婚姻率も10.0前後を記録した。</t>
  </si>
  <si>
    <t>　　その後は、件数・率とも減少が続いたが、昭和63年以降は増加に転じ平成４年以降平成14年</t>
  </si>
  <si>
    <t xml:space="preserve">  表10　平均初婚年齢の年次推移</t>
  </si>
  <si>
    <t>平成2年</t>
  </si>
  <si>
    <t>死   因</t>
  </si>
  <si>
    <t>静     岡     県</t>
  </si>
  <si>
    <t>全        国</t>
  </si>
  <si>
    <t>死亡率</t>
  </si>
  <si>
    <t>死亡数に    占める割合（％）</t>
  </si>
  <si>
    <t>（人口10万対）</t>
  </si>
  <si>
    <t>　</t>
  </si>
  <si>
    <t>第１位</t>
  </si>
  <si>
    <t>第２位</t>
  </si>
  <si>
    <t>第３位</t>
  </si>
  <si>
    <t>第４位</t>
  </si>
  <si>
    <t>第５位</t>
  </si>
  <si>
    <t>男</t>
  </si>
  <si>
    <t>死　因</t>
  </si>
  <si>
    <t>死亡数</t>
  </si>
  <si>
    <t>死亡率</t>
  </si>
  <si>
    <t>女</t>
  </si>
  <si>
    <t>第６位</t>
  </si>
  <si>
    <t>第７位</t>
  </si>
  <si>
    <t>第８位</t>
  </si>
  <si>
    <t>第10位</t>
  </si>
  <si>
    <t>　図２  主な死因別の死亡率の年次推移（10万人当たり死亡数）</t>
  </si>
  <si>
    <t>死    亡    数</t>
  </si>
  <si>
    <t>80～84</t>
  </si>
  <si>
    <t>85～89</t>
  </si>
  <si>
    <t>90歳以上</t>
  </si>
  <si>
    <t>　昭和46～49年の第２次ベビーブーム期には、毎年６万人を超える出生があったが、昭和50年</t>
  </si>
  <si>
    <t>　</t>
  </si>
  <si>
    <t>人を下回った。</t>
  </si>
  <si>
    <t>　　</t>
  </si>
  <si>
    <t>　        ～19歳</t>
  </si>
  <si>
    <t>20～24</t>
  </si>
  <si>
    <t>25～29</t>
  </si>
  <si>
    <t>30～34</t>
  </si>
  <si>
    <t>35～39</t>
  </si>
  <si>
    <t>40歳以上</t>
  </si>
  <si>
    <t>40年</t>
  </si>
  <si>
    <t>45年</t>
  </si>
  <si>
    <t>50年</t>
  </si>
  <si>
    <t>55年</t>
  </si>
  <si>
    <t>60年</t>
  </si>
  <si>
    <t>図１　人口動態（率）の年次推移</t>
  </si>
  <si>
    <t>２　死亡数は減少</t>
  </si>
  <si>
    <t xml:space="preserve">      2　 諸率の算出に用いた人口は、総務省統計局の資料に基づき、厚生労働省大臣官房統計情報部人口動態・保健社会統計課の推計</t>
  </si>
  <si>
    <t>27年</t>
  </si>
  <si>
    <t>00-04</t>
  </si>
  <si>
    <t xml:space="preserve"> 5-9</t>
  </si>
  <si>
    <t xml:space="preserve"> 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</si>
  <si>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</si>
  <si>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</si>
  <si>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</si>
  <si>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</si>
  <si>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</si>
  <si>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</si>
  <si>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</si>
  <si>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</si>
  <si>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</si>
  <si>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</si>
  <si>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</si>
  <si>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</si>
  <si>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</si>
  <si>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</si>
  <si>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</si>
  <si>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</si>
  <si>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</si>
  <si>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１００以上</t>
  </si>
  <si>
    <t>不　詳　</t>
  </si>
  <si>
    <t>　因順位の第１位となっている。</t>
  </si>
  <si>
    <t>　　　(注）「肺炎」は平成６年まで「肺炎及び気管支炎」である。</t>
  </si>
  <si>
    <t>　であった。</t>
  </si>
  <si>
    <t>平成17年6月1日現在</t>
  </si>
  <si>
    <t>（注）出生・死亡・婚姻・離婚率は人口千対、乳児・新生児死亡率は</t>
  </si>
  <si>
    <t>出生千対、死産率は出産（出生＋死産）千対、周産期死亡率は</t>
  </si>
  <si>
    <t>（２）死　因</t>
  </si>
  <si>
    <t>　　</t>
  </si>
  <si>
    <t>妊娠満22週以後の死産</t>
  </si>
  <si>
    <t>早期新生児死亡</t>
  </si>
  <si>
    <t>（注）1　 出生率・死亡率・自然増加率・婚姻率・離婚率は人口千対、乳児死亡率・新生児死亡率・早期新生児死亡率は出生千対、死産　</t>
  </si>
  <si>
    <t>　　 　   率は出産（出生＋死産）千対、周産期死亡率・妊娠満22週以後の死産率は出産（出生＋妊娠満22週以後の死産）千対である。</t>
  </si>
  <si>
    <t>28年</t>
  </si>
  <si>
    <t>不詳1</t>
  </si>
  <si>
    <t>　まで婚姻率は6.0以上であったが、減少の傾向が続いている。</t>
  </si>
  <si>
    <t>区    分</t>
  </si>
  <si>
    <t>実      数</t>
  </si>
  <si>
    <t>・・・</t>
  </si>
  <si>
    <t>H28</t>
  </si>
  <si>
    <t>平成7</t>
  </si>
  <si>
    <t>　出生数を母の年齢（５歳階級）別にみると、30～34歳が最も多く、次いで25～29歳、35～</t>
  </si>
  <si>
    <t>　　</t>
  </si>
  <si>
    <t>　合計特殊出生率は、昭和55年に2.00、平成７年に1.50を下回り、低下傾向が続いていた。</t>
  </si>
  <si>
    <t>　　死亡数は、昭和30年代以降は２万人前後で推移していたが、昭和50年代の終わりごろから</t>
  </si>
  <si>
    <t>静  岡  県</t>
  </si>
  <si>
    <t>全    国</t>
  </si>
  <si>
    <t>老　衰</t>
  </si>
  <si>
    <t>心疾患</t>
  </si>
  <si>
    <t>　表９　婚姻及び離婚の年次推移</t>
  </si>
  <si>
    <t>昭和45年</t>
  </si>
  <si>
    <t>平成2年</t>
  </si>
  <si>
    <t>平成28年</t>
  </si>
  <si>
    <t>H29</t>
  </si>
  <si>
    <t>29年</t>
  </si>
  <si>
    <t>平成29年</t>
  </si>
  <si>
    <t>誤嚥性肺炎</t>
  </si>
  <si>
    <t>不慮の事故</t>
  </si>
  <si>
    <t>慢性閉塞性肺疾患</t>
  </si>
  <si>
    <t>自殺</t>
  </si>
  <si>
    <t>誤嚥性肺炎</t>
  </si>
  <si>
    <t>悪性新生物＜腫瘍＞</t>
  </si>
  <si>
    <t>血管性及び詳細不明の認知症</t>
  </si>
  <si>
    <t>認知症※</t>
  </si>
  <si>
    <t>悪性新生物※</t>
  </si>
  <si>
    <t>悪性新生物＜腫瘍＞</t>
  </si>
  <si>
    <t>　徐々に増加し、平成17年は３万人を、平成29年は４万人を超えた。</t>
  </si>
  <si>
    <t>て以降、最も少ない水準を更新している。</t>
  </si>
  <si>
    <t>39歳の順となっている。いずれの年齢階級においても、前年に比べ出生数は減少した。</t>
  </si>
  <si>
    <t>　平成15年以降は総じて上昇傾向であったが、平成22年以降は概ね横ばいで推移している。</t>
  </si>
  <si>
    <t>平成30年（概数）</t>
  </si>
  <si>
    <t>30（概数）</t>
  </si>
  <si>
    <t>平成29年</t>
  </si>
  <si>
    <t>平元</t>
  </si>
  <si>
    <t>平2</t>
  </si>
  <si>
    <t>平3</t>
  </si>
  <si>
    <t>平4</t>
  </si>
  <si>
    <t>平5</t>
  </si>
  <si>
    <t>平6</t>
  </si>
  <si>
    <t>平7</t>
  </si>
  <si>
    <t>平8</t>
  </si>
  <si>
    <t>平9</t>
  </si>
  <si>
    <t>平10</t>
  </si>
  <si>
    <t>平11</t>
  </si>
  <si>
    <t>平12</t>
  </si>
  <si>
    <t>平13</t>
  </si>
  <si>
    <t>平14</t>
  </si>
  <si>
    <t>平15</t>
  </si>
  <si>
    <t>平16</t>
  </si>
  <si>
    <t>平17</t>
  </si>
  <si>
    <t>平18</t>
  </si>
  <si>
    <t>平19</t>
  </si>
  <si>
    <t>平20</t>
  </si>
  <si>
    <t>平21</t>
  </si>
  <si>
    <t>平22</t>
  </si>
  <si>
    <t>平23</t>
  </si>
  <si>
    <t>平24</t>
  </si>
  <si>
    <t>平25</t>
  </si>
  <si>
    <t>平26</t>
  </si>
  <si>
    <t>平27</t>
  </si>
  <si>
    <t>平28</t>
  </si>
  <si>
    <t>平29</t>
  </si>
  <si>
    <t>平30</t>
  </si>
  <si>
    <t>昭26</t>
  </si>
  <si>
    <t>昭27</t>
  </si>
  <si>
    <t>昭28</t>
  </si>
  <si>
    <t>昭29</t>
  </si>
  <si>
    <t>昭30</t>
  </si>
  <si>
    <t>昭31</t>
  </si>
  <si>
    <t>昭32</t>
  </si>
  <si>
    <t>昭33</t>
  </si>
  <si>
    <t>昭34</t>
  </si>
  <si>
    <t>昭35</t>
  </si>
  <si>
    <t>昭36</t>
  </si>
  <si>
    <t>昭37</t>
  </si>
  <si>
    <t>昭38</t>
  </si>
  <si>
    <t>昭39</t>
  </si>
  <si>
    <t>昭40</t>
  </si>
  <si>
    <t>昭41</t>
  </si>
  <si>
    <t>昭42</t>
  </si>
  <si>
    <t>昭43</t>
  </si>
  <si>
    <t>昭44</t>
  </si>
  <si>
    <t>昭45</t>
  </si>
  <si>
    <t>昭46</t>
  </si>
  <si>
    <t>昭47</t>
  </si>
  <si>
    <t>昭48</t>
  </si>
  <si>
    <t>昭49</t>
  </si>
  <si>
    <t>昭50</t>
  </si>
  <si>
    <t>昭51</t>
  </si>
  <si>
    <t>昭52</t>
  </si>
  <si>
    <t>昭53</t>
  </si>
  <si>
    <t>昭54</t>
  </si>
  <si>
    <t>昭55</t>
  </si>
  <si>
    <t>昭56</t>
  </si>
  <si>
    <t>昭57</t>
  </si>
  <si>
    <t>昭58</t>
  </si>
  <si>
    <t>昭59</t>
  </si>
  <si>
    <t>昭60</t>
  </si>
  <si>
    <t>昭61</t>
  </si>
  <si>
    <t>昭62</t>
  </si>
  <si>
    <t>昭63</t>
  </si>
  <si>
    <t>平成30年</t>
  </si>
  <si>
    <t>29年-28年</t>
  </si>
  <si>
    <t>30年-29年</t>
  </si>
  <si>
    <t>30年</t>
  </si>
  <si>
    <t>20年</t>
  </si>
  <si>
    <t>30年</t>
  </si>
  <si>
    <t>30（概数)</t>
  </si>
  <si>
    <t>平成30年（概数）</t>
  </si>
  <si>
    <t>昭26</t>
  </si>
  <si>
    <t>平元</t>
  </si>
  <si>
    <t>平2</t>
  </si>
  <si>
    <t>平3</t>
  </si>
  <si>
    <t>平4</t>
  </si>
  <si>
    <t>平5</t>
  </si>
  <si>
    <t>平6</t>
  </si>
  <si>
    <t>平7</t>
  </si>
  <si>
    <t>平8</t>
  </si>
  <si>
    <t>平9</t>
  </si>
  <si>
    <t>平10</t>
  </si>
  <si>
    <t>平11</t>
  </si>
  <si>
    <t>平12</t>
  </si>
  <si>
    <t>平13</t>
  </si>
  <si>
    <t>平14</t>
  </si>
  <si>
    <t>平15</t>
  </si>
  <si>
    <t>平16</t>
  </si>
  <si>
    <t>平17</t>
  </si>
  <si>
    <t>平18</t>
  </si>
  <si>
    <t>平19</t>
  </si>
  <si>
    <t>平20</t>
  </si>
  <si>
    <t>平21</t>
  </si>
  <si>
    <t>平22</t>
  </si>
  <si>
    <t>平23</t>
  </si>
  <si>
    <t>平24</t>
  </si>
  <si>
    <t>平25</t>
  </si>
  <si>
    <t>平26</t>
  </si>
  <si>
    <t>平27</t>
  </si>
  <si>
    <t>平28</t>
  </si>
  <si>
    <t>平29</t>
  </si>
  <si>
    <t>平30</t>
  </si>
  <si>
    <t>平成29年</t>
  </si>
  <si>
    <r>
      <t>　</t>
    </r>
    <r>
      <rPr>
        <sz val="11"/>
        <rFont val="ＭＳ ゴシック"/>
        <family val="3"/>
      </rPr>
      <t>は4.4で、前年の4.6を下回った。</t>
    </r>
  </si>
  <si>
    <t>健康福祉部健康福祉政策課</t>
  </si>
  <si>
    <t>出生</t>
  </si>
  <si>
    <t>乳児死亡</t>
  </si>
  <si>
    <t>新生児死亡</t>
  </si>
  <si>
    <t>死亡</t>
  </si>
  <si>
    <t>死産</t>
  </si>
  <si>
    <t>自然増加</t>
  </si>
  <si>
    <t>婚姻</t>
  </si>
  <si>
    <t>離婚</t>
  </si>
  <si>
    <t>県男性</t>
  </si>
  <si>
    <t>県女性</t>
  </si>
  <si>
    <t>当該年</t>
  </si>
  <si>
    <t>県人口</t>
  </si>
  <si>
    <t>前年</t>
  </si>
  <si>
    <t>国</t>
  </si>
  <si>
    <t>　　平成29年の死因分類の変更により、新たに誤嚥性肺炎が追加され死因の第７位となり、</t>
  </si>
  <si>
    <t>　血管性及び詳細不明の認知症が上位10位以降から順位を上げ第９位になった。</t>
  </si>
  <si>
    <t>大動脈解離</t>
  </si>
  <si>
    <t>肝疾患</t>
  </si>
  <si>
    <t>　　※ 悪性新生物･･･悪性新生物＜腫瘍＞、認知症･･･血管性及び詳細不明の認知症</t>
  </si>
  <si>
    <t>間質性肺炎</t>
  </si>
  <si>
    <t>（注）　死亡数欄の（　）内の数字は死因順位を示す。</t>
  </si>
  <si>
    <t>第９位</t>
  </si>
  <si>
    <t>（注）　死亡率は人口10万対　平成29年から「誤嚥性肺炎」の分類が追加された</t>
  </si>
  <si>
    <t>平成30年　静岡県の人口動態統計（概数）の概況</t>
  </si>
  <si>
    <t>静岡県の合計特殊出生率1.50</t>
  </si>
  <si>
    <t xml:space="preserve">  このほど、厚生労働省が平成30年人口動態統計月報年計（概数）の概況を公表しました。これを</t>
  </si>
  <si>
    <r>
      <t>　　</t>
    </r>
    <r>
      <rPr>
        <sz val="11"/>
        <rFont val="ＭＳ ゴシック"/>
        <family val="3"/>
      </rPr>
      <t>平成30年の婚姻件数は15,767組で、前年の16,573組より806組減少し、婚姻率（人口千対）</t>
    </r>
  </si>
  <si>
    <r>
      <t>　　</t>
    </r>
    <r>
      <rPr>
        <sz val="11"/>
        <rFont val="ＭＳ ゴシック"/>
        <family val="3"/>
      </rPr>
      <t>平均初婚年齢は、夫31.0歳、妻29.1歳で、男性のみ前年より下降した。</t>
    </r>
  </si>
  <si>
    <r>
      <t>　　</t>
    </r>
    <r>
      <rPr>
        <sz val="11"/>
        <rFont val="ＭＳ ゴシック"/>
        <family val="3"/>
      </rPr>
      <t>平成30年の離婚件数は5,923組で、前年の5,983組より60組減少し、離婚率（人口千対）は</t>
    </r>
  </si>
  <si>
    <r>
      <t>　</t>
    </r>
    <r>
      <rPr>
        <sz val="11"/>
        <rFont val="ＭＳ ゴシック"/>
        <family val="3"/>
      </rPr>
      <t>1.65で、前年の1.66を下回った。</t>
    </r>
  </si>
  <si>
    <r>
      <t xml:space="preserve">   平成30年の死亡数を死因別にみると、</t>
    </r>
    <r>
      <rPr>
        <sz val="11"/>
        <rFont val="ＭＳ ゴシック"/>
        <family val="3"/>
      </rPr>
      <t>第１位は悪性新生物＜腫瘍＞で10,836人、死亡率</t>
    </r>
  </si>
  <si>
    <t xml:space="preserve">  （人口10万対）302.5、第２位は心疾患で5,982人、死亡率167.0、第３位は老衰で4,914人、</t>
  </si>
  <si>
    <t>　死亡率137.2となった。</t>
  </si>
  <si>
    <t>　　平成30年の死亡数は41,972人で、前年の41,078人より894人増加した。</t>
  </si>
  <si>
    <t>　　平成30年の死亡率（人口千対）は11.7で、前年の11.4を上回った。</t>
  </si>
  <si>
    <t>　平成30年の出生数は25,192人で、前年の26,261人より1,069人減少し、人口動態統計が整備され</t>
  </si>
  <si>
    <r>
      <t>　</t>
    </r>
    <r>
      <rPr>
        <sz val="10"/>
        <rFont val="ＭＳ ゴシック"/>
        <family val="3"/>
      </rPr>
      <t>出生率（人口千対）は7.0で、前年の7.3を下回った。</t>
    </r>
  </si>
  <si>
    <r>
      <t>　　</t>
    </r>
    <r>
      <rPr>
        <sz val="10"/>
        <rFont val="ＭＳ ゴシック"/>
        <family val="3"/>
      </rPr>
      <t>平成30年の合計特殊出生率は1.50で、前年の1.52から0.02下降した。</t>
    </r>
  </si>
  <si>
    <t xml:space="preserve">          による平成30年10月1日現在の日本人人口（静岡県3,582,000人）である。</t>
  </si>
  <si>
    <t>　　全国は1.42</t>
  </si>
  <si>
    <t>４ 乳児死亡数、新生児死亡数は増加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</si>
</sst>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  <numFmt numFmtId="178" formatCode="0.0"/>
    <numFmt numFmtId="179" formatCode="#,##0.0;&quot;△ &quot;#,##0.0"/>
    <numFmt numFmtId="180" formatCode="0.0_);[Red]\(0.0\)"/>
    <numFmt numFmtId="181" formatCode="0_ "/>
    <numFmt numFmtId="182" formatCode="0.0_ "/>
    <numFmt numFmtId="183" formatCode="#,##0.0"/>
    <numFmt numFmtId="184" formatCode="&quot;(&quot;##&quot;)&quot;;"/>
    <numFmt numFmtId="185" formatCode="0;&quot;△ &quot;0"/>
    <numFmt numFmtId="186" formatCode="0.0;&quot;△ &quot;0.0"/>
    <numFmt numFmtId="187" formatCode="#,##0.0_ ;[Red]\-#,##0.0\ "/>
    <numFmt numFmtId="188" formatCode="#,##0_ "/>
    <numFmt numFmtId="189" formatCode="0_);[Red]\(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0.0%"/>
    <numFmt numFmtId="196" formatCode="#,##0.0000000000000_ ;[Red]\-#,##0.0000000000000\ "/>
    <numFmt numFmtId="197" formatCode="&quot;（静岡県・・・&quot;#,##0"/>
    <numFmt numFmtId="198" formatCode="#,##0&quot;人&quot;"/>
    <numFmt numFmtId="199" formatCode="#,##0&quot;人）&quot;"/>
    <numFmt numFmtId="200" formatCode="0.00_ "/>
    <numFmt numFmtId="201" formatCode="h&quot;時&quot;mm&quot;分&quot;;@"/>
    <numFmt numFmtId="202" formatCode="0.000"/>
    <numFmt numFmtId="203" formatCode="_(* #,##0_);_(* \(#,##0\);_(* &quot;-&quot;_);_(@_)"/>
    <numFmt numFmtId="204" formatCode="0.00\ 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7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8.25"/>
      <color indexed="8"/>
      <name val="ＭＳ Ｐゴシック"/>
      <family val="3"/>
    </font>
    <font>
      <sz val="9.4"/>
      <color indexed="8"/>
      <name val="ＭＳ Ｐゴシック"/>
      <family val="3"/>
    </font>
    <font>
      <sz val="20.25"/>
      <color indexed="8"/>
      <name val="ＭＳ Ｐゴシック"/>
      <family val="3"/>
    </font>
    <font>
      <sz val="10.1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Ｐ明朝"/>
      <family val="1"/>
    </font>
    <font>
      <sz val="16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4"/>
      <name val="ＭＳ Ｐゴシック"/>
      <family val="3"/>
    </font>
    <font>
      <sz val="10.1"/>
      <color indexed="8"/>
      <name val="ＭＳ Ｐゴシック"/>
      <family val="3"/>
    </font>
    <font>
      <sz val="9"/>
      <name val="ＭＳ Ｐ明朝"/>
      <family val="1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dotted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dashed"/>
    </border>
    <border>
      <left style="dashed"/>
      <right style="thin"/>
      <top style="dashed"/>
      <bottom style="dashed"/>
    </border>
    <border>
      <left style="dashed"/>
      <right style="thin"/>
      <top style="thin"/>
      <bottom style="dashed"/>
    </border>
    <border>
      <left style="thin"/>
      <right style="dashed"/>
      <top style="thin"/>
      <bottom style="thin"/>
    </border>
    <border>
      <left style="thin"/>
      <right style="dotted"/>
      <top style="thin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 style="dashed"/>
      <top style="dashed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dashed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dashed"/>
      <top style="thin"/>
      <bottom style="thin"/>
      <diagonal style="thin"/>
    </border>
    <border diagonalDown="1">
      <left style="dashed"/>
      <right style="dashed"/>
      <top style="thin"/>
      <bottom style="thin"/>
      <diagonal style="thin"/>
    </border>
    <border diagonalDown="1">
      <left style="dashed"/>
      <right style="thin"/>
      <top style="thin"/>
      <bottom style="thin"/>
      <diagonal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ash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ashed"/>
      <top style="thin"/>
      <bottom>
        <color indexed="63"/>
      </bottom>
    </border>
    <border>
      <left style="dotted"/>
      <right style="dashed"/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 style="dashed"/>
      <top>
        <color indexed="63"/>
      </top>
      <bottom style="thin"/>
    </border>
    <border>
      <left style="dashed"/>
      <right>
        <color indexed="63"/>
      </right>
      <top style="thin"/>
      <bottom style="dashed"/>
    </border>
    <border>
      <left style="dashed"/>
      <right>
        <color indexed="63"/>
      </right>
      <top style="dashed"/>
      <bottom style="thin"/>
    </border>
    <border>
      <left>
        <color indexed="63"/>
      </left>
      <right style="dashed"/>
      <top style="dashed"/>
      <bottom style="thin"/>
    </border>
    <border>
      <left>
        <color indexed="63"/>
      </left>
      <right style="dashed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thin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1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60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6" fillId="0" borderId="0" xfId="0" applyFont="1" applyAlignment="1">
      <alignment/>
    </xf>
    <xf numFmtId="0" fontId="2" fillId="0" borderId="16" xfId="0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center"/>
      <protection/>
    </xf>
    <xf numFmtId="0" fontId="4" fillId="0" borderId="19" xfId="0" applyFont="1" applyBorder="1" applyAlignment="1" applyProtection="1">
      <alignment horizontal="left"/>
      <protection/>
    </xf>
    <xf numFmtId="0" fontId="4" fillId="0" borderId="19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 vertical="center" shrinkToFit="1"/>
      <protection/>
    </xf>
    <xf numFmtId="0" fontId="4" fillId="0" borderId="20" xfId="0" applyFont="1" applyBorder="1" applyAlignment="1" applyProtection="1">
      <alignment/>
      <protection/>
    </xf>
    <xf numFmtId="178" fontId="4" fillId="0" borderId="20" xfId="0" applyNumberFormat="1" applyFont="1" applyBorder="1" applyAlignment="1" applyProtection="1">
      <alignment/>
      <protection/>
    </xf>
    <xf numFmtId="0" fontId="30" fillId="0" borderId="0" xfId="0" applyFont="1" applyAlignment="1">
      <alignment/>
    </xf>
    <xf numFmtId="178" fontId="4" fillId="0" borderId="20" xfId="0" applyNumberFormat="1" applyFont="1" applyFill="1" applyBorder="1" applyAlignment="1" applyProtection="1">
      <alignment/>
      <protection/>
    </xf>
    <xf numFmtId="0" fontId="30" fillId="0" borderId="0" xfId="0" applyFont="1" applyFill="1" applyAlignment="1">
      <alignment vertical="center"/>
    </xf>
    <xf numFmtId="0" fontId="4" fillId="0" borderId="20" xfId="0" applyFont="1" applyBorder="1" applyAlignment="1">
      <alignment vertical="center"/>
    </xf>
    <xf numFmtId="182" fontId="4" fillId="33" borderId="20" xfId="0" applyNumberFormat="1" applyFont="1" applyFill="1" applyBorder="1" applyAlignment="1">
      <alignment vertical="center"/>
    </xf>
    <xf numFmtId="182" fontId="4" fillId="33" borderId="20" xfId="0" applyNumberFormat="1" applyFont="1" applyFill="1" applyBorder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4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vertical="center" shrinkToFit="1"/>
    </xf>
    <xf numFmtId="38" fontId="7" fillId="0" borderId="25" xfId="49" applyFont="1" applyBorder="1" applyAlignment="1">
      <alignment horizontal="right" vertical="center" shrinkToFit="1"/>
    </xf>
    <xf numFmtId="177" fontId="7" fillId="0" borderId="26" xfId="49" applyNumberFormat="1" applyFont="1" applyBorder="1" applyAlignment="1">
      <alignment horizontal="right" vertical="center" shrinkToFit="1"/>
    </xf>
    <xf numFmtId="40" fontId="7" fillId="0" borderId="26" xfId="49" applyNumberFormat="1" applyFont="1" applyBorder="1" applyAlignment="1">
      <alignment horizontal="right" vertical="center" shrinkToFit="1"/>
    </xf>
    <xf numFmtId="0" fontId="2" fillId="0" borderId="27" xfId="0" applyFont="1" applyBorder="1" applyAlignment="1">
      <alignment horizontal="center" vertical="center" shrinkToFit="1"/>
    </xf>
    <xf numFmtId="38" fontId="7" fillId="0" borderId="28" xfId="49" applyFont="1" applyBorder="1" applyAlignment="1">
      <alignment horizontal="right" vertical="center" shrinkToFit="1"/>
    </xf>
    <xf numFmtId="177" fontId="7" fillId="0" borderId="29" xfId="49" applyNumberFormat="1" applyFont="1" applyBorder="1" applyAlignment="1">
      <alignment horizontal="right" vertical="center" shrinkToFit="1"/>
    </xf>
    <xf numFmtId="40" fontId="7" fillId="0" borderId="29" xfId="49" applyNumberFormat="1" applyFont="1" applyBorder="1" applyAlignment="1">
      <alignment horizontal="right" vertical="center" shrinkToFit="1"/>
    </xf>
    <xf numFmtId="0" fontId="2" fillId="0" borderId="27" xfId="0" applyFont="1" applyBorder="1" applyAlignment="1">
      <alignment horizontal="left" vertical="center" shrinkToFit="1"/>
    </xf>
    <xf numFmtId="38" fontId="7" fillId="0" borderId="30" xfId="49" applyFont="1" applyBorder="1" applyAlignment="1">
      <alignment horizontal="right" vertical="center" shrinkToFit="1"/>
    </xf>
    <xf numFmtId="177" fontId="7" fillId="0" borderId="31" xfId="49" applyNumberFormat="1" applyFont="1" applyBorder="1" applyAlignment="1">
      <alignment horizontal="right" vertical="center" shrinkToFit="1"/>
    </xf>
    <xf numFmtId="40" fontId="7" fillId="0" borderId="31" xfId="49" applyNumberFormat="1" applyFont="1" applyBorder="1" applyAlignment="1">
      <alignment horizontal="right" vertical="center" shrinkToFit="1"/>
    </xf>
    <xf numFmtId="0" fontId="2" fillId="0" borderId="27" xfId="0" applyFont="1" applyFill="1" applyBorder="1" applyAlignment="1">
      <alignment horizontal="center" vertical="center" shrinkToFit="1"/>
    </xf>
    <xf numFmtId="38" fontId="7" fillId="0" borderId="30" xfId="49" applyFont="1" applyFill="1" applyBorder="1" applyAlignment="1">
      <alignment horizontal="right" vertical="center" shrinkToFit="1"/>
    </xf>
    <xf numFmtId="177" fontId="7" fillId="0" borderId="29" xfId="49" applyNumberFormat="1" applyFont="1" applyFill="1" applyBorder="1" applyAlignment="1">
      <alignment horizontal="right" vertical="center" shrinkToFit="1"/>
    </xf>
    <xf numFmtId="38" fontId="7" fillId="0" borderId="28" xfId="49" applyFont="1" applyFill="1" applyBorder="1" applyAlignment="1">
      <alignment horizontal="right" vertical="center" shrinkToFit="1"/>
    </xf>
    <xf numFmtId="177" fontId="7" fillId="0" borderId="31" xfId="49" applyNumberFormat="1" applyFont="1" applyFill="1" applyBorder="1" applyAlignment="1">
      <alignment horizontal="right" vertical="center" shrinkToFit="1"/>
    </xf>
    <xf numFmtId="40" fontId="7" fillId="0" borderId="31" xfId="49" applyNumberFormat="1" applyFont="1" applyFill="1" applyBorder="1" applyAlignment="1">
      <alignment horizontal="right" vertical="center" shrinkToFit="1"/>
    </xf>
    <xf numFmtId="38" fontId="7" fillId="0" borderId="32" xfId="49" applyFont="1" applyFill="1" applyBorder="1" applyAlignment="1">
      <alignment horizontal="right" vertical="center" shrinkToFit="1"/>
    </xf>
    <xf numFmtId="177" fontId="7" fillId="0" borderId="33" xfId="49" applyNumberFormat="1" applyFont="1" applyFill="1" applyBorder="1" applyAlignment="1">
      <alignment horizontal="right" vertical="center" shrinkToFit="1"/>
    </xf>
    <xf numFmtId="38" fontId="7" fillId="0" borderId="34" xfId="49" applyFont="1" applyFill="1" applyBorder="1" applyAlignment="1">
      <alignment horizontal="right" vertical="center" shrinkToFit="1"/>
    </xf>
    <xf numFmtId="177" fontId="7" fillId="0" borderId="35" xfId="49" applyNumberFormat="1" applyFont="1" applyFill="1" applyBorder="1" applyAlignment="1">
      <alignment horizontal="right" vertical="center" shrinkToFit="1"/>
    </xf>
    <xf numFmtId="40" fontId="7" fillId="0" borderId="35" xfId="49" applyNumberFormat="1" applyFont="1" applyFill="1" applyBorder="1" applyAlignment="1">
      <alignment horizontal="right" vertical="center" shrinkToFit="1"/>
    </xf>
    <xf numFmtId="0" fontId="2" fillId="0" borderId="0" xfId="0" applyNumberFormat="1" applyFont="1" applyAlignment="1">
      <alignment/>
    </xf>
    <xf numFmtId="0" fontId="2" fillId="0" borderId="24" xfId="0" applyNumberFormat="1" applyFont="1" applyBorder="1" applyAlignment="1">
      <alignment/>
    </xf>
    <xf numFmtId="178" fontId="2" fillId="0" borderId="24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0" fontId="2" fillId="0" borderId="24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/>
    </xf>
    <xf numFmtId="178" fontId="2" fillId="0" borderId="20" xfId="0" applyNumberFormat="1" applyFont="1" applyBorder="1" applyAlignment="1">
      <alignment/>
    </xf>
    <xf numFmtId="178" fontId="2" fillId="0" borderId="36" xfId="0" applyNumberFormat="1" applyFont="1" applyBorder="1" applyAlignment="1">
      <alignment/>
    </xf>
    <xf numFmtId="178" fontId="2" fillId="33" borderId="20" xfId="0" applyNumberFormat="1" applyFont="1" applyFill="1" applyBorder="1" applyAlignment="1">
      <alignment/>
    </xf>
    <xf numFmtId="2" fontId="2" fillId="33" borderId="20" xfId="0" applyNumberFormat="1" applyFont="1" applyFill="1" applyBorder="1" applyAlignment="1">
      <alignment/>
    </xf>
    <xf numFmtId="0" fontId="2" fillId="0" borderId="0" xfId="0" applyNumberFormat="1" applyFont="1" applyBorder="1" applyAlignment="1">
      <alignment/>
    </xf>
    <xf numFmtId="38" fontId="7" fillId="0" borderId="37" xfId="49" applyFont="1" applyFill="1" applyBorder="1" applyAlignment="1">
      <alignment horizontal="right" vertical="center" shrinkToFit="1"/>
    </xf>
    <xf numFmtId="177" fontId="7" fillId="0" borderId="38" xfId="49" applyNumberFormat="1" applyFont="1" applyFill="1" applyBorder="1" applyAlignment="1">
      <alignment horizontal="right" vertical="center" shrinkToFit="1"/>
    </xf>
    <xf numFmtId="0" fontId="7" fillId="0" borderId="30" xfId="0" applyFont="1" applyFill="1" applyBorder="1" applyAlignment="1">
      <alignment vertical="center" shrinkToFit="1"/>
    </xf>
    <xf numFmtId="0" fontId="1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/>
    </xf>
    <xf numFmtId="38" fontId="7" fillId="0" borderId="0" xfId="49" applyFont="1" applyFill="1" applyBorder="1" applyAlignment="1">
      <alignment horizontal="right" vertical="center" shrinkToFit="1"/>
    </xf>
    <xf numFmtId="177" fontId="7" fillId="0" borderId="0" xfId="49" applyNumberFormat="1" applyFont="1" applyFill="1" applyBorder="1" applyAlignment="1">
      <alignment horizontal="right" vertical="center" shrinkToFit="1"/>
    </xf>
    <xf numFmtId="40" fontId="7" fillId="0" borderId="0" xfId="49" applyNumberFormat="1" applyFont="1" applyFill="1" applyBorder="1" applyAlignment="1">
      <alignment horizontal="right" vertical="center" shrinkToFit="1"/>
    </xf>
    <xf numFmtId="0" fontId="16" fillId="0" borderId="0" xfId="0" applyFont="1" applyFill="1" applyBorder="1" applyAlignment="1">
      <alignment horizontal="center" vertical="center"/>
    </xf>
    <xf numFmtId="38" fontId="16" fillId="0" borderId="0" xfId="49" applyFont="1" applyFill="1" applyBorder="1" applyAlignment="1">
      <alignment horizontal="right" vertical="center" shrinkToFit="1"/>
    </xf>
    <xf numFmtId="0" fontId="16" fillId="0" borderId="0" xfId="0" applyFont="1" applyFill="1" applyBorder="1" applyAlignment="1">
      <alignment horizontal="right" vertical="center"/>
    </xf>
    <xf numFmtId="177" fontId="16" fillId="0" borderId="0" xfId="49" applyNumberFormat="1" applyFont="1" applyFill="1" applyBorder="1" applyAlignment="1">
      <alignment horizontal="right" vertical="center" shrinkToFit="1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7" fillId="0" borderId="39" xfId="0" applyFont="1" applyFill="1" applyBorder="1" applyAlignment="1">
      <alignment horizontal="center" vertical="center" shrinkToFit="1"/>
    </xf>
    <xf numFmtId="0" fontId="11" fillId="0" borderId="40" xfId="0" applyFont="1" applyFill="1" applyBorder="1" applyAlignment="1">
      <alignment/>
    </xf>
    <xf numFmtId="0" fontId="7" fillId="0" borderId="32" xfId="0" applyFont="1" applyFill="1" applyBorder="1" applyAlignment="1">
      <alignment horizontal="center" vertical="center" shrinkToFit="1"/>
    </xf>
    <xf numFmtId="0" fontId="11" fillId="0" borderId="35" xfId="0" applyFont="1" applyFill="1" applyBorder="1" applyAlignment="1">
      <alignment/>
    </xf>
    <xf numFmtId="0" fontId="7" fillId="0" borderId="41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 shrinkToFit="1"/>
    </xf>
    <xf numFmtId="38" fontId="7" fillId="0" borderId="43" xfId="49" applyFont="1" applyFill="1" applyBorder="1" applyAlignment="1">
      <alignment horizontal="right" vertical="center" shrinkToFit="1"/>
    </xf>
    <xf numFmtId="177" fontId="7" fillId="0" borderId="44" xfId="49" applyNumberFormat="1" applyFont="1" applyFill="1" applyBorder="1" applyAlignment="1">
      <alignment horizontal="right" vertical="center" shrinkToFit="1"/>
    </xf>
    <xf numFmtId="40" fontId="7" fillId="0" borderId="44" xfId="49" applyNumberFormat="1" applyFont="1" applyFill="1" applyBorder="1" applyAlignment="1">
      <alignment horizontal="right" vertical="center" shrinkToFit="1"/>
    </xf>
    <xf numFmtId="40" fontId="7" fillId="0" borderId="38" xfId="49" applyNumberFormat="1" applyFont="1" applyFill="1" applyBorder="1" applyAlignment="1">
      <alignment horizontal="right" vertical="center" shrinkToFit="1"/>
    </xf>
    <xf numFmtId="0" fontId="12" fillId="0" borderId="0" xfId="0" applyFont="1" applyFill="1" applyAlignment="1">
      <alignment/>
    </xf>
    <xf numFmtId="177" fontId="7" fillId="0" borderId="0" xfId="49" applyNumberFormat="1" applyFont="1" applyFill="1" applyBorder="1" applyAlignment="1">
      <alignment horizontal="right" vertical="center" wrapText="1" shrinkToFit="1"/>
    </xf>
    <xf numFmtId="0" fontId="0" fillId="0" borderId="0" xfId="0" applyFont="1" applyAlignment="1">
      <alignment/>
    </xf>
    <xf numFmtId="0" fontId="0" fillId="0" borderId="3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78" fontId="0" fillId="0" borderId="20" xfId="0" applyNumberFormat="1" applyFont="1" applyFill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178" fontId="0" fillId="0" borderId="20" xfId="0" applyNumberFormat="1" applyFont="1" applyBorder="1" applyAlignment="1" applyProtection="1">
      <alignment/>
      <protection/>
    </xf>
    <xf numFmtId="177" fontId="0" fillId="0" borderId="0" xfId="49" applyNumberFormat="1" applyFont="1" applyAlignment="1">
      <alignment vertical="center"/>
    </xf>
    <xf numFmtId="38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77" fontId="0" fillId="0" borderId="0" xfId="49" applyNumberFormat="1" applyFont="1" applyFill="1" applyAlignment="1">
      <alignment/>
    </xf>
    <xf numFmtId="201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40" fontId="0" fillId="0" borderId="0" xfId="49" applyNumberFormat="1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177" fontId="0" fillId="0" borderId="0" xfId="49" applyNumberFormat="1" applyFont="1" applyAlignment="1">
      <alignment/>
    </xf>
    <xf numFmtId="38" fontId="0" fillId="0" borderId="30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31" xfId="0" applyNumberFormat="1" applyFont="1" applyBorder="1" applyAlignment="1">
      <alignment/>
    </xf>
    <xf numFmtId="177" fontId="0" fillId="0" borderId="32" xfId="49" applyNumberFormat="1" applyFont="1" applyBorder="1" applyAlignment="1">
      <alignment/>
    </xf>
    <xf numFmtId="177" fontId="0" fillId="0" borderId="19" xfId="49" applyNumberFormat="1" applyFont="1" applyBorder="1" applyAlignment="1">
      <alignment/>
    </xf>
    <xf numFmtId="177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40" fontId="0" fillId="0" borderId="32" xfId="49" applyNumberFormat="1" applyFont="1" applyBorder="1" applyAlignment="1">
      <alignment/>
    </xf>
    <xf numFmtId="40" fontId="0" fillId="0" borderId="19" xfId="49" applyNumberFormat="1" applyFont="1" applyBorder="1" applyAlignment="1">
      <alignment/>
    </xf>
    <xf numFmtId="40" fontId="0" fillId="0" borderId="35" xfId="0" applyNumberFormat="1" applyFont="1" applyBorder="1" applyAlignment="1">
      <alignment/>
    </xf>
    <xf numFmtId="0" fontId="7" fillId="0" borderId="30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184" fontId="7" fillId="0" borderId="30" xfId="0" applyNumberFormat="1" applyFont="1" applyFill="1" applyBorder="1" applyAlignment="1">
      <alignment horizontal="center" vertical="center" shrinkToFit="1"/>
    </xf>
    <xf numFmtId="38" fontId="7" fillId="0" borderId="48" xfId="49" applyFont="1" applyFill="1" applyBorder="1" applyAlignment="1">
      <alignment vertical="center" shrinkToFit="1"/>
    </xf>
    <xf numFmtId="38" fontId="7" fillId="0" borderId="48" xfId="49" applyFont="1" applyFill="1" applyBorder="1" applyAlignment="1">
      <alignment horizontal="right" vertical="center"/>
    </xf>
    <xf numFmtId="38" fontId="7" fillId="0" borderId="48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center" vertical="center" shrinkToFit="1"/>
    </xf>
    <xf numFmtId="38" fontId="7" fillId="0" borderId="50" xfId="49" applyFont="1" applyFill="1" applyBorder="1" applyAlignment="1">
      <alignment horizontal="right" vertical="center"/>
    </xf>
    <xf numFmtId="38" fontId="7" fillId="0" borderId="12" xfId="49" applyFont="1" applyFill="1" applyBorder="1" applyAlignment="1">
      <alignment horizontal="right" vertical="center"/>
    </xf>
    <xf numFmtId="38" fontId="7" fillId="0" borderId="51" xfId="49" applyFont="1" applyFill="1" applyBorder="1" applyAlignment="1">
      <alignment horizontal="right" vertical="center"/>
    </xf>
    <xf numFmtId="38" fontId="7" fillId="0" borderId="52" xfId="49" applyFont="1" applyFill="1" applyBorder="1" applyAlignment="1">
      <alignment horizontal="right" vertical="center"/>
    </xf>
    <xf numFmtId="38" fontId="7" fillId="0" borderId="53" xfId="49" applyFont="1" applyFill="1" applyBorder="1" applyAlignment="1">
      <alignment horizontal="right" vertical="center"/>
    </xf>
    <xf numFmtId="38" fontId="7" fillId="0" borderId="23" xfId="49" applyFont="1" applyFill="1" applyBorder="1" applyAlignment="1">
      <alignment horizontal="right" vertical="center"/>
    </xf>
    <xf numFmtId="38" fontId="7" fillId="0" borderId="14" xfId="49" applyFont="1" applyFill="1" applyBorder="1" applyAlignment="1">
      <alignment horizontal="right" vertical="center"/>
    </xf>
    <xf numFmtId="38" fontId="7" fillId="0" borderId="15" xfId="49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2" fontId="2" fillId="0" borderId="54" xfId="0" applyNumberFormat="1" applyFont="1" applyFill="1" applyBorder="1" applyAlignment="1">
      <alignment horizontal="center" vertical="center"/>
    </xf>
    <xf numFmtId="2" fontId="2" fillId="0" borderId="55" xfId="0" applyNumberFormat="1" applyFont="1" applyFill="1" applyBorder="1" applyAlignment="1">
      <alignment horizontal="center" vertical="center"/>
    </xf>
    <xf numFmtId="38" fontId="7" fillId="0" borderId="56" xfId="49" applyFont="1" applyFill="1" applyBorder="1" applyAlignment="1">
      <alignment horizontal="right" vertical="center" shrinkToFit="1"/>
    </xf>
    <xf numFmtId="177" fontId="7" fillId="0" borderId="57" xfId="49" applyNumberFormat="1" applyFont="1" applyFill="1" applyBorder="1" applyAlignment="1">
      <alignment horizontal="right" vertical="center" shrinkToFit="1"/>
    </xf>
    <xf numFmtId="40" fontId="7" fillId="0" borderId="57" xfId="49" applyNumberFormat="1" applyFont="1" applyFill="1" applyBorder="1" applyAlignment="1">
      <alignment horizontal="right" vertical="center" shrinkToFit="1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38" fontId="7" fillId="0" borderId="43" xfId="49" applyFont="1" applyFill="1" applyBorder="1" applyAlignment="1">
      <alignment horizontal="right" vertical="center"/>
    </xf>
    <xf numFmtId="177" fontId="7" fillId="0" borderId="38" xfId="49" applyNumberFormat="1" applyFont="1" applyFill="1" applyBorder="1" applyAlignment="1">
      <alignment vertical="center"/>
    </xf>
    <xf numFmtId="40" fontId="7" fillId="0" borderId="38" xfId="49" applyNumberFormat="1" applyFont="1" applyFill="1" applyBorder="1" applyAlignment="1">
      <alignment vertical="center"/>
    </xf>
    <xf numFmtId="40" fontId="7" fillId="0" borderId="0" xfId="49" applyNumberFormat="1" applyFont="1" applyFill="1" applyBorder="1" applyAlignment="1">
      <alignment vertical="center"/>
    </xf>
    <xf numFmtId="177" fontId="7" fillId="0" borderId="38" xfId="49" applyNumberFormat="1" applyFont="1" applyFill="1" applyBorder="1" applyAlignment="1">
      <alignment horizontal="right" vertical="center"/>
    </xf>
    <xf numFmtId="40" fontId="7" fillId="0" borderId="38" xfId="49" applyNumberFormat="1" applyFont="1" applyFill="1" applyBorder="1" applyAlignment="1">
      <alignment horizontal="right" vertical="center"/>
    </xf>
    <xf numFmtId="204" fontId="4" fillId="0" borderId="27" xfId="49" applyNumberFormat="1" applyFont="1" applyFill="1" applyBorder="1" applyAlignment="1">
      <alignment horizontal="right"/>
    </xf>
    <xf numFmtId="177" fontId="7" fillId="0" borderId="57" xfId="49" applyNumberFormat="1" applyFont="1" applyFill="1" applyBorder="1" applyAlignment="1">
      <alignment vertical="center"/>
    </xf>
    <xf numFmtId="40" fontId="7" fillId="0" borderId="57" xfId="49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59" xfId="0" applyFont="1" applyFill="1" applyBorder="1" applyAlignment="1">
      <alignment horizontal="center" shrinkToFit="1"/>
    </xf>
    <xf numFmtId="0" fontId="7" fillId="0" borderId="60" xfId="0" applyFont="1" applyFill="1" applyBorder="1" applyAlignment="1">
      <alignment horizontal="center" vertical="top" shrinkToFit="1"/>
    </xf>
    <xf numFmtId="177" fontId="7" fillId="0" borderId="61" xfId="49" applyNumberFormat="1" applyFont="1" applyFill="1" applyBorder="1" applyAlignment="1">
      <alignment vertical="center" shrinkToFit="1"/>
    </xf>
    <xf numFmtId="178" fontId="7" fillId="0" borderId="44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177" fontId="7" fillId="0" borderId="62" xfId="49" applyNumberFormat="1" applyFont="1" applyFill="1" applyBorder="1" applyAlignment="1">
      <alignment vertical="center" shrinkToFit="1"/>
    </xf>
    <xf numFmtId="178" fontId="7" fillId="0" borderId="38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4" fontId="7" fillId="0" borderId="45" xfId="0" applyNumberFormat="1" applyFont="1" applyFill="1" applyBorder="1" applyAlignment="1">
      <alignment vertical="center" shrinkToFit="1"/>
    </xf>
    <xf numFmtId="38" fontId="7" fillId="0" borderId="45" xfId="49" applyFont="1" applyFill="1" applyBorder="1" applyAlignment="1">
      <alignment vertical="center"/>
    </xf>
    <xf numFmtId="177" fontId="7" fillId="0" borderId="45" xfId="49" applyNumberFormat="1" applyFont="1" applyFill="1" applyBorder="1" applyAlignment="1">
      <alignment vertical="center" shrinkToFit="1"/>
    </xf>
    <xf numFmtId="178" fontId="7" fillId="0" borderId="45" xfId="0" applyNumberFormat="1" applyFont="1" applyFill="1" applyBorder="1" applyAlignment="1">
      <alignment vertical="center"/>
    </xf>
    <xf numFmtId="184" fontId="7" fillId="0" borderId="45" xfId="0" applyNumberFormat="1" applyFont="1" applyFill="1" applyBorder="1" applyAlignment="1">
      <alignment horizontal="distributed" vertical="center"/>
    </xf>
    <xf numFmtId="38" fontId="7" fillId="0" borderId="45" xfId="49" applyFont="1" applyFill="1" applyBorder="1" applyAlignment="1">
      <alignment horizontal="right" vertical="center" shrinkToFit="1"/>
    </xf>
    <xf numFmtId="0" fontId="33" fillId="0" borderId="0" xfId="0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vertical="center" shrinkToFit="1"/>
    </xf>
    <xf numFmtId="177" fontId="7" fillId="0" borderId="0" xfId="49" applyNumberFormat="1" applyFont="1" applyFill="1" applyBorder="1" applyAlignment="1">
      <alignment vertical="center" shrinkToFit="1"/>
    </xf>
    <xf numFmtId="184" fontId="7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7" fillId="0" borderId="63" xfId="0" applyFont="1" applyFill="1" applyBorder="1" applyAlignment="1">
      <alignment horizontal="center" vertical="center" shrinkToFit="1"/>
    </xf>
    <xf numFmtId="0" fontId="7" fillId="0" borderId="64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right" vertical="center"/>
    </xf>
    <xf numFmtId="0" fontId="7" fillId="0" borderId="65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38" fontId="7" fillId="0" borderId="0" xfId="49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/>
    </xf>
    <xf numFmtId="0" fontId="7" fillId="0" borderId="39" xfId="0" applyFont="1" applyFill="1" applyBorder="1" applyAlignment="1">
      <alignment vertical="center"/>
    </xf>
    <xf numFmtId="0" fontId="11" fillId="0" borderId="39" xfId="0" applyFont="1" applyFill="1" applyBorder="1" applyAlignment="1">
      <alignment/>
    </xf>
    <xf numFmtId="0" fontId="7" fillId="0" borderId="40" xfId="0" applyFont="1" applyFill="1" applyBorder="1" applyAlignment="1">
      <alignment horizontal="distributed" vertical="center"/>
    </xf>
    <xf numFmtId="0" fontId="7" fillId="0" borderId="41" xfId="0" applyFont="1" applyFill="1" applyBorder="1" applyAlignment="1">
      <alignment horizontal="distributed" vertical="center"/>
    </xf>
    <xf numFmtId="0" fontId="11" fillId="0" borderId="32" xfId="0" applyFont="1" applyFill="1" applyBorder="1" applyAlignment="1">
      <alignment/>
    </xf>
    <xf numFmtId="0" fontId="7" fillId="0" borderId="35" xfId="0" applyFont="1" applyFill="1" applyBorder="1" applyAlignment="1">
      <alignment horizontal="distributed" vertical="center"/>
    </xf>
    <xf numFmtId="0" fontId="7" fillId="0" borderId="42" xfId="0" applyFont="1" applyFill="1" applyBorder="1" applyAlignment="1">
      <alignment horizontal="distributed" vertical="center"/>
    </xf>
    <xf numFmtId="38" fontId="7" fillId="0" borderId="37" xfId="49" applyFont="1" applyFill="1" applyBorder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38" fontId="7" fillId="0" borderId="37" xfId="49" applyNumberFormat="1" applyFont="1" applyFill="1" applyBorder="1" applyAlignment="1">
      <alignment horizontal="right" vertical="center"/>
    </xf>
    <xf numFmtId="38" fontId="7" fillId="0" borderId="37" xfId="49" applyFont="1" applyFill="1" applyBorder="1" applyAlignment="1">
      <alignment/>
    </xf>
    <xf numFmtId="0" fontId="7" fillId="0" borderId="31" xfId="0" applyFont="1" applyFill="1" applyBorder="1" applyAlignment="1">
      <alignment/>
    </xf>
    <xf numFmtId="38" fontId="7" fillId="0" borderId="66" xfId="49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7" fillId="0" borderId="22" xfId="0" applyFont="1" applyFill="1" applyBorder="1" applyAlignment="1">
      <alignment horizontal="center" vertical="center"/>
    </xf>
    <xf numFmtId="38" fontId="7" fillId="0" borderId="56" xfId="49" applyNumberFormat="1" applyFont="1" applyFill="1" applyBorder="1" applyAlignment="1">
      <alignment horizontal="right" vertical="center"/>
    </xf>
    <xf numFmtId="38" fontId="0" fillId="0" borderId="0" xfId="0" applyNumberFormat="1" applyFont="1" applyFill="1" applyAlignment="1">
      <alignment/>
    </xf>
    <xf numFmtId="0" fontId="7" fillId="0" borderId="3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13" fillId="0" borderId="0" xfId="0" applyFont="1" applyFill="1" applyAlignment="1">
      <alignment vertical="center"/>
    </xf>
    <xf numFmtId="0" fontId="2" fillId="0" borderId="19" xfId="0" applyFont="1" applyFill="1" applyBorder="1" applyAlignment="1">
      <alignment vertical="center"/>
    </xf>
    <xf numFmtId="176" fontId="7" fillId="0" borderId="50" xfId="49" applyNumberFormat="1" applyFont="1" applyFill="1" applyBorder="1" applyAlignment="1">
      <alignment horizontal="right" vertical="center"/>
    </xf>
    <xf numFmtId="176" fontId="7" fillId="0" borderId="13" xfId="49" applyNumberFormat="1" applyFont="1" applyFill="1" applyBorder="1" applyAlignment="1">
      <alignment horizontal="right" vertical="center"/>
    </xf>
    <xf numFmtId="177" fontId="7" fillId="0" borderId="50" xfId="49" applyNumberFormat="1" applyFont="1" applyFill="1" applyBorder="1" applyAlignment="1">
      <alignment horizontal="right" vertical="center"/>
    </xf>
    <xf numFmtId="177" fontId="7" fillId="0" borderId="13" xfId="49" applyNumberFormat="1" applyFont="1" applyFill="1" applyBorder="1" applyAlignment="1">
      <alignment horizontal="right" vertical="center"/>
    </xf>
    <xf numFmtId="176" fontId="7" fillId="0" borderId="51" xfId="49" applyNumberFormat="1" applyFont="1" applyFill="1" applyBorder="1" applyAlignment="1">
      <alignment horizontal="right" vertical="center"/>
    </xf>
    <xf numFmtId="176" fontId="7" fillId="0" borderId="53" xfId="49" applyNumberFormat="1" applyFont="1" applyFill="1" applyBorder="1" applyAlignment="1">
      <alignment horizontal="right" vertical="center"/>
    </xf>
    <xf numFmtId="177" fontId="7" fillId="0" borderId="51" xfId="49" applyNumberFormat="1" applyFont="1" applyFill="1" applyBorder="1" applyAlignment="1">
      <alignment horizontal="right" vertical="center"/>
    </xf>
    <xf numFmtId="177" fontId="7" fillId="0" borderId="53" xfId="49" applyNumberFormat="1" applyFont="1" applyFill="1" applyBorder="1" applyAlignment="1">
      <alignment horizontal="right" vertical="center"/>
    </xf>
    <xf numFmtId="176" fontId="7" fillId="0" borderId="23" xfId="49" applyNumberFormat="1" applyFont="1" applyFill="1" applyBorder="1" applyAlignment="1">
      <alignment horizontal="right" vertical="center"/>
    </xf>
    <xf numFmtId="176" fontId="7" fillId="0" borderId="15" xfId="49" applyNumberFormat="1" applyFont="1" applyFill="1" applyBorder="1" applyAlignment="1">
      <alignment horizontal="right" vertical="center"/>
    </xf>
    <xf numFmtId="177" fontId="7" fillId="0" borderId="23" xfId="49" applyNumberFormat="1" applyFont="1" applyFill="1" applyBorder="1" applyAlignment="1">
      <alignment horizontal="right" vertical="center"/>
    </xf>
    <xf numFmtId="177" fontId="7" fillId="0" borderId="15" xfId="49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0" fontId="2" fillId="0" borderId="67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54" xfId="0" applyFont="1" applyFill="1" applyBorder="1" applyAlignment="1">
      <alignment horizontal="center" vertical="center"/>
    </xf>
    <xf numFmtId="2" fontId="2" fillId="0" borderId="50" xfId="0" applyNumberFormat="1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0" fontId="10" fillId="0" borderId="36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0" fontId="10" fillId="0" borderId="36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8" fillId="0" borderId="3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177" fontId="7" fillId="0" borderId="62" xfId="49" applyNumberFormat="1" applyFont="1" applyFill="1" applyBorder="1" applyAlignment="1">
      <alignment horizontal="right" vertical="center" shrinkToFit="1"/>
    </xf>
    <xf numFmtId="0" fontId="0" fillId="0" borderId="38" xfId="0" applyFont="1" applyFill="1" applyBorder="1" applyAlignment="1">
      <alignment horizontal="right"/>
    </xf>
    <xf numFmtId="177" fontId="7" fillId="0" borderId="68" xfId="49" applyNumberFormat="1" applyFont="1" applyFill="1" applyBorder="1" applyAlignment="1">
      <alignment horizontal="right" vertical="center" shrinkToFit="1"/>
    </xf>
    <xf numFmtId="177" fontId="7" fillId="0" borderId="31" xfId="49" applyNumberFormat="1" applyFont="1" applyFill="1" applyBorder="1" applyAlignment="1">
      <alignment horizontal="right" vertical="center" shrinkToFit="1"/>
    </xf>
    <xf numFmtId="38" fontId="7" fillId="0" borderId="30" xfId="49" applyFont="1" applyFill="1" applyBorder="1" applyAlignment="1">
      <alignment horizontal="right" vertical="center" shrinkToFit="1"/>
    </xf>
    <xf numFmtId="38" fontId="7" fillId="0" borderId="48" xfId="49" applyFont="1" applyFill="1" applyBorder="1" applyAlignment="1">
      <alignment horizontal="right" vertical="center" shrinkToFit="1"/>
    </xf>
    <xf numFmtId="38" fontId="7" fillId="0" borderId="0" xfId="49" applyFont="1" applyFill="1" applyBorder="1" applyAlignment="1">
      <alignment horizontal="center" vertical="center" shrinkToFit="1"/>
    </xf>
    <xf numFmtId="177" fontId="7" fillId="0" borderId="38" xfId="49" applyNumberFormat="1" applyFont="1" applyFill="1" applyBorder="1" applyAlignment="1">
      <alignment horizontal="right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right"/>
    </xf>
    <xf numFmtId="38" fontId="7" fillId="0" borderId="37" xfId="49" applyFont="1" applyFill="1" applyBorder="1" applyAlignment="1">
      <alignment horizontal="right" vertical="center" shrinkToFit="1"/>
    </xf>
    <xf numFmtId="0" fontId="11" fillId="0" borderId="62" xfId="0" applyFont="1" applyFill="1" applyBorder="1" applyAlignment="1">
      <alignment horizontal="right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right"/>
    </xf>
    <xf numFmtId="177" fontId="7" fillId="0" borderId="69" xfId="49" applyNumberFormat="1" applyFont="1" applyFill="1" applyBorder="1" applyAlignment="1">
      <alignment horizontal="right" vertical="center" shrinkToFit="1"/>
    </xf>
    <xf numFmtId="177" fontId="7" fillId="0" borderId="35" xfId="49" applyNumberFormat="1" applyFont="1" applyFill="1" applyBorder="1" applyAlignment="1">
      <alignment horizontal="right" vertical="center" shrinkToFit="1"/>
    </xf>
    <xf numFmtId="38" fontId="7" fillId="0" borderId="32" xfId="49" applyFont="1" applyFill="1" applyBorder="1" applyAlignment="1">
      <alignment horizontal="right" vertical="center" shrinkToFit="1"/>
    </xf>
    <xf numFmtId="38" fontId="7" fillId="0" borderId="70" xfId="49" applyFont="1" applyFill="1" applyBorder="1" applyAlignment="1">
      <alignment horizontal="right" vertical="center" shrinkToFit="1"/>
    </xf>
    <xf numFmtId="38" fontId="7" fillId="0" borderId="62" xfId="49" applyFont="1" applyFill="1" applyBorder="1" applyAlignment="1">
      <alignment horizontal="right" vertical="center" shrinkToFit="1"/>
    </xf>
    <xf numFmtId="0" fontId="7" fillId="0" borderId="71" xfId="0" applyFont="1" applyFill="1" applyBorder="1" applyAlignment="1">
      <alignment horizontal="center" vertical="center" shrinkToFit="1"/>
    </xf>
    <xf numFmtId="0" fontId="11" fillId="0" borderId="42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horizontal="center" vertical="center" shrinkToFit="1"/>
    </xf>
    <xf numFmtId="0" fontId="11" fillId="0" borderId="40" xfId="0" applyFont="1" applyFill="1" applyBorder="1" applyAlignment="1">
      <alignment horizontal="center"/>
    </xf>
    <xf numFmtId="177" fontId="7" fillId="0" borderId="61" xfId="49" applyNumberFormat="1" applyFont="1" applyFill="1" applyBorder="1" applyAlignment="1">
      <alignment horizontal="right" vertical="center" shrinkToFit="1"/>
    </xf>
    <xf numFmtId="0" fontId="11" fillId="0" borderId="44" xfId="0" applyFont="1" applyFill="1" applyBorder="1" applyAlignment="1">
      <alignment horizontal="right"/>
    </xf>
    <xf numFmtId="38" fontId="7" fillId="0" borderId="43" xfId="49" applyFont="1" applyFill="1" applyBorder="1" applyAlignment="1">
      <alignment horizontal="right" vertical="center" shrinkToFit="1"/>
    </xf>
    <xf numFmtId="0" fontId="11" fillId="0" borderId="61" xfId="0" applyFont="1" applyFill="1" applyBorder="1" applyAlignment="1">
      <alignment horizontal="right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16" fillId="0" borderId="45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2" fontId="7" fillId="0" borderId="74" xfId="0" applyNumberFormat="1" applyFont="1" applyFill="1" applyBorder="1" applyAlignment="1">
      <alignment horizontal="right" vertical="center"/>
    </xf>
    <xf numFmtId="0" fontId="11" fillId="0" borderId="74" xfId="0" applyFont="1" applyFill="1" applyBorder="1" applyAlignment="1">
      <alignment horizontal="right"/>
    </xf>
    <xf numFmtId="0" fontId="11" fillId="0" borderId="58" xfId="0" applyFont="1" applyFill="1" applyBorder="1" applyAlignment="1">
      <alignment horizontal="right"/>
    </xf>
    <xf numFmtId="0" fontId="7" fillId="0" borderId="75" xfId="0" applyFont="1" applyFill="1" applyBorder="1" applyAlignment="1">
      <alignment horizontal="right" vertical="center"/>
    </xf>
    <xf numFmtId="0" fontId="11" fillId="0" borderId="76" xfId="0" applyFont="1" applyFill="1" applyBorder="1" applyAlignment="1">
      <alignment/>
    </xf>
    <xf numFmtId="0" fontId="11" fillId="0" borderId="77" xfId="0" applyFont="1" applyFill="1" applyBorder="1" applyAlignment="1">
      <alignment/>
    </xf>
    <xf numFmtId="0" fontId="7" fillId="0" borderId="32" xfId="0" applyFont="1" applyFill="1" applyBorder="1" applyAlignment="1">
      <alignment horizontal="distributed" vertical="center"/>
    </xf>
    <xf numFmtId="0" fontId="11" fillId="0" borderId="19" xfId="0" applyFont="1" applyFill="1" applyBorder="1" applyAlignment="1">
      <alignment/>
    </xf>
    <xf numFmtId="0" fontId="11" fillId="0" borderId="35" xfId="0" applyFont="1" applyFill="1" applyBorder="1" applyAlignment="1">
      <alignment/>
    </xf>
    <xf numFmtId="38" fontId="7" fillId="0" borderId="56" xfId="49" applyFont="1" applyFill="1" applyBorder="1" applyAlignment="1">
      <alignment horizontal="right" vertical="center"/>
    </xf>
    <xf numFmtId="0" fontId="11" fillId="0" borderId="60" xfId="0" applyFont="1" applyFill="1" applyBorder="1" applyAlignment="1">
      <alignment horizontal="right"/>
    </xf>
    <xf numFmtId="0" fontId="7" fillId="0" borderId="36" xfId="0" applyFont="1" applyFill="1" applyBorder="1" applyAlignment="1">
      <alignment horizontal="distributed" vertical="center" shrinkToFit="1"/>
    </xf>
    <xf numFmtId="0" fontId="11" fillId="0" borderId="46" xfId="0" applyFont="1" applyFill="1" applyBorder="1" applyAlignment="1">
      <alignment/>
    </xf>
    <xf numFmtId="0" fontId="11" fillId="0" borderId="47" xfId="0" applyFont="1" applyFill="1" applyBorder="1" applyAlignment="1">
      <alignment/>
    </xf>
    <xf numFmtId="38" fontId="7" fillId="0" borderId="78" xfId="49" applyFont="1" applyFill="1" applyBorder="1" applyAlignment="1">
      <alignment horizontal="right" vertical="center"/>
    </xf>
    <xf numFmtId="0" fontId="11" fillId="0" borderId="79" xfId="0" applyFont="1" applyFill="1" applyBorder="1" applyAlignment="1">
      <alignment/>
    </xf>
    <xf numFmtId="38" fontId="7" fillId="0" borderId="79" xfId="49" applyFont="1" applyFill="1" applyBorder="1" applyAlignment="1">
      <alignment horizontal="right" vertical="center"/>
    </xf>
    <xf numFmtId="0" fontId="11" fillId="0" borderId="80" xfId="0" applyFont="1" applyFill="1" applyBorder="1" applyAlignment="1">
      <alignment/>
    </xf>
    <xf numFmtId="2" fontId="7" fillId="0" borderId="66" xfId="0" applyNumberFormat="1" applyFont="1" applyFill="1" applyBorder="1" applyAlignment="1">
      <alignment horizontal="right" vertical="center"/>
    </xf>
    <xf numFmtId="2" fontId="7" fillId="0" borderId="56" xfId="0" applyNumberFormat="1" applyFont="1" applyFill="1" applyBorder="1" applyAlignment="1">
      <alignment horizontal="right" vertical="center"/>
    </xf>
    <xf numFmtId="178" fontId="7" fillId="0" borderId="37" xfId="0" applyNumberFormat="1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/>
    </xf>
    <xf numFmtId="0" fontId="11" fillId="0" borderId="31" xfId="0" applyFont="1" applyFill="1" applyBorder="1" applyAlignment="1">
      <alignment horizontal="right"/>
    </xf>
    <xf numFmtId="0" fontId="7" fillId="0" borderId="32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right"/>
    </xf>
    <xf numFmtId="0" fontId="11" fillId="0" borderId="35" xfId="0" applyFont="1" applyFill="1" applyBorder="1" applyAlignment="1">
      <alignment horizontal="right"/>
    </xf>
    <xf numFmtId="0" fontId="7" fillId="0" borderId="30" xfId="0" applyFont="1" applyFill="1" applyBorder="1" applyAlignment="1">
      <alignment horizontal="distributed" vertical="center"/>
    </xf>
    <xf numFmtId="0" fontId="11" fillId="0" borderId="0" xfId="0" applyFont="1" applyFill="1" applyAlignment="1">
      <alignment/>
    </xf>
    <xf numFmtId="0" fontId="11" fillId="0" borderId="31" xfId="0" applyFont="1" applyFill="1" applyBorder="1" applyAlignment="1">
      <alignment/>
    </xf>
    <xf numFmtId="38" fontId="7" fillId="0" borderId="37" xfId="49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 wrapText="1" shrinkToFit="1"/>
    </xf>
    <xf numFmtId="177" fontId="7" fillId="0" borderId="37" xfId="49" applyNumberFormat="1" applyFont="1" applyFill="1" applyBorder="1" applyAlignment="1">
      <alignment horizontal="right" vertical="center"/>
    </xf>
    <xf numFmtId="177" fontId="11" fillId="0" borderId="62" xfId="49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vertical="center" shrinkToFit="1"/>
    </xf>
    <xf numFmtId="0" fontId="11" fillId="0" borderId="0" xfId="0" applyFont="1" applyFill="1" applyAlignment="1">
      <alignment vertical="center" shrinkToFit="1"/>
    </xf>
    <xf numFmtId="0" fontId="11" fillId="0" borderId="31" xfId="0" applyFont="1" applyFill="1" applyBorder="1" applyAlignment="1">
      <alignment vertical="center" shrinkToFit="1"/>
    </xf>
    <xf numFmtId="176" fontId="7" fillId="0" borderId="37" xfId="49" applyNumberFormat="1" applyFont="1" applyFill="1" applyBorder="1" applyAlignment="1">
      <alignment horizontal="right" vertical="center"/>
    </xf>
    <xf numFmtId="176" fontId="7" fillId="0" borderId="62" xfId="49" applyNumberFormat="1" applyFont="1" applyFill="1" applyBorder="1" applyAlignment="1">
      <alignment horizontal="right" vertical="center"/>
    </xf>
    <xf numFmtId="186" fontId="7" fillId="0" borderId="37" xfId="0" applyNumberFormat="1" applyFont="1" applyFill="1" applyBorder="1" applyAlignment="1">
      <alignment horizontal="right" vertical="center"/>
    </xf>
    <xf numFmtId="186" fontId="11" fillId="0" borderId="6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distributed" vertical="center"/>
    </xf>
    <xf numFmtId="0" fontId="7" fillId="0" borderId="30" xfId="0" applyNumberFormat="1" applyFont="1" applyFill="1" applyBorder="1" applyAlignment="1">
      <alignment horizontal="right" vertical="center"/>
    </xf>
    <xf numFmtId="38" fontId="7" fillId="0" borderId="30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31" xfId="49" applyFont="1" applyFill="1" applyBorder="1" applyAlignment="1">
      <alignment horizontal="right" vertical="center"/>
    </xf>
    <xf numFmtId="178" fontId="7" fillId="0" borderId="43" xfId="0" applyNumberFormat="1" applyFont="1" applyFill="1" applyBorder="1" applyAlignment="1">
      <alignment horizontal="right" vertical="center"/>
    </xf>
    <xf numFmtId="0" fontId="7" fillId="0" borderId="39" xfId="0" applyNumberFormat="1" applyFont="1" applyFill="1" applyBorder="1" applyAlignment="1">
      <alignment horizontal="right" vertical="center"/>
    </xf>
    <xf numFmtId="0" fontId="11" fillId="0" borderId="45" xfId="0" applyFont="1" applyFill="1" applyBorder="1" applyAlignment="1">
      <alignment horizontal="right"/>
    </xf>
    <xf numFmtId="0" fontId="11" fillId="0" borderId="40" xfId="0" applyFont="1" applyFill="1" applyBorder="1" applyAlignment="1">
      <alignment horizontal="right"/>
    </xf>
    <xf numFmtId="0" fontId="7" fillId="0" borderId="39" xfId="0" applyFont="1" applyFill="1" applyBorder="1" applyAlignment="1">
      <alignment horizontal="distributed" vertical="center"/>
    </xf>
    <xf numFmtId="0" fontId="11" fillId="0" borderId="45" xfId="0" applyFont="1" applyFill="1" applyBorder="1" applyAlignment="1">
      <alignment/>
    </xf>
    <xf numFmtId="0" fontId="11" fillId="0" borderId="40" xfId="0" applyFont="1" applyFill="1" applyBorder="1" applyAlignment="1">
      <alignment/>
    </xf>
    <xf numFmtId="0" fontId="7" fillId="0" borderId="41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38" fontId="7" fillId="0" borderId="43" xfId="49" applyFont="1" applyFill="1" applyBorder="1" applyAlignment="1">
      <alignment vertical="center"/>
    </xf>
    <xf numFmtId="0" fontId="11" fillId="0" borderId="61" xfId="0" applyFont="1" applyFill="1" applyBorder="1" applyAlignment="1">
      <alignment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87" xfId="0" applyFont="1" applyFill="1" applyBorder="1" applyAlignment="1">
      <alignment vertical="center"/>
    </xf>
    <xf numFmtId="0" fontId="2" fillId="0" borderId="88" xfId="0" applyFont="1" applyFill="1" applyBorder="1" applyAlignment="1">
      <alignment vertical="center"/>
    </xf>
    <xf numFmtId="0" fontId="10" fillId="0" borderId="0" xfId="0" applyFont="1" applyFill="1" applyAlignment="1">
      <alignment horizontal="justify" vertical="center"/>
    </xf>
    <xf numFmtId="0" fontId="10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justify"/>
    </xf>
    <xf numFmtId="0" fontId="2" fillId="0" borderId="5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96" xfId="0" applyFont="1" applyFill="1" applyBorder="1" applyAlignment="1">
      <alignment horizontal="distributed" vertical="center"/>
    </xf>
    <xf numFmtId="0" fontId="0" fillId="0" borderId="97" xfId="0" applyFont="1" applyFill="1" applyBorder="1" applyAlignment="1">
      <alignment/>
    </xf>
    <xf numFmtId="0" fontId="2" fillId="0" borderId="96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38" fontId="7" fillId="0" borderId="36" xfId="49" applyFont="1" applyFill="1" applyBorder="1" applyAlignment="1">
      <alignment horizontal="right" vertical="center"/>
    </xf>
    <xf numFmtId="38" fontId="7" fillId="0" borderId="99" xfId="49" applyFont="1" applyFill="1" applyBorder="1" applyAlignment="1">
      <alignment horizontal="right" vertical="center"/>
    </xf>
    <xf numFmtId="182" fontId="7" fillId="0" borderId="100" xfId="0" applyNumberFormat="1" applyFont="1" applyFill="1" applyBorder="1" applyAlignment="1">
      <alignment horizontal="right"/>
    </xf>
    <xf numFmtId="182" fontId="7" fillId="0" borderId="47" xfId="0" applyNumberFormat="1" applyFont="1" applyFill="1" applyBorder="1" applyAlignment="1">
      <alignment horizontal="right"/>
    </xf>
    <xf numFmtId="38" fontId="7" fillId="0" borderId="48" xfId="49" applyFont="1" applyFill="1" applyBorder="1" applyAlignment="1">
      <alignment horizontal="right" vertical="center"/>
    </xf>
    <xf numFmtId="182" fontId="7" fillId="0" borderId="68" xfId="0" applyNumberFormat="1" applyFont="1" applyFill="1" applyBorder="1" applyAlignment="1">
      <alignment horizontal="right"/>
    </xf>
    <xf numFmtId="182" fontId="7" fillId="0" borderId="31" xfId="0" applyNumberFormat="1" applyFont="1" applyFill="1" applyBorder="1" applyAlignment="1">
      <alignment horizontal="right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38" fontId="7" fillId="0" borderId="101" xfId="49" applyFont="1" applyFill="1" applyBorder="1" applyAlignment="1">
      <alignment horizontal="right" vertical="center"/>
    </xf>
    <xf numFmtId="38" fontId="7" fillId="0" borderId="102" xfId="49" applyFont="1" applyFill="1" applyBorder="1" applyAlignment="1">
      <alignment horizontal="right" vertical="center"/>
    </xf>
    <xf numFmtId="38" fontId="7" fillId="0" borderId="103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04" xfId="49" applyFont="1" applyFill="1" applyBorder="1" applyAlignment="1">
      <alignment horizontal="right" vertical="center"/>
    </xf>
    <xf numFmtId="38" fontId="7" fillId="0" borderId="105" xfId="49" applyFont="1" applyFill="1" applyBorder="1" applyAlignment="1">
      <alignment horizontal="right" vertical="center"/>
    </xf>
    <xf numFmtId="177" fontId="7" fillId="0" borderId="69" xfId="49" applyNumberFormat="1" applyFont="1" applyFill="1" applyBorder="1" applyAlignment="1">
      <alignment horizontal="right" vertical="center"/>
    </xf>
    <xf numFmtId="177" fontId="7" fillId="0" borderId="35" xfId="49" applyNumberFormat="1" applyFont="1" applyFill="1" applyBorder="1" applyAlignment="1">
      <alignment horizontal="right" vertical="center"/>
    </xf>
    <xf numFmtId="38" fontId="7" fillId="0" borderId="25" xfId="49" applyFont="1" applyFill="1" applyBorder="1" applyAlignment="1">
      <alignment vertical="center"/>
    </xf>
    <xf numFmtId="38" fontId="7" fillId="0" borderId="104" xfId="49" applyFont="1" applyFill="1" applyBorder="1" applyAlignment="1">
      <alignment vertical="center"/>
    </xf>
    <xf numFmtId="38" fontId="7" fillId="0" borderId="28" xfId="49" applyFont="1" applyFill="1" applyBorder="1" applyAlignment="1">
      <alignment vertical="center"/>
    </xf>
    <xf numFmtId="38" fontId="7" fillId="0" borderId="101" xfId="49" applyFont="1" applyFill="1" applyBorder="1" applyAlignment="1">
      <alignment vertical="center"/>
    </xf>
    <xf numFmtId="176" fontId="7" fillId="0" borderId="61" xfId="49" applyNumberFormat="1" applyFont="1" applyFill="1" applyBorder="1" applyAlignment="1">
      <alignment horizontal="right" vertical="center"/>
    </xf>
    <xf numFmtId="176" fontId="7" fillId="0" borderId="44" xfId="49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/>
    </xf>
    <xf numFmtId="177" fontId="7" fillId="0" borderId="68" xfId="49" applyNumberFormat="1" applyFont="1" applyFill="1" applyBorder="1" applyAlignment="1">
      <alignment horizontal="right" vertical="center"/>
    </xf>
    <xf numFmtId="177" fontId="7" fillId="0" borderId="31" xfId="49" applyNumberFormat="1" applyFont="1" applyFill="1" applyBorder="1" applyAlignment="1">
      <alignment horizontal="right" vertical="center"/>
    </xf>
    <xf numFmtId="38" fontId="7" fillId="0" borderId="32" xfId="49" applyFont="1" applyFill="1" applyBorder="1" applyAlignment="1">
      <alignment horizontal="right" vertical="center"/>
    </xf>
    <xf numFmtId="38" fontId="7" fillId="0" borderId="70" xfId="49" applyFont="1" applyFill="1" applyBorder="1" applyAlignment="1">
      <alignment horizontal="right" vertical="center"/>
    </xf>
    <xf numFmtId="176" fontId="7" fillId="0" borderId="38" xfId="49" applyNumberFormat="1" applyFont="1" applyFill="1" applyBorder="1" applyAlignment="1">
      <alignment horizontal="right" vertical="center"/>
    </xf>
    <xf numFmtId="176" fontId="7" fillId="0" borderId="62" xfId="49" applyNumberFormat="1" applyFont="1" applyFill="1" applyBorder="1" applyAlignment="1">
      <alignment vertical="center"/>
    </xf>
    <xf numFmtId="176" fontId="7" fillId="0" borderId="38" xfId="49" applyNumberFormat="1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/>
    </xf>
    <xf numFmtId="176" fontId="7" fillId="0" borderId="60" xfId="49" applyNumberFormat="1" applyFont="1" applyFill="1" applyBorder="1" applyAlignment="1">
      <alignment horizontal="right" vertical="center"/>
    </xf>
    <xf numFmtId="176" fontId="7" fillId="0" borderId="57" xfId="49" applyNumberFormat="1" applyFont="1" applyFill="1" applyBorder="1" applyAlignment="1">
      <alignment horizontal="right" vertical="center"/>
    </xf>
    <xf numFmtId="38" fontId="7" fillId="0" borderId="107" xfId="49" applyFont="1" applyFill="1" applyBorder="1" applyAlignment="1">
      <alignment horizontal="right" vertical="center"/>
    </xf>
    <xf numFmtId="38" fontId="7" fillId="0" borderId="108" xfId="49" applyFont="1" applyFill="1" applyBorder="1" applyAlignment="1">
      <alignment horizontal="right" vertical="center"/>
    </xf>
    <xf numFmtId="38" fontId="7" fillId="0" borderId="34" xfId="49" applyFont="1" applyFill="1" applyBorder="1" applyAlignment="1">
      <alignment vertical="center"/>
    </xf>
    <xf numFmtId="38" fontId="7" fillId="0" borderId="107" xfId="49" applyFont="1" applyFill="1" applyBorder="1" applyAlignment="1">
      <alignment vertical="center"/>
    </xf>
    <xf numFmtId="38" fontId="7" fillId="0" borderId="43" xfId="49" applyFont="1" applyFill="1" applyBorder="1" applyAlignment="1">
      <alignment horizontal="right" vertical="center"/>
    </xf>
    <xf numFmtId="177" fontId="7" fillId="0" borderId="61" xfId="49" applyNumberFormat="1" applyFont="1" applyFill="1" applyBorder="1" applyAlignment="1">
      <alignment horizontal="right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7" fillId="0" borderId="109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177" fontId="7" fillId="0" borderId="111" xfId="49" applyNumberFormat="1" applyFont="1" applyFill="1" applyBorder="1" applyAlignment="1">
      <alignment horizontal="right" vertical="center"/>
    </xf>
    <xf numFmtId="177" fontId="7" fillId="0" borderId="71" xfId="49" applyNumberFormat="1" applyFont="1" applyFill="1" applyBorder="1" applyAlignment="1">
      <alignment horizontal="right" vertical="center"/>
    </xf>
    <xf numFmtId="177" fontId="7" fillId="0" borderId="42" xfId="49" applyNumberFormat="1" applyFont="1" applyFill="1" applyBorder="1" applyAlignment="1">
      <alignment horizontal="right" vertical="center"/>
    </xf>
    <xf numFmtId="177" fontId="7" fillId="0" borderId="41" xfId="49" applyNumberFormat="1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38" fontId="7" fillId="0" borderId="72" xfId="49" applyFont="1" applyFill="1" applyBorder="1" applyAlignment="1">
      <alignment horizontal="center" vertical="center"/>
    </xf>
    <xf numFmtId="38" fontId="7" fillId="0" borderId="73" xfId="49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112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distributed" vertical="center"/>
    </xf>
    <xf numFmtId="0" fontId="7" fillId="0" borderId="74" xfId="0" applyFont="1" applyFill="1" applyBorder="1" applyAlignment="1">
      <alignment horizontal="distributed" vertical="center"/>
    </xf>
    <xf numFmtId="0" fontId="7" fillId="0" borderId="58" xfId="0" applyFont="1" applyFill="1" applyBorder="1" applyAlignment="1">
      <alignment horizontal="distributed" vertical="center"/>
    </xf>
    <xf numFmtId="38" fontId="7" fillId="0" borderId="113" xfId="49" applyFont="1" applyFill="1" applyBorder="1" applyAlignment="1">
      <alignment horizontal="right" vertical="center"/>
    </xf>
    <xf numFmtId="38" fontId="7" fillId="0" borderId="114" xfId="49" applyFont="1" applyFill="1" applyBorder="1" applyAlignment="1">
      <alignment horizontal="right" vertical="center"/>
    </xf>
    <xf numFmtId="0" fontId="7" fillId="0" borderId="64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38" fontId="33" fillId="0" borderId="115" xfId="49" applyFont="1" applyFill="1" applyBorder="1" applyAlignment="1">
      <alignment horizontal="center" vertical="center"/>
    </xf>
    <xf numFmtId="38" fontId="33" fillId="0" borderId="116" xfId="49" applyFont="1" applyFill="1" applyBorder="1" applyAlignment="1">
      <alignment horizontal="center" vertical="center"/>
    </xf>
    <xf numFmtId="0" fontId="33" fillId="0" borderId="63" xfId="0" applyFont="1" applyFill="1" applyBorder="1" applyAlignment="1">
      <alignment horizontal="center" vertical="center"/>
    </xf>
    <xf numFmtId="0" fontId="33" fillId="0" borderId="112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/>
    </xf>
    <xf numFmtId="38" fontId="7" fillId="0" borderId="117" xfId="49" applyFont="1" applyFill="1" applyBorder="1" applyAlignment="1">
      <alignment horizontal="right" vertical="center"/>
    </xf>
    <xf numFmtId="38" fontId="7" fillId="0" borderId="64" xfId="49" applyFont="1" applyFill="1" applyBorder="1" applyAlignment="1">
      <alignment horizontal="right" vertical="center"/>
    </xf>
    <xf numFmtId="0" fontId="7" fillId="0" borderId="66" xfId="0" applyFont="1" applyFill="1" applyBorder="1" applyAlignment="1">
      <alignment horizontal="distributed" vertical="center"/>
    </xf>
    <xf numFmtId="0" fontId="7" fillId="0" borderId="72" xfId="0" applyFont="1" applyFill="1" applyBorder="1" applyAlignment="1">
      <alignment horizontal="center" vertical="center" shrinkToFit="1"/>
    </xf>
    <xf numFmtId="0" fontId="7" fillId="0" borderId="113" xfId="0" applyFont="1" applyFill="1" applyBorder="1" applyAlignment="1">
      <alignment horizontal="center" vertical="center" shrinkToFit="1"/>
    </xf>
    <xf numFmtId="0" fontId="7" fillId="0" borderId="72" xfId="0" applyFont="1" applyFill="1" applyBorder="1" applyAlignment="1">
      <alignment horizontal="center" vertical="center"/>
    </xf>
    <xf numFmtId="38" fontId="33" fillId="0" borderId="72" xfId="49" applyFont="1" applyFill="1" applyBorder="1" applyAlignment="1">
      <alignment horizontal="center" vertical="center" shrinkToFit="1"/>
    </xf>
    <xf numFmtId="0" fontId="33" fillId="0" borderId="65" xfId="0" applyFont="1" applyFill="1" applyBorder="1" applyAlignment="1">
      <alignment horizontal="center" vertical="center" shrinkToFit="1"/>
    </xf>
    <xf numFmtId="0" fontId="7" fillId="0" borderId="115" xfId="0" applyFont="1" applyFill="1" applyBorder="1" applyAlignment="1">
      <alignment horizontal="center" vertical="center"/>
    </xf>
    <xf numFmtId="0" fontId="7" fillId="0" borderId="116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33" fillId="0" borderId="118" xfId="0" applyFont="1" applyFill="1" applyBorder="1" applyAlignment="1">
      <alignment horizontal="center" vertical="center"/>
    </xf>
    <xf numFmtId="0" fontId="33" fillId="0" borderId="116" xfId="0" applyFont="1" applyFill="1" applyBorder="1" applyAlignment="1">
      <alignment horizontal="center" vertical="center"/>
    </xf>
    <xf numFmtId="38" fontId="7" fillId="0" borderId="115" xfId="49" applyFont="1" applyFill="1" applyBorder="1" applyAlignment="1">
      <alignment horizontal="center" vertical="center"/>
    </xf>
    <xf numFmtId="38" fontId="7" fillId="0" borderId="116" xfId="49" applyFont="1" applyFill="1" applyBorder="1" applyAlignment="1">
      <alignment horizontal="center" vertical="center"/>
    </xf>
    <xf numFmtId="38" fontId="7" fillId="0" borderId="115" xfId="49" applyFont="1" applyFill="1" applyBorder="1" applyAlignment="1">
      <alignment horizontal="center" vertical="center" shrinkToFit="1"/>
    </xf>
    <xf numFmtId="0" fontId="7" fillId="0" borderId="63" xfId="0" applyFont="1" applyFill="1" applyBorder="1" applyAlignment="1">
      <alignment horizontal="center" vertical="center" shrinkToFit="1"/>
    </xf>
    <xf numFmtId="0" fontId="7" fillId="0" borderId="66" xfId="0" applyFont="1" applyFill="1" applyBorder="1" applyAlignment="1">
      <alignment horizontal="distributed" vertical="center" shrinkToFit="1"/>
    </xf>
    <xf numFmtId="0" fontId="7" fillId="0" borderId="58" xfId="0" applyFont="1" applyFill="1" applyBorder="1" applyAlignment="1">
      <alignment horizontal="distributed" vertical="center" shrinkToFit="1"/>
    </xf>
    <xf numFmtId="0" fontId="7" fillId="0" borderId="115" xfId="0" applyFont="1" applyFill="1" applyBorder="1" applyAlignment="1">
      <alignment horizontal="center" vertical="center" shrinkToFit="1"/>
    </xf>
    <xf numFmtId="0" fontId="7" fillId="0" borderId="116" xfId="0" applyFont="1" applyFill="1" applyBorder="1" applyAlignment="1">
      <alignment horizontal="center" vertical="center" shrinkToFit="1"/>
    </xf>
    <xf numFmtId="0" fontId="7" fillId="0" borderId="118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distributed" vertical="center"/>
    </xf>
    <xf numFmtId="177" fontId="7" fillId="0" borderId="68" xfId="49" applyNumberFormat="1" applyFont="1" applyFill="1" applyBorder="1" applyAlignment="1">
      <alignment vertical="center" shrinkToFit="1"/>
    </xf>
    <xf numFmtId="177" fontId="7" fillId="0" borderId="31" xfId="49" applyNumberFormat="1" applyFont="1" applyFill="1" applyBorder="1" applyAlignment="1">
      <alignment vertical="center" shrinkToFit="1"/>
    </xf>
    <xf numFmtId="0" fontId="7" fillId="0" borderId="32" xfId="0" applyFont="1" applyFill="1" applyBorder="1" applyAlignment="1">
      <alignment vertical="center" shrinkToFit="1"/>
    </xf>
    <xf numFmtId="0" fontId="7" fillId="0" borderId="35" xfId="0" applyFont="1" applyFill="1" applyBorder="1" applyAlignment="1">
      <alignment vertical="center" shrinkToFit="1"/>
    </xf>
    <xf numFmtId="0" fontId="7" fillId="0" borderId="40" xfId="0" applyFont="1" applyFill="1" applyBorder="1" applyAlignment="1">
      <alignment horizontal="distributed" vertical="center"/>
    </xf>
    <xf numFmtId="38" fontId="7" fillId="0" borderId="39" xfId="49" applyFont="1" applyFill="1" applyBorder="1" applyAlignment="1">
      <alignment vertical="center"/>
    </xf>
    <xf numFmtId="38" fontId="7" fillId="0" borderId="119" xfId="49" applyFont="1" applyFill="1" applyBorder="1" applyAlignment="1">
      <alignment vertical="center"/>
    </xf>
    <xf numFmtId="0" fontId="0" fillId="0" borderId="119" xfId="0" applyFont="1" applyFill="1" applyBorder="1" applyAlignment="1">
      <alignment vertical="center"/>
    </xf>
    <xf numFmtId="38" fontId="7" fillId="0" borderId="39" xfId="49" applyFont="1" applyFill="1" applyBorder="1" applyAlignment="1">
      <alignment horizontal="right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distributed" vertical="center"/>
    </xf>
    <xf numFmtId="0" fontId="7" fillId="0" borderId="46" xfId="0" applyFont="1" applyFill="1" applyBorder="1" applyAlignment="1">
      <alignment horizontal="distributed" vertical="center"/>
    </xf>
    <xf numFmtId="0" fontId="7" fillId="0" borderId="47" xfId="0" applyFont="1" applyFill="1" applyBorder="1" applyAlignment="1">
      <alignment horizontal="distributed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0" fontId="7" fillId="0" borderId="120" xfId="0" applyFont="1" applyFill="1" applyBorder="1" applyAlignment="1">
      <alignment horizontal="center" shrinkToFit="1"/>
    </xf>
    <xf numFmtId="0" fontId="7" fillId="0" borderId="121" xfId="0" applyFont="1" applyFill="1" applyBorder="1" applyAlignment="1">
      <alignment horizontal="center" shrinkToFit="1"/>
    </xf>
    <xf numFmtId="0" fontId="7" fillId="0" borderId="69" xfId="0" applyFont="1" applyFill="1" applyBorder="1" applyAlignment="1">
      <alignment horizontal="center" vertical="top" shrinkToFit="1"/>
    </xf>
    <xf numFmtId="0" fontId="7" fillId="0" borderId="35" xfId="0" applyFont="1" applyFill="1" applyBorder="1" applyAlignment="1">
      <alignment horizontal="center" vertical="top" shrinkToFit="1"/>
    </xf>
    <xf numFmtId="0" fontId="7" fillId="0" borderId="113" xfId="0" applyFont="1" applyFill="1" applyBorder="1" applyAlignment="1">
      <alignment horizontal="center" vertical="center" wrapText="1"/>
    </xf>
    <xf numFmtId="0" fontId="7" fillId="0" borderId="114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distributed" vertical="center" wrapText="1"/>
    </xf>
    <xf numFmtId="0" fontId="14" fillId="0" borderId="42" xfId="0" applyFont="1" applyFill="1" applyBorder="1" applyAlignment="1">
      <alignment horizontal="distributed" vertical="center" wrapText="1"/>
    </xf>
    <xf numFmtId="0" fontId="7" fillId="0" borderId="122" xfId="0" applyFont="1" applyFill="1" applyBorder="1" applyAlignment="1">
      <alignment horizontal="center" vertical="center" wrapText="1"/>
    </xf>
    <xf numFmtId="0" fontId="7" fillId="0" borderId="12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14" fillId="0" borderId="124" xfId="0" applyFont="1" applyFill="1" applyBorder="1" applyAlignment="1">
      <alignment horizontal="distributed" vertical="center" wrapText="1"/>
    </xf>
    <xf numFmtId="0" fontId="14" fillId="0" borderId="57" xfId="0" applyFont="1" applyFill="1" applyBorder="1" applyAlignment="1">
      <alignment horizontal="distributed" vertical="center" wrapText="1"/>
    </xf>
    <xf numFmtId="178" fontId="7" fillId="0" borderId="62" xfId="0" applyNumberFormat="1" applyFont="1" applyFill="1" applyBorder="1" applyAlignment="1">
      <alignment horizontal="right" vertical="center"/>
    </xf>
    <xf numFmtId="178" fontId="7" fillId="0" borderId="37" xfId="0" applyNumberFormat="1" applyFont="1" applyFill="1" applyBorder="1" applyAlignment="1">
      <alignment vertical="center"/>
    </xf>
    <xf numFmtId="0" fontId="0" fillId="0" borderId="62" xfId="0" applyFont="1" applyFill="1" applyBorder="1" applyAlignment="1">
      <alignment/>
    </xf>
    <xf numFmtId="177" fontId="7" fillId="0" borderId="62" xfId="49" applyNumberFormat="1" applyFont="1" applyFill="1" applyBorder="1" applyAlignment="1">
      <alignment horizontal="right" vertical="center"/>
    </xf>
    <xf numFmtId="40" fontId="7" fillId="0" borderId="62" xfId="49" applyNumberFormat="1" applyFont="1" applyFill="1" applyBorder="1" applyAlignment="1">
      <alignment horizontal="right" vertical="center"/>
    </xf>
    <xf numFmtId="0" fontId="0" fillId="0" borderId="60" xfId="0" applyFont="1" applyFill="1" applyBorder="1" applyAlignment="1">
      <alignment horizontal="right"/>
    </xf>
    <xf numFmtId="40" fontId="7" fillId="0" borderId="60" xfId="49" applyNumberFormat="1" applyFont="1" applyFill="1" applyBorder="1" applyAlignment="1">
      <alignment horizontal="right" vertical="center"/>
    </xf>
    <xf numFmtId="0" fontId="0" fillId="0" borderId="57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center"/>
    </xf>
    <xf numFmtId="178" fontId="7" fillId="0" borderId="56" xfId="0" applyNumberFormat="1" applyFont="1" applyFill="1" applyBorder="1" applyAlignment="1">
      <alignment vertical="center"/>
    </xf>
    <xf numFmtId="0" fontId="0" fillId="0" borderId="60" xfId="0" applyFont="1" applyFill="1" applyBorder="1" applyAlignment="1">
      <alignment/>
    </xf>
    <xf numFmtId="178" fontId="7" fillId="0" borderId="60" xfId="0" applyNumberFormat="1" applyFont="1" applyFill="1" applyBorder="1" applyAlignment="1">
      <alignment horizontal="right" vertical="center"/>
    </xf>
    <xf numFmtId="178" fontId="7" fillId="0" borderId="56" xfId="0" applyNumberFormat="1" applyFont="1" applyFill="1" applyBorder="1" applyAlignment="1">
      <alignment horizontal="right" vertical="center"/>
    </xf>
    <xf numFmtId="0" fontId="7" fillId="0" borderId="66" xfId="0" applyFont="1" applyFill="1" applyBorder="1" applyAlignment="1">
      <alignment horizontal="center" vertical="center"/>
    </xf>
    <xf numFmtId="178" fontId="7" fillId="0" borderId="38" xfId="0" applyNumberFormat="1" applyFont="1" applyFill="1" applyBorder="1" applyAlignment="1">
      <alignment horizontal="right" vertical="center"/>
    </xf>
    <xf numFmtId="177" fontId="7" fillId="0" borderId="60" xfId="49" applyNumberFormat="1" applyFont="1" applyFill="1" applyBorder="1" applyAlignment="1">
      <alignment horizontal="right" vertical="center"/>
    </xf>
    <xf numFmtId="38" fontId="7" fillId="0" borderId="62" xfId="49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right" vertical="center"/>
    </xf>
    <xf numFmtId="177" fontId="7" fillId="0" borderId="38" xfId="49" applyNumberFormat="1" applyFont="1" applyFill="1" applyBorder="1" applyAlignment="1">
      <alignment horizontal="right" vertical="center"/>
    </xf>
    <xf numFmtId="38" fontId="7" fillId="0" borderId="37" xfId="49" applyFont="1" applyFill="1" applyBorder="1" applyAlignment="1">
      <alignment horizontal="right" vertical="center" wrapText="1"/>
    </xf>
    <xf numFmtId="38" fontId="7" fillId="0" borderId="62" xfId="49" applyFont="1" applyFill="1" applyBorder="1" applyAlignment="1">
      <alignment horizontal="right" vertical="center" wrapText="1"/>
    </xf>
    <xf numFmtId="40" fontId="7" fillId="0" borderId="38" xfId="49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right"/>
    </xf>
    <xf numFmtId="0" fontId="0" fillId="0" borderId="44" xfId="0" applyFont="1" applyFill="1" applyBorder="1" applyAlignment="1">
      <alignment horizontal="right"/>
    </xf>
    <xf numFmtId="40" fontId="7" fillId="0" borderId="61" xfId="49" applyNumberFormat="1" applyFont="1" applyFill="1" applyBorder="1" applyAlignment="1">
      <alignment horizontal="right" vertical="center"/>
    </xf>
    <xf numFmtId="0" fontId="7" fillId="0" borderId="125" xfId="0" applyFont="1" applyFill="1" applyBorder="1" applyAlignment="1">
      <alignment horizontal="center" vertical="center"/>
    </xf>
    <xf numFmtId="0" fontId="7" fillId="0" borderId="126" xfId="0" applyFont="1" applyFill="1" applyBorder="1" applyAlignment="1">
      <alignment horizontal="center" vertical="center"/>
    </xf>
    <xf numFmtId="0" fontId="7" fillId="0" borderId="127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8" fontId="7" fillId="0" borderId="43" xfId="0" applyNumberFormat="1" applyFont="1" applyFill="1" applyBorder="1" applyAlignment="1">
      <alignment vertical="center"/>
    </xf>
    <xf numFmtId="0" fontId="0" fillId="0" borderId="61" xfId="0" applyFont="1" applyFill="1" applyBorder="1" applyAlignment="1">
      <alignment/>
    </xf>
    <xf numFmtId="178" fontId="7" fillId="0" borderId="61" xfId="0" applyNumberFormat="1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center"/>
    </xf>
    <xf numFmtId="0" fontId="2" fillId="0" borderId="96" xfId="0" applyFont="1" applyBorder="1" applyAlignment="1">
      <alignment horizontal="distributed" vertical="center"/>
    </xf>
    <xf numFmtId="0" fontId="2" fillId="0" borderId="97" xfId="0" applyFont="1" applyBorder="1" applyAlignment="1">
      <alignment horizontal="distributed" vertical="center"/>
    </xf>
    <xf numFmtId="0" fontId="2" fillId="0" borderId="45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08"/>
          <c:w val="0.9515"/>
          <c:h val="0.997"/>
        </c:manualLayout>
      </c:layout>
      <c:lineChart>
        <c:grouping val="standard"/>
        <c:varyColors val="0"/>
        <c:ser>
          <c:idx val="0"/>
          <c:order val="0"/>
          <c:tx>
            <c:strRef>
              <c:f>'（印刷外）概要４'!$S$38</c:f>
              <c:strCache>
                <c:ptCount val="1"/>
                <c:pt idx="0">
                  <c:v>出生率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'（印刷外）概要４'!$R$39:$R$106</c:f>
              <c:strCache>
                <c:ptCount val="68"/>
                <c:pt idx="0">
                  <c:v>昭26</c:v>
                </c:pt>
                <c:pt idx="1">
                  <c:v>昭27</c:v>
                </c:pt>
                <c:pt idx="2">
                  <c:v>昭28</c:v>
                </c:pt>
                <c:pt idx="3">
                  <c:v>昭29</c:v>
                </c:pt>
                <c:pt idx="4">
                  <c:v>昭30</c:v>
                </c:pt>
                <c:pt idx="5">
                  <c:v>昭31</c:v>
                </c:pt>
                <c:pt idx="6">
                  <c:v>昭32</c:v>
                </c:pt>
                <c:pt idx="7">
                  <c:v>昭33</c:v>
                </c:pt>
                <c:pt idx="8">
                  <c:v>昭34</c:v>
                </c:pt>
                <c:pt idx="9">
                  <c:v>昭35</c:v>
                </c:pt>
                <c:pt idx="10">
                  <c:v>昭36</c:v>
                </c:pt>
                <c:pt idx="11">
                  <c:v>昭37</c:v>
                </c:pt>
                <c:pt idx="12">
                  <c:v>昭38</c:v>
                </c:pt>
                <c:pt idx="13">
                  <c:v>昭39</c:v>
                </c:pt>
                <c:pt idx="14">
                  <c:v>昭40</c:v>
                </c:pt>
                <c:pt idx="15">
                  <c:v>昭41</c:v>
                </c:pt>
                <c:pt idx="16">
                  <c:v>昭42</c:v>
                </c:pt>
                <c:pt idx="17">
                  <c:v>昭43</c:v>
                </c:pt>
                <c:pt idx="18">
                  <c:v>昭44</c:v>
                </c:pt>
                <c:pt idx="19">
                  <c:v>昭45</c:v>
                </c:pt>
                <c:pt idx="20">
                  <c:v>昭46</c:v>
                </c:pt>
                <c:pt idx="21">
                  <c:v>昭47</c:v>
                </c:pt>
                <c:pt idx="22">
                  <c:v>昭48</c:v>
                </c:pt>
                <c:pt idx="23">
                  <c:v>昭49</c:v>
                </c:pt>
                <c:pt idx="24">
                  <c:v>昭50</c:v>
                </c:pt>
                <c:pt idx="25">
                  <c:v>昭51</c:v>
                </c:pt>
                <c:pt idx="26">
                  <c:v>昭52</c:v>
                </c:pt>
                <c:pt idx="27">
                  <c:v>昭53</c:v>
                </c:pt>
                <c:pt idx="28">
                  <c:v>昭54</c:v>
                </c:pt>
                <c:pt idx="29">
                  <c:v>昭55</c:v>
                </c:pt>
                <c:pt idx="30">
                  <c:v>昭56</c:v>
                </c:pt>
                <c:pt idx="31">
                  <c:v>昭57</c:v>
                </c:pt>
                <c:pt idx="32">
                  <c:v>昭58</c:v>
                </c:pt>
                <c:pt idx="33">
                  <c:v>昭59</c:v>
                </c:pt>
                <c:pt idx="34">
                  <c:v>昭60</c:v>
                </c:pt>
                <c:pt idx="35">
                  <c:v>昭61</c:v>
                </c:pt>
                <c:pt idx="36">
                  <c:v>昭62</c:v>
                </c:pt>
                <c:pt idx="37">
                  <c:v>昭63</c:v>
                </c:pt>
                <c:pt idx="38">
                  <c:v>平元</c:v>
                </c:pt>
                <c:pt idx="39">
                  <c:v>平2</c:v>
                </c:pt>
                <c:pt idx="40">
                  <c:v>平3</c:v>
                </c:pt>
                <c:pt idx="41">
                  <c:v>平4</c:v>
                </c:pt>
                <c:pt idx="42">
                  <c:v>平5</c:v>
                </c:pt>
                <c:pt idx="43">
                  <c:v>平6</c:v>
                </c:pt>
                <c:pt idx="44">
                  <c:v>平7</c:v>
                </c:pt>
                <c:pt idx="45">
                  <c:v>平8</c:v>
                </c:pt>
                <c:pt idx="46">
                  <c:v>平9</c:v>
                </c:pt>
                <c:pt idx="47">
                  <c:v>平10</c:v>
                </c:pt>
                <c:pt idx="48">
                  <c:v>平11</c:v>
                </c:pt>
                <c:pt idx="49">
                  <c:v>平12</c:v>
                </c:pt>
                <c:pt idx="50">
                  <c:v>平13</c:v>
                </c:pt>
                <c:pt idx="51">
                  <c:v>平14</c:v>
                </c:pt>
                <c:pt idx="52">
                  <c:v>平15</c:v>
                </c:pt>
                <c:pt idx="53">
                  <c:v>平16</c:v>
                </c:pt>
                <c:pt idx="54">
                  <c:v>平17</c:v>
                </c:pt>
                <c:pt idx="55">
                  <c:v>平18</c:v>
                </c:pt>
                <c:pt idx="56">
                  <c:v>平19</c:v>
                </c:pt>
                <c:pt idx="57">
                  <c:v>平20</c:v>
                </c:pt>
                <c:pt idx="58">
                  <c:v>平21</c:v>
                </c:pt>
                <c:pt idx="59">
                  <c:v>平22</c:v>
                </c:pt>
                <c:pt idx="60">
                  <c:v>平23</c:v>
                </c:pt>
                <c:pt idx="61">
                  <c:v>平24</c:v>
                </c:pt>
                <c:pt idx="62">
                  <c:v>平25</c:v>
                </c:pt>
                <c:pt idx="63">
                  <c:v>平26</c:v>
                </c:pt>
                <c:pt idx="64">
                  <c:v>平27</c:v>
                </c:pt>
                <c:pt idx="65">
                  <c:v>平28</c:v>
                </c:pt>
                <c:pt idx="66">
                  <c:v>平29</c:v>
                </c:pt>
                <c:pt idx="67">
                  <c:v>平30</c:v>
                </c:pt>
              </c:strCache>
            </c:strRef>
          </c:cat>
          <c:val>
            <c:numRef>
              <c:f>'（印刷外）概要４'!$S$39:$S$106</c:f>
              <c:numCache>
                <c:ptCount val="68"/>
                <c:pt idx="0">
                  <c:v>26.5</c:v>
                </c:pt>
                <c:pt idx="1">
                  <c:v>24.1</c:v>
                </c:pt>
                <c:pt idx="2">
                  <c:v>22.3</c:v>
                </c:pt>
                <c:pt idx="3">
                  <c:v>20.4</c:v>
                </c:pt>
                <c:pt idx="4">
                  <c:v>20.5</c:v>
                </c:pt>
                <c:pt idx="5">
                  <c:v>19.2</c:v>
                </c:pt>
                <c:pt idx="6">
                  <c:v>18.6</c:v>
                </c:pt>
                <c:pt idx="7">
                  <c:v>19</c:v>
                </c:pt>
                <c:pt idx="8">
                  <c:v>18.3</c:v>
                </c:pt>
                <c:pt idx="9">
                  <c:v>18</c:v>
                </c:pt>
                <c:pt idx="10">
                  <c:v>17.6</c:v>
                </c:pt>
                <c:pt idx="11">
                  <c:v>17.2</c:v>
                </c:pt>
                <c:pt idx="12">
                  <c:v>17.6</c:v>
                </c:pt>
                <c:pt idx="13">
                  <c:v>17.8</c:v>
                </c:pt>
                <c:pt idx="14">
                  <c:v>19</c:v>
                </c:pt>
                <c:pt idx="15">
                  <c:v>13.2</c:v>
                </c:pt>
                <c:pt idx="16">
                  <c:v>19.8</c:v>
                </c:pt>
                <c:pt idx="17">
                  <c:v>18.5</c:v>
                </c:pt>
                <c:pt idx="18">
                  <c:v>18.6</c:v>
                </c:pt>
                <c:pt idx="19">
                  <c:v>18.1</c:v>
                </c:pt>
                <c:pt idx="20">
                  <c:v>19.4</c:v>
                </c:pt>
                <c:pt idx="21">
                  <c:v>19.4</c:v>
                </c:pt>
                <c:pt idx="22">
                  <c:v>19.7</c:v>
                </c:pt>
                <c:pt idx="23">
                  <c:v>18.7</c:v>
                </c:pt>
                <c:pt idx="24">
                  <c:v>17.6</c:v>
                </c:pt>
                <c:pt idx="25">
                  <c:v>16.9</c:v>
                </c:pt>
                <c:pt idx="26">
                  <c:v>15.8</c:v>
                </c:pt>
                <c:pt idx="27">
                  <c:v>15.3</c:v>
                </c:pt>
                <c:pt idx="28">
                  <c:v>14.7</c:v>
                </c:pt>
                <c:pt idx="29">
                  <c:v>13.7</c:v>
                </c:pt>
                <c:pt idx="30">
                  <c:v>13.5</c:v>
                </c:pt>
                <c:pt idx="31">
                  <c:v>13.2</c:v>
                </c:pt>
                <c:pt idx="32">
                  <c:v>13.1</c:v>
                </c:pt>
                <c:pt idx="33">
                  <c:v>12.9</c:v>
                </c:pt>
                <c:pt idx="34">
                  <c:v>12.3</c:v>
                </c:pt>
                <c:pt idx="35">
                  <c:v>11.6</c:v>
                </c:pt>
                <c:pt idx="36">
                  <c:v>11.7</c:v>
                </c:pt>
                <c:pt idx="37">
                  <c:v>11.2</c:v>
                </c:pt>
                <c:pt idx="38">
                  <c:v>10.5</c:v>
                </c:pt>
                <c:pt idx="39">
                  <c:v>10.1</c:v>
                </c:pt>
                <c:pt idx="40">
                  <c:v>10.2</c:v>
                </c:pt>
                <c:pt idx="41">
                  <c:v>9.8</c:v>
                </c:pt>
                <c:pt idx="42">
                  <c:v>9.8</c:v>
                </c:pt>
                <c:pt idx="43">
                  <c:v>10.1</c:v>
                </c:pt>
                <c:pt idx="44">
                  <c:v>9.6</c:v>
                </c:pt>
                <c:pt idx="45">
                  <c:v>9.7</c:v>
                </c:pt>
                <c:pt idx="46">
                  <c:v>9.6</c:v>
                </c:pt>
                <c:pt idx="47">
                  <c:v>9.7</c:v>
                </c:pt>
                <c:pt idx="48">
                  <c:v>9.5</c:v>
                </c:pt>
                <c:pt idx="49">
                  <c:v>9.6</c:v>
                </c:pt>
                <c:pt idx="50">
                  <c:v>9.5</c:v>
                </c:pt>
                <c:pt idx="51">
                  <c:v>9.5</c:v>
                </c:pt>
                <c:pt idx="52">
                  <c:v>9.1</c:v>
                </c:pt>
                <c:pt idx="53">
                  <c:v>9</c:v>
                </c:pt>
                <c:pt idx="54">
                  <c:v>8.6</c:v>
                </c:pt>
                <c:pt idx="55">
                  <c:v>8.8</c:v>
                </c:pt>
                <c:pt idx="56">
                  <c:v>9</c:v>
                </c:pt>
                <c:pt idx="57">
                  <c:v>8.8</c:v>
                </c:pt>
                <c:pt idx="58">
                  <c:v>8.6</c:v>
                </c:pt>
                <c:pt idx="59">
                  <c:v>8.6</c:v>
                </c:pt>
                <c:pt idx="60">
                  <c:v>8.4</c:v>
                </c:pt>
                <c:pt idx="61">
                  <c:v>8.4</c:v>
                </c:pt>
                <c:pt idx="62">
                  <c:v>8.2</c:v>
                </c:pt>
                <c:pt idx="63">
                  <c:v>7.9</c:v>
                </c:pt>
                <c:pt idx="64">
                  <c:v>8</c:v>
                </c:pt>
                <c:pt idx="65">
                  <c:v>7.6</c:v>
                </c:pt>
                <c:pt idx="66">
                  <c:v>7.2846047156726765</c:v>
                </c:pt>
                <c:pt idx="67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'（印刷外）概要４'!$T$38</c:f>
              <c:strCache>
                <c:ptCount val="1"/>
                <c:pt idx="0">
                  <c:v>死亡率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'（印刷外）概要４'!$R$39:$R$106</c:f>
              <c:strCache>
                <c:ptCount val="68"/>
                <c:pt idx="0">
                  <c:v>昭26</c:v>
                </c:pt>
                <c:pt idx="1">
                  <c:v>昭27</c:v>
                </c:pt>
                <c:pt idx="2">
                  <c:v>昭28</c:v>
                </c:pt>
                <c:pt idx="3">
                  <c:v>昭29</c:v>
                </c:pt>
                <c:pt idx="4">
                  <c:v>昭30</c:v>
                </c:pt>
                <c:pt idx="5">
                  <c:v>昭31</c:v>
                </c:pt>
                <c:pt idx="6">
                  <c:v>昭32</c:v>
                </c:pt>
                <c:pt idx="7">
                  <c:v>昭33</c:v>
                </c:pt>
                <c:pt idx="8">
                  <c:v>昭34</c:v>
                </c:pt>
                <c:pt idx="9">
                  <c:v>昭35</c:v>
                </c:pt>
                <c:pt idx="10">
                  <c:v>昭36</c:v>
                </c:pt>
                <c:pt idx="11">
                  <c:v>昭37</c:v>
                </c:pt>
                <c:pt idx="12">
                  <c:v>昭38</c:v>
                </c:pt>
                <c:pt idx="13">
                  <c:v>昭39</c:v>
                </c:pt>
                <c:pt idx="14">
                  <c:v>昭40</c:v>
                </c:pt>
                <c:pt idx="15">
                  <c:v>昭41</c:v>
                </c:pt>
                <c:pt idx="16">
                  <c:v>昭42</c:v>
                </c:pt>
                <c:pt idx="17">
                  <c:v>昭43</c:v>
                </c:pt>
                <c:pt idx="18">
                  <c:v>昭44</c:v>
                </c:pt>
                <c:pt idx="19">
                  <c:v>昭45</c:v>
                </c:pt>
                <c:pt idx="20">
                  <c:v>昭46</c:v>
                </c:pt>
                <c:pt idx="21">
                  <c:v>昭47</c:v>
                </c:pt>
                <c:pt idx="22">
                  <c:v>昭48</c:v>
                </c:pt>
                <c:pt idx="23">
                  <c:v>昭49</c:v>
                </c:pt>
                <c:pt idx="24">
                  <c:v>昭50</c:v>
                </c:pt>
                <c:pt idx="25">
                  <c:v>昭51</c:v>
                </c:pt>
                <c:pt idx="26">
                  <c:v>昭52</c:v>
                </c:pt>
                <c:pt idx="27">
                  <c:v>昭53</c:v>
                </c:pt>
                <c:pt idx="28">
                  <c:v>昭54</c:v>
                </c:pt>
                <c:pt idx="29">
                  <c:v>昭55</c:v>
                </c:pt>
                <c:pt idx="30">
                  <c:v>昭56</c:v>
                </c:pt>
                <c:pt idx="31">
                  <c:v>昭57</c:v>
                </c:pt>
                <c:pt idx="32">
                  <c:v>昭58</c:v>
                </c:pt>
                <c:pt idx="33">
                  <c:v>昭59</c:v>
                </c:pt>
                <c:pt idx="34">
                  <c:v>昭60</c:v>
                </c:pt>
                <c:pt idx="35">
                  <c:v>昭61</c:v>
                </c:pt>
                <c:pt idx="36">
                  <c:v>昭62</c:v>
                </c:pt>
                <c:pt idx="37">
                  <c:v>昭63</c:v>
                </c:pt>
                <c:pt idx="38">
                  <c:v>平元</c:v>
                </c:pt>
                <c:pt idx="39">
                  <c:v>平2</c:v>
                </c:pt>
                <c:pt idx="40">
                  <c:v>平3</c:v>
                </c:pt>
                <c:pt idx="41">
                  <c:v>平4</c:v>
                </c:pt>
                <c:pt idx="42">
                  <c:v>平5</c:v>
                </c:pt>
                <c:pt idx="43">
                  <c:v>平6</c:v>
                </c:pt>
                <c:pt idx="44">
                  <c:v>平7</c:v>
                </c:pt>
                <c:pt idx="45">
                  <c:v>平8</c:v>
                </c:pt>
                <c:pt idx="46">
                  <c:v>平9</c:v>
                </c:pt>
                <c:pt idx="47">
                  <c:v>平10</c:v>
                </c:pt>
                <c:pt idx="48">
                  <c:v>平11</c:v>
                </c:pt>
                <c:pt idx="49">
                  <c:v>平12</c:v>
                </c:pt>
                <c:pt idx="50">
                  <c:v>平13</c:v>
                </c:pt>
                <c:pt idx="51">
                  <c:v>平14</c:v>
                </c:pt>
                <c:pt idx="52">
                  <c:v>平15</c:v>
                </c:pt>
                <c:pt idx="53">
                  <c:v>平16</c:v>
                </c:pt>
                <c:pt idx="54">
                  <c:v>平17</c:v>
                </c:pt>
                <c:pt idx="55">
                  <c:v>平18</c:v>
                </c:pt>
                <c:pt idx="56">
                  <c:v>平19</c:v>
                </c:pt>
                <c:pt idx="57">
                  <c:v>平20</c:v>
                </c:pt>
                <c:pt idx="58">
                  <c:v>平21</c:v>
                </c:pt>
                <c:pt idx="59">
                  <c:v>平22</c:v>
                </c:pt>
                <c:pt idx="60">
                  <c:v>平23</c:v>
                </c:pt>
                <c:pt idx="61">
                  <c:v>平24</c:v>
                </c:pt>
                <c:pt idx="62">
                  <c:v>平25</c:v>
                </c:pt>
                <c:pt idx="63">
                  <c:v>平26</c:v>
                </c:pt>
                <c:pt idx="64">
                  <c:v>平27</c:v>
                </c:pt>
                <c:pt idx="65">
                  <c:v>平28</c:v>
                </c:pt>
                <c:pt idx="66">
                  <c:v>平29</c:v>
                </c:pt>
                <c:pt idx="67">
                  <c:v>平30</c:v>
                </c:pt>
              </c:strCache>
            </c:strRef>
          </c:cat>
          <c:val>
            <c:numRef>
              <c:f>'（印刷外）概要４'!$T$39:$T$106</c:f>
              <c:numCache>
                <c:ptCount val="68"/>
                <c:pt idx="0">
                  <c:v>9</c:v>
                </c:pt>
                <c:pt idx="1">
                  <c:v>8.1</c:v>
                </c:pt>
                <c:pt idx="2">
                  <c:v>8.5</c:v>
                </c:pt>
                <c:pt idx="3">
                  <c:v>7.7</c:v>
                </c:pt>
                <c:pt idx="4">
                  <c:v>7.4</c:v>
                </c:pt>
                <c:pt idx="5">
                  <c:v>7.6</c:v>
                </c:pt>
                <c:pt idx="6">
                  <c:v>7.8</c:v>
                </c:pt>
                <c:pt idx="7">
                  <c:v>7.4</c:v>
                </c:pt>
                <c:pt idx="8">
                  <c:v>7.2</c:v>
                </c:pt>
                <c:pt idx="9">
                  <c:v>7.2</c:v>
                </c:pt>
                <c:pt idx="10">
                  <c:v>7.2</c:v>
                </c:pt>
                <c:pt idx="11">
                  <c:v>7.3</c:v>
                </c:pt>
                <c:pt idx="12">
                  <c:v>6.8</c:v>
                </c:pt>
                <c:pt idx="13">
                  <c:v>6.7</c:v>
                </c:pt>
                <c:pt idx="14">
                  <c:v>6.9</c:v>
                </c:pt>
                <c:pt idx="15">
                  <c:v>6.5</c:v>
                </c:pt>
                <c:pt idx="16">
                  <c:v>6.5</c:v>
                </c:pt>
                <c:pt idx="17">
                  <c:v>6.4</c:v>
                </c:pt>
                <c:pt idx="18">
                  <c:v>6.5</c:v>
                </c:pt>
                <c:pt idx="19">
                  <c:v>6.5</c:v>
                </c:pt>
                <c:pt idx="20">
                  <c:v>6.3</c:v>
                </c:pt>
                <c:pt idx="21">
                  <c:v>6.2</c:v>
                </c:pt>
                <c:pt idx="22">
                  <c:v>6.2</c:v>
                </c:pt>
                <c:pt idx="23">
                  <c:v>6.2</c:v>
                </c:pt>
                <c:pt idx="24">
                  <c:v>6</c:v>
                </c:pt>
                <c:pt idx="25">
                  <c:v>6</c:v>
                </c:pt>
                <c:pt idx="26">
                  <c:v>5.9</c:v>
                </c:pt>
                <c:pt idx="27">
                  <c:v>5.9</c:v>
                </c:pt>
                <c:pt idx="28">
                  <c:v>5.7</c:v>
                </c:pt>
                <c:pt idx="29">
                  <c:v>6</c:v>
                </c:pt>
                <c:pt idx="30">
                  <c:v>5.9</c:v>
                </c:pt>
                <c:pt idx="31">
                  <c:v>5.9</c:v>
                </c:pt>
                <c:pt idx="32">
                  <c:v>6.1</c:v>
                </c:pt>
                <c:pt idx="33">
                  <c:v>6</c:v>
                </c:pt>
                <c:pt idx="34">
                  <c:v>6</c:v>
                </c:pt>
                <c:pt idx="35">
                  <c:v>5.9</c:v>
                </c:pt>
                <c:pt idx="36">
                  <c:v>6</c:v>
                </c:pt>
                <c:pt idx="37">
                  <c:v>6.3</c:v>
                </c:pt>
                <c:pt idx="38">
                  <c:v>6.3</c:v>
                </c:pt>
                <c:pt idx="39">
                  <c:v>6.4</c:v>
                </c:pt>
                <c:pt idx="40">
                  <c:v>6.5</c:v>
                </c:pt>
                <c:pt idx="41">
                  <c:v>6.7</c:v>
                </c:pt>
                <c:pt idx="42">
                  <c:v>6.8</c:v>
                </c:pt>
                <c:pt idx="43">
                  <c:v>6.9</c:v>
                </c:pt>
                <c:pt idx="44">
                  <c:v>7.2</c:v>
                </c:pt>
                <c:pt idx="45">
                  <c:v>7</c:v>
                </c:pt>
                <c:pt idx="46">
                  <c:v>7.1</c:v>
                </c:pt>
                <c:pt idx="47">
                  <c:v>7.3</c:v>
                </c:pt>
                <c:pt idx="48">
                  <c:v>7.7</c:v>
                </c:pt>
                <c:pt idx="49">
                  <c:v>7.6</c:v>
                </c:pt>
                <c:pt idx="50">
                  <c:v>7.8</c:v>
                </c:pt>
                <c:pt idx="51">
                  <c:v>7.8</c:v>
                </c:pt>
                <c:pt idx="52">
                  <c:v>8</c:v>
                </c:pt>
                <c:pt idx="53">
                  <c:v>8</c:v>
                </c:pt>
                <c:pt idx="54">
                  <c:v>8.5</c:v>
                </c:pt>
                <c:pt idx="55">
                  <c:v>8.6</c:v>
                </c:pt>
                <c:pt idx="56">
                  <c:v>8.7</c:v>
                </c:pt>
                <c:pt idx="57">
                  <c:v>9.3</c:v>
                </c:pt>
                <c:pt idx="58">
                  <c:v>9.2</c:v>
                </c:pt>
                <c:pt idx="59">
                  <c:v>9.8</c:v>
                </c:pt>
                <c:pt idx="60">
                  <c:v>10.1</c:v>
                </c:pt>
                <c:pt idx="61">
                  <c:v>10.4</c:v>
                </c:pt>
                <c:pt idx="62">
                  <c:v>10.5</c:v>
                </c:pt>
                <c:pt idx="63">
                  <c:v>10.5</c:v>
                </c:pt>
                <c:pt idx="64">
                  <c:v>10.8</c:v>
                </c:pt>
                <c:pt idx="65">
                  <c:v>10.9</c:v>
                </c:pt>
                <c:pt idx="66">
                  <c:v>11.39472954230236</c:v>
                </c:pt>
                <c:pt idx="67">
                  <c:v>11.7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'（印刷外）概要４'!$U$38</c:f>
              <c:strCache>
                <c:ptCount val="1"/>
                <c:pt idx="0">
                  <c:v>婚姻率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'（印刷外）概要４'!$R$39:$R$106</c:f>
              <c:strCache>
                <c:ptCount val="68"/>
                <c:pt idx="0">
                  <c:v>昭26</c:v>
                </c:pt>
                <c:pt idx="1">
                  <c:v>昭27</c:v>
                </c:pt>
                <c:pt idx="2">
                  <c:v>昭28</c:v>
                </c:pt>
                <c:pt idx="3">
                  <c:v>昭29</c:v>
                </c:pt>
                <c:pt idx="4">
                  <c:v>昭30</c:v>
                </c:pt>
                <c:pt idx="5">
                  <c:v>昭31</c:v>
                </c:pt>
                <c:pt idx="6">
                  <c:v>昭32</c:v>
                </c:pt>
                <c:pt idx="7">
                  <c:v>昭33</c:v>
                </c:pt>
                <c:pt idx="8">
                  <c:v>昭34</c:v>
                </c:pt>
                <c:pt idx="9">
                  <c:v>昭35</c:v>
                </c:pt>
                <c:pt idx="10">
                  <c:v>昭36</c:v>
                </c:pt>
                <c:pt idx="11">
                  <c:v>昭37</c:v>
                </c:pt>
                <c:pt idx="12">
                  <c:v>昭38</c:v>
                </c:pt>
                <c:pt idx="13">
                  <c:v>昭39</c:v>
                </c:pt>
                <c:pt idx="14">
                  <c:v>昭40</c:v>
                </c:pt>
                <c:pt idx="15">
                  <c:v>昭41</c:v>
                </c:pt>
                <c:pt idx="16">
                  <c:v>昭42</c:v>
                </c:pt>
                <c:pt idx="17">
                  <c:v>昭43</c:v>
                </c:pt>
                <c:pt idx="18">
                  <c:v>昭44</c:v>
                </c:pt>
                <c:pt idx="19">
                  <c:v>昭45</c:v>
                </c:pt>
                <c:pt idx="20">
                  <c:v>昭46</c:v>
                </c:pt>
                <c:pt idx="21">
                  <c:v>昭47</c:v>
                </c:pt>
                <c:pt idx="22">
                  <c:v>昭48</c:v>
                </c:pt>
                <c:pt idx="23">
                  <c:v>昭49</c:v>
                </c:pt>
                <c:pt idx="24">
                  <c:v>昭50</c:v>
                </c:pt>
                <c:pt idx="25">
                  <c:v>昭51</c:v>
                </c:pt>
                <c:pt idx="26">
                  <c:v>昭52</c:v>
                </c:pt>
                <c:pt idx="27">
                  <c:v>昭53</c:v>
                </c:pt>
                <c:pt idx="28">
                  <c:v>昭54</c:v>
                </c:pt>
                <c:pt idx="29">
                  <c:v>昭55</c:v>
                </c:pt>
                <c:pt idx="30">
                  <c:v>昭56</c:v>
                </c:pt>
                <c:pt idx="31">
                  <c:v>昭57</c:v>
                </c:pt>
                <c:pt idx="32">
                  <c:v>昭58</c:v>
                </c:pt>
                <c:pt idx="33">
                  <c:v>昭59</c:v>
                </c:pt>
                <c:pt idx="34">
                  <c:v>昭60</c:v>
                </c:pt>
                <c:pt idx="35">
                  <c:v>昭61</c:v>
                </c:pt>
                <c:pt idx="36">
                  <c:v>昭62</c:v>
                </c:pt>
                <c:pt idx="37">
                  <c:v>昭63</c:v>
                </c:pt>
                <c:pt idx="38">
                  <c:v>平元</c:v>
                </c:pt>
                <c:pt idx="39">
                  <c:v>平2</c:v>
                </c:pt>
                <c:pt idx="40">
                  <c:v>平3</c:v>
                </c:pt>
                <c:pt idx="41">
                  <c:v>平4</c:v>
                </c:pt>
                <c:pt idx="42">
                  <c:v>平5</c:v>
                </c:pt>
                <c:pt idx="43">
                  <c:v>平6</c:v>
                </c:pt>
                <c:pt idx="44">
                  <c:v>平7</c:v>
                </c:pt>
                <c:pt idx="45">
                  <c:v>平8</c:v>
                </c:pt>
                <c:pt idx="46">
                  <c:v>平9</c:v>
                </c:pt>
                <c:pt idx="47">
                  <c:v>平10</c:v>
                </c:pt>
                <c:pt idx="48">
                  <c:v>平11</c:v>
                </c:pt>
                <c:pt idx="49">
                  <c:v>平12</c:v>
                </c:pt>
                <c:pt idx="50">
                  <c:v>平13</c:v>
                </c:pt>
                <c:pt idx="51">
                  <c:v>平14</c:v>
                </c:pt>
                <c:pt idx="52">
                  <c:v>平15</c:v>
                </c:pt>
                <c:pt idx="53">
                  <c:v>平16</c:v>
                </c:pt>
                <c:pt idx="54">
                  <c:v>平17</c:v>
                </c:pt>
                <c:pt idx="55">
                  <c:v>平18</c:v>
                </c:pt>
                <c:pt idx="56">
                  <c:v>平19</c:v>
                </c:pt>
                <c:pt idx="57">
                  <c:v>平20</c:v>
                </c:pt>
                <c:pt idx="58">
                  <c:v>平21</c:v>
                </c:pt>
                <c:pt idx="59">
                  <c:v>平22</c:v>
                </c:pt>
                <c:pt idx="60">
                  <c:v>平23</c:v>
                </c:pt>
                <c:pt idx="61">
                  <c:v>平24</c:v>
                </c:pt>
                <c:pt idx="62">
                  <c:v>平25</c:v>
                </c:pt>
                <c:pt idx="63">
                  <c:v>平26</c:v>
                </c:pt>
                <c:pt idx="64">
                  <c:v>平27</c:v>
                </c:pt>
                <c:pt idx="65">
                  <c:v>平28</c:v>
                </c:pt>
                <c:pt idx="66">
                  <c:v>平29</c:v>
                </c:pt>
                <c:pt idx="67">
                  <c:v>平30</c:v>
                </c:pt>
              </c:strCache>
            </c:strRef>
          </c:cat>
          <c:val>
            <c:numRef>
              <c:f>'（印刷外）概要４'!$U$39:$U$106</c:f>
              <c:numCache>
                <c:ptCount val="68"/>
                <c:pt idx="0">
                  <c:v>7.7</c:v>
                </c:pt>
                <c:pt idx="1">
                  <c:v>7.9</c:v>
                </c:pt>
                <c:pt idx="2">
                  <c:v>7.8</c:v>
                </c:pt>
                <c:pt idx="3">
                  <c:v>7.8</c:v>
                </c:pt>
                <c:pt idx="4">
                  <c:v>8.2</c:v>
                </c:pt>
                <c:pt idx="5">
                  <c:v>7.9</c:v>
                </c:pt>
                <c:pt idx="6">
                  <c:v>8.5</c:v>
                </c:pt>
                <c:pt idx="7">
                  <c:v>8.7</c:v>
                </c:pt>
                <c:pt idx="8">
                  <c:v>8.9</c:v>
                </c:pt>
                <c:pt idx="9">
                  <c:v>9</c:v>
                </c:pt>
                <c:pt idx="10">
                  <c:v>9</c:v>
                </c:pt>
                <c:pt idx="11">
                  <c:v>9.4</c:v>
                </c:pt>
                <c:pt idx="12">
                  <c:v>9.6</c:v>
                </c:pt>
                <c:pt idx="13">
                  <c:v>9.9</c:v>
                </c:pt>
                <c:pt idx="14">
                  <c:v>9.5</c:v>
                </c:pt>
                <c:pt idx="15">
                  <c:v>9.4</c:v>
                </c:pt>
                <c:pt idx="16">
                  <c:v>9.4</c:v>
                </c:pt>
                <c:pt idx="17">
                  <c:v>9.2</c:v>
                </c:pt>
                <c:pt idx="18">
                  <c:v>9.3</c:v>
                </c:pt>
                <c:pt idx="19">
                  <c:v>9.7</c:v>
                </c:pt>
                <c:pt idx="20">
                  <c:v>10.3</c:v>
                </c:pt>
                <c:pt idx="21">
                  <c:v>10.4</c:v>
                </c:pt>
                <c:pt idx="22">
                  <c:v>9.7</c:v>
                </c:pt>
                <c:pt idx="23">
                  <c:v>9.1</c:v>
                </c:pt>
                <c:pt idx="24">
                  <c:v>8.3</c:v>
                </c:pt>
                <c:pt idx="25">
                  <c:v>7.6</c:v>
                </c:pt>
                <c:pt idx="26">
                  <c:v>7</c:v>
                </c:pt>
                <c:pt idx="27">
                  <c:v>6.7</c:v>
                </c:pt>
                <c:pt idx="28">
                  <c:v>6.7</c:v>
                </c:pt>
                <c:pt idx="29">
                  <c:v>6.5</c:v>
                </c:pt>
                <c:pt idx="30">
                  <c:v>6.5</c:v>
                </c:pt>
                <c:pt idx="31">
                  <c:v>6.6</c:v>
                </c:pt>
                <c:pt idx="32">
                  <c:v>6.4</c:v>
                </c:pt>
                <c:pt idx="33">
                  <c:v>6.1</c:v>
                </c:pt>
                <c:pt idx="34">
                  <c:v>6</c:v>
                </c:pt>
                <c:pt idx="35">
                  <c:v>5.8</c:v>
                </c:pt>
                <c:pt idx="36">
                  <c:v>5.6</c:v>
                </c:pt>
                <c:pt idx="37">
                  <c:v>5.6</c:v>
                </c:pt>
                <c:pt idx="38">
                  <c:v>5.6</c:v>
                </c:pt>
                <c:pt idx="39">
                  <c:v>5.7</c:v>
                </c:pt>
                <c:pt idx="40">
                  <c:v>5.8</c:v>
                </c:pt>
                <c:pt idx="41">
                  <c:v>6</c:v>
                </c:pt>
                <c:pt idx="42">
                  <c:v>6.3</c:v>
                </c:pt>
                <c:pt idx="43">
                  <c:v>6.1</c:v>
                </c:pt>
                <c:pt idx="44">
                  <c:v>6.2</c:v>
                </c:pt>
                <c:pt idx="45">
                  <c:v>6.2</c:v>
                </c:pt>
                <c:pt idx="46">
                  <c:v>6.1</c:v>
                </c:pt>
                <c:pt idx="47">
                  <c:v>6.2</c:v>
                </c:pt>
                <c:pt idx="48">
                  <c:v>6</c:v>
                </c:pt>
                <c:pt idx="49">
                  <c:v>6.3</c:v>
                </c:pt>
                <c:pt idx="50">
                  <c:v>6.5</c:v>
                </c:pt>
                <c:pt idx="51">
                  <c:v>6.1</c:v>
                </c:pt>
                <c:pt idx="52">
                  <c:v>5.9</c:v>
                </c:pt>
                <c:pt idx="53">
                  <c:v>5.7</c:v>
                </c:pt>
                <c:pt idx="54">
                  <c:v>5.7</c:v>
                </c:pt>
                <c:pt idx="55">
                  <c:v>5.8</c:v>
                </c:pt>
                <c:pt idx="56">
                  <c:v>5.7</c:v>
                </c:pt>
                <c:pt idx="57">
                  <c:v>5.7</c:v>
                </c:pt>
                <c:pt idx="58">
                  <c:v>5.6</c:v>
                </c:pt>
                <c:pt idx="59">
                  <c:v>5.5</c:v>
                </c:pt>
                <c:pt idx="60">
                  <c:v>5.2</c:v>
                </c:pt>
                <c:pt idx="61">
                  <c:v>5.2</c:v>
                </c:pt>
                <c:pt idx="62">
                  <c:v>5</c:v>
                </c:pt>
                <c:pt idx="63">
                  <c:v>4.9</c:v>
                </c:pt>
                <c:pt idx="64">
                  <c:v>4.8</c:v>
                </c:pt>
                <c:pt idx="65">
                  <c:v>4.7</c:v>
                </c:pt>
                <c:pt idx="66">
                  <c:v>4.5972260748959775</c:v>
                </c:pt>
                <c:pt idx="67">
                  <c:v>4.4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'（印刷外）概要４'!$V$38</c:f>
              <c:strCache>
                <c:ptCount val="1"/>
                <c:pt idx="0">
                  <c:v>離婚率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'（印刷外）概要４'!$R$39:$R$106</c:f>
              <c:strCache>
                <c:ptCount val="68"/>
                <c:pt idx="0">
                  <c:v>昭26</c:v>
                </c:pt>
                <c:pt idx="1">
                  <c:v>昭27</c:v>
                </c:pt>
                <c:pt idx="2">
                  <c:v>昭28</c:v>
                </c:pt>
                <c:pt idx="3">
                  <c:v>昭29</c:v>
                </c:pt>
                <c:pt idx="4">
                  <c:v>昭30</c:v>
                </c:pt>
                <c:pt idx="5">
                  <c:v>昭31</c:v>
                </c:pt>
                <c:pt idx="6">
                  <c:v>昭32</c:v>
                </c:pt>
                <c:pt idx="7">
                  <c:v>昭33</c:v>
                </c:pt>
                <c:pt idx="8">
                  <c:v>昭34</c:v>
                </c:pt>
                <c:pt idx="9">
                  <c:v>昭35</c:v>
                </c:pt>
                <c:pt idx="10">
                  <c:v>昭36</c:v>
                </c:pt>
                <c:pt idx="11">
                  <c:v>昭37</c:v>
                </c:pt>
                <c:pt idx="12">
                  <c:v>昭38</c:v>
                </c:pt>
                <c:pt idx="13">
                  <c:v>昭39</c:v>
                </c:pt>
                <c:pt idx="14">
                  <c:v>昭40</c:v>
                </c:pt>
                <c:pt idx="15">
                  <c:v>昭41</c:v>
                </c:pt>
                <c:pt idx="16">
                  <c:v>昭42</c:v>
                </c:pt>
                <c:pt idx="17">
                  <c:v>昭43</c:v>
                </c:pt>
                <c:pt idx="18">
                  <c:v>昭44</c:v>
                </c:pt>
                <c:pt idx="19">
                  <c:v>昭45</c:v>
                </c:pt>
                <c:pt idx="20">
                  <c:v>昭46</c:v>
                </c:pt>
                <c:pt idx="21">
                  <c:v>昭47</c:v>
                </c:pt>
                <c:pt idx="22">
                  <c:v>昭48</c:v>
                </c:pt>
                <c:pt idx="23">
                  <c:v>昭49</c:v>
                </c:pt>
                <c:pt idx="24">
                  <c:v>昭50</c:v>
                </c:pt>
                <c:pt idx="25">
                  <c:v>昭51</c:v>
                </c:pt>
                <c:pt idx="26">
                  <c:v>昭52</c:v>
                </c:pt>
                <c:pt idx="27">
                  <c:v>昭53</c:v>
                </c:pt>
                <c:pt idx="28">
                  <c:v>昭54</c:v>
                </c:pt>
                <c:pt idx="29">
                  <c:v>昭55</c:v>
                </c:pt>
                <c:pt idx="30">
                  <c:v>昭56</c:v>
                </c:pt>
                <c:pt idx="31">
                  <c:v>昭57</c:v>
                </c:pt>
                <c:pt idx="32">
                  <c:v>昭58</c:v>
                </c:pt>
                <c:pt idx="33">
                  <c:v>昭59</c:v>
                </c:pt>
                <c:pt idx="34">
                  <c:v>昭60</c:v>
                </c:pt>
                <c:pt idx="35">
                  <c:v>昭61</c:v>
                </c:pt>
                <c:pt idx="36">
                  <c:v>昭62</c:v>
                </c:pt>
                <c:pt idx="37">
                  <c:v>昭63</c:v>
                </c:pt>
                <c:pt idx="38">
                  <c:v>平元</c:v>
                </c:pt>
                <c:pt idx="39">
                  <c:v>平2</c:v>
                </c:pt>
                <c:pt idx="40">
                  <c:v>平3</c:v>
                </c:pt>
                <c:pt idx="41">
                  <c:v>平4</c:v>
                </c:pt>
                <c:pt idx="42">
                  <c:v>平5</c:v>
                </c:pt>
                <c:pt idx="43">
                  <c:v>平6</c:v>
                </c:pt>
                <c:pt idx="44">
                  <c:v>平7</c:v>
                </c:pt>
                <c:pt idx="45">
                  <c:v>平8</c:v>
                </c:pt>
                <c:pt idx="46">
                  <c:v>平9</c:v>
                </c:pt>
                <c:pt idx="47">
                  <c:v>平10</c:v>
                </c:pt>
                <c:pt idx="48">
                  <c:v>平11</c:v>
                </c:pt>
                <c:pt idx="49">
                  <c:v>平12</c:v>
                </c:pt>
                <c:pt idx="50">
                  <c:v>平13</c:v>
                </c:pt>
                <c:pt idx="51">
                  <c:v>平14</c:v>
                </c:pt>
                <c:pt idx="52">
                  <c:v>平15</c:v>
                </c:pt>
                <c:pt idx="53">
                  <c:v>平16</c:v>
                </c:pt>
                <c:pt idx="54">
                  <c:v>平17</c:v>
                </c:pt>
                <c:pt idx="55">
                  <c:v>平18</c:v>
                </c:pt>
                <c:pt idx="56">
                  <c:v>平19</c:v>
                </c:pt>
                <c:pt idx="57">
                  <c:v>平20</c:v>
                </c:pt>
                <c:pt idx="58">
                  <c:v>平21</c:v>
                </c:pt>
                <c:pt idx="59">
                  <c:v>平22</c:v>
                </c:pt>
                <c:pt idx="60">
                  <c:v>平23</c:v>
                </c:pt>
                <c:pt idx="61">
                  <c:v>平24</c:v>
                </c:pt>
                <c:pt idx="62">
                  <c:v>平25</c:v>
                </c:pt>
                <c:pt idx="63">
                  <c:v>平26</c:v>
                </c:pt>
                <c:pt idx="64">
                  <c:v>平27</c:v>
                </c:pt>
                <c:pt idx="65">
                  <c:v>平28</c:v>
                </c:pt>
                <c:pt idx="66">
                  <c:v>平29</c:v>
                </c:pt>
                <c:pt idx="67">
                  <c:v>平30</c:v>
                </c:pt>
              </c:strCache>
            </c:strRef>
          </c:cat>
          <c:val>
            <c:numRef>
              <c:f>'（印刷外）概要４'!$V$39:$V$106</c:f>
              <c:numCache>
                <c:ptCount val="68"/>
                <c:pt idx="0">
                  <c:v>0.89</c:v>
                </c:pt>
                <c:pt idx="1">
                  <c:v>0.83</c:v>
                </c:pt>
                <c:pt idx="2">
                  <c:v>0.79</c:v>
                </c:pt>
                <c:pt idx="3">
                  <c:v>0.8</c:v>
                </c:pt>
                <c:pt idx="4">
                  <c:v>0.74</c:v>
                </c:pt>
                <c:pt idx="5">
                  <c:v>0.74</c:v>
                </c:pt>
                <c:pt idx="6">
                  <c:v>0.68</c:v>
                </c:pt>
                <c:pt idx="7">
                  <c:v>0.75</c:v>
                </c:pt>
                <c:pt idx="8">
                  <c:v>0.7</c:v>
                </c:pt>
                <c:pt idx="9">
                  <c:v>0.66</c:v>
                </c:pt>
                <c:pt idx="10">
                  <c:v>0.63</c:v>
                </c:pt>
                <c:pt idx="11">
                  <c:v>0.63</c:v>
                </c:pt>
                <c:pt idx="12">
                  <c:v>0.63</c:v>
                </c:pt>
                <c:pt idx="13">
                  <c:v>0.66</c:v>
                </c:pt>
                <c:pt idx="14">
                  <c:v>0.71</c:v>
                </c:pt>
                <c:pt idx="15">
                  <c:v>0.73</c:v>
                </c:pt>
                <c:pt idx="16">
                  <c:v>0.78</c:v>
                </c:pt>
                <c:pt idx="17">
                  <c:v>0.77</c:v>
                </c:pt>
                <c:pt idx="18">
                  <c:v>0.84</c:v>
                </c:pt>
                <c:pt idx="19">
                  <c:v>0.87</c:v>
                </c:pt>
                <c:pt idx="20">
                  <c:v>0.97</c:v>
                </c:pt>
                <c:pt idx="21">
                  <c:v>1</c:v>
                </c:pt>
                <c:pt idx="22">
                  <c:v>1.02</c:v>
                </c:pt>
                <c:pt idx="23">
                  <c:v>1.05</c:v>
                </c:pt>
                <c:pt idx="24">
                  <c:v>1.07</c:v>
                </c:pt>
                <c:pt idx="25">
                  <c:v>1.13</c:v>
                </c:pt>
                <c:pt idx="26">
                  <c:v>1.19</c:v>
                </c:pt>
                <c:pt idx="27">
                  <c:v>1.16</c:v>
                </c:pt>
                <c:pt idx="28">
                  <c:v>1.16</c:v>
                </c:pt>
                <c:pt idx="29">
                  <c:v>1.22</c:v>
                </c:pt>
                <c:pt idx="30">
                  <c:v>1.28</c:v>
                </c:pt>
                <c:pt idx="31">
                  <c:v>1.39</c:v>
                </c:pt>
                <c:pt idx="32">
                  <c:v>1.45</c:v>
                </c:pt>
                <c:pt idx="33">
                  <c:v>1.37</c:v>
                </c:pt>
                <c:pt idx="34">
                  <c:v>1.28</c:v>
                </c:pt>
                <c:pt idx="35">
                  <c:v>1.27</c:v>
                </c:pt>
                <c:pt idx="36">
                  <c:v>1.23</c:v>
                </c:pt>
                <c:pt idx="37">
                  <c:v>1.16</c:v>
                </c:pt>
                <c:pt idx="38">
                  <c:v>1.18</c:v>
                </c:pt>
                <c:pt idx="39">
                  <c:v>1.21</c:v>
                </c:pt>
                <c:pt idx="40">
                  <c:v>1.25</c:v>
                </c:pt>
                <c:pt idx="41">
                  <c:v>1.36</c:v>
                </c:pt>
                <c:pt idx="42">
                  <c:v>1.44</c:v>
                </c:pt>
                <c:pt idx="43">
                  <c:v>1.47</c:v>
                </c:pt>
                <c:pt idx="44">
                  <c:v>1.55</c:v>
                </c:pt>
                <c:pt idx="45">
                  <c:v>1.56</c:v>
                </c:pt>
                <c:pt idx="46">
                  <c:v>1.7</c:v>
                </c:pt>
                <c:pt idx="47">
                  <c:v>1.82</c:v>
                </c:pt>
                <c:pt idx="48">
                  <c:v>1.87</c:v>
                </c:pt>
                <c:pt idx="49">
                  <c:v>1.99</c:v>
                </c:pt>
                <c:pt idx="50">
                  <c:v>2.14</c:v>
                </c:pt>
                <c:pt idx="51">
                  <c:v>2.14</c:v>
                </c:pt>
                <c:pt idx="52">
                  <c:v>2.17</c:v>
                </c:pt>
                <c:pt idx="53">
                  <c:v>2.06</c:v>
                </c:pt>
                <c:pt idx="54">
                  <c:v>2.01</c:v>
                </c:pt>
                <c:pt idx="55">
                  <c:v>1.96</c:v>
                </c:pt>
                <c:pt idx="56">
                  <c:v>1.94</c:v>
                </c:pt>
                <c:pt idx="57">
                  <c:v>1.87</c:v>
                </c:pt>
                <c:pt idx="58">
                  <c:v>1.98</c:v>
                </c:pt>
                <c:pt idx="59">
                  <c:v>1.96</c:v>
                </c:pt>
                <c:pt idx="60">
                  <c:v>1.84</c:v>
                </c:pt>
                <c:pt idx="61">
                  <c:v>1.87</c:v>
                </c:pt>
                <c:pt idx="62">
                  <c:v>1.84</c:v>
                </c:pt>
                <c:pt idx="63">
                  <c:v>1.76</c:v>
                </c:pt>
                <c:pt idx="64">
                  <c:v>1.78</c:v>
                </c:pt>
                <c:pt idx="65">
                  <c:v>1.72</c:v>
                </c:pt>
                <c:pt idx="66">
                  <c:v>1.6596393897364772</c:v>
                </c:pt>
                <c:pt idx="67">
                  <c:v>1.65</c:v>
                </c:pt>
              </c:numCache>
            </c:numRef>
          </c:val>
          <c:smooth val="0"/>
        </c:ser>
        <c:marker val="1"/>
        <c:axId val="45865624"/>
        <c:axId val="10137433"/>
      </c:lineChart>
      <c:catAx>
        <c:axId val="458656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137433"/>
        <c:crosses val="autoZero"/>
        <c:auto val="0"/>
        <c:lblOffset val="100"/>
        <c:tickLblSkip val="5"/>
        <c:noMultiLvlLbl val="0"/>
      </c:catAx>
      <c:valAx>
        <c:axId val="101374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_);_(* \(#,##0\);_(* &quot;-&quot;_);_(@_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6562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42"/>
          <c:y val="0.153"/>
          <c:w val="0.332"/>
          <c:h val="0.21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-0.0015"/>
          <c:w val="0.95175"/>
          <c:h val="0.96025"/>
        </c:manualLayout>
      </c:layout>
      <c:lineChart>
        <c:grouping val="standard"/>
        <c:varyColors val="0"/>
        <c:ser>
          <c:idx val="0"/>
          <c:order val="0"/>
          <c:tx>
            <c:strRef>
              <c:f>'（印刷外）死亡４'!$D$11</c:f>
              <c:strCache>
                <c:ptCount val="1"/>
                <c:pt idx="0">
                  <c:v>悪性新生物＜腫瘍＞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'（印刷外）死亡４'!$C$12:$C$79</c:f>
              <c:strCache>
                <c:ptCount val="68"/>
                <c:pt idx="0">
                  <c:v>昭26</c:v>
                </c:pt>
                <c:pt idx="1">
                  <c:v>昭27</c:v>
                </c:pt>
                <c:pt idx="2">
                  <c:v>昭28</c:v>
                </c:pt>
                <c:pt idx="3">
                  <c:v>昭29</c:v>
                </c:pt>
                <c:pt idx="4">
                  <c:v>昭30</c:v>
                </c:pt>
                <c:pt idx="5">
                  <c:v>昭31</c:v>
                </c:pt>
                <c:pt idx="6">
                  <c:v>昭32</c:v>
                </c:pt>
                <c:pt idx="7">
                  <c:v>昭33</c:v>
                </c:pt>
                <c:pt idx="8">
                  <c:v>昭34</c:v>
                </c:pt>
                <c:pt idx="9">
                  <c:v>昭35</c:v>
                </c:pt>
                <c:pt idx="10">
                  <c:v>昭36</c:v>
                </c:pt>
                <c:pt idx="11">
                  <c:v>昭37</c:v>
                </c:pt>
                <c:pt idx="12">
                  <c:v>昭38</c:v>
                </c:pt>
                <c:pt idx="13">
                  <c:v>昭39</c:v>
                </c:pt>
                <c:pt idx="14">
                  <c:v>昭40</c:v>
                </c:pt>
                <c:pt idx="15">
                  <c:v>昭41</c:v>
                </c:pt>
                <c:pt idx="16">
                  <c:v>昭42</c:v>
                </c:pt>
                <c:pt idx="17">
                  <c:v>昭43</c:v>
                </c:pt>
                <c:pt idx="18">
                  <c:v>昭44</c:v>
                </c:pt>
                <c:pt idx="19">
                  <c:v>昭45</c:v>
                </c:pt>
                <c:pt idx="20">
                  <c:v>昭46</c:v>
                </c:pt>
                <c:pt idx="21">
                  <c:v>昭47</c:v>
                </c:pt>
                <c:pt idx="22">
                  <c:v>昭48</c:v>
                </c:pt>
                <c:pt idx="23">
                  <c:v>昭49</c:v>
                </c:pt>
                <c:pt idx="24">
                  <c:v>昭50</c:v>
                </c:pt>
                <c:pt idx="25">
                  <c:v>昭51</c:v>
                </c:pt>
                <c:pt idx="26">
                  <c:v>昭52</c:v>
                </c:pt>
                <c:pt idx="27">
                  <c:v>昭53</c:v>
                </c:pt>
                <c:pt idx="28">
                  <c:v>昭54</c:v>
                </c:pt>
                <c:pt idx="29">
                  <c:v>昭55</c:v>
                </c:pt>
                <c:pt idx="30">
                  <c:v>昭56</c:v>
                </c:pt>
                <c:pt idx="31">
                  <c:v>昭57</c:v>
                </c:pt>
                <c:pt idx="32">
                  <c:v>昭58</c:v>
                </c:pt>
                <c:pt idx="33">
                  <c:v>昭59</c:v>
                </c:pt>
                <c:pt idx="34">
                  <c:v>昭60</c:v>
                </c:pt>
                <c:pt idx="35">
                  <c:v>昭61</c:v>
                </c:pt>
                <c:pt idx="36">
                  <c:v>昭62</c:v>
                </c:pt>
                <c:pt idx="37">
                  <c:v>昭63</c:v>
                </c:pt>
                <c:pt idx="38">
                  <c:v>平元</c:v>
                </c:pt>
                <c:pt idx="39">
                  <c:v>平2</c:v>
                </c:pt>
                <c:pt idx="40">
                  <c:v>平3</c:v>
                </c:pt>
                <c:pt idx="41">
                  <c:v>平4</c:v>
                </c:pt>
                <c:pt idx="42">
                  <c:v>平5</c:v>
                </c:pt>
                <c:pt idx="43">
                  <c:v>平6</c:v>
                </c:pt>
                <c:pt idx="44">
                  <c:v>平7</c:v>
                </c:pt>
                <c:pt idx="45">
                  <c:v>平8</c:v>
                </c:pt>
                <c:pt idx="46">
                  <c:v>平9</c:v>
                </c:pt>
                <c:pt idx="47">
                  <c:v>平10</c:v>
                </c:pt>
                <c:pt idx="48">
                  <c:v>平11</c:v>
                </c:pt>
                <c:pt idx="49">
                  <c:v>平12</c:v>
                </c:pt>
                <c:pt idx="50">
                  <c:v>平13</c:v>
                </c:pt>
                <c:pt idx="51">
                  <c:v>平14</c:v>
                </c:pt>
                <c:pt idx="52">
                  <c:v>平15</c:v>
                </c:pt>
                <c:pt idx="53">
                  <c:v>平16</c:v>
                </c:pt>
                <c:pt idx="54">
                  <c:v>平17</c:v>
                </c:pt>
                <c:pt idx="55">
                  <c:v>平18</c:v>
                </c:pt>
                <c:pt idx="56">
                  <c:v>平19</c:v>
                </c:pt>
                <c:pt idx="57">
                  <c:v>平20</c:v>
                </c:pt>
                <c:pt idx="58">
                  <c:v>平21</c:v>
                </c:pt>
                <c:pt idx="59">
                  <c:v>平22</c:v>
                </c:pt>
                <c:pt idx="60">
                  <c:v>平23</c:v>
                </c:pt>
                <c:pt idx="61">
                  <c:v>平24</c:v>
                </c:pt>
                <c:pt idx="62">
                  <c:v>平25</c:v>
                </c:pt>
                <c:pt idx="63">
                  <c:v>平26</c:v>
                </c:pt>
                <c:pt idx="64">
                  <c:v>平27</c:v>
                </c:pt>
                <c:pt idx="65">
                  <c:v>平28</c:v>
                </c:pt>
                <c:pt idx="66">
                  <c:v>平29</c:v>
                </c:pt>
                <c:pt idx="67">
                  <c:v>平30</c:v>
                </c:pt>
              </c:strCache>
            </c:strRef>
          </c:cat>
          <c:val>
            <c:numRef>
              <c:f>'（印刷外）死亡４'!$D$12:$D$79</c:f>
              <c:numCache>
                <c:ptCount val="68"/>
                <c:pt idx="0">
                  <c:v>69.31364724660814</c:v>
                </c:pt>
                <c:pt idx="1">
                  <c:v>70.79889807162535</c:v>
                </c:pt>
                <c:pt idx="2">
                  <c:v>72</c:v>
                </c:pt>
                <c:pt idx="3">
                  <c:v>71.3302752293578</c:v>
                </c:pt>
                <c:pt idx="4">
                  <c:v>72.93142446428605</c:v>
                </c:pt>
                <c:pt idx="5">
                  <c:v>74.9625748502994</c:v>
                </c:pt>
                <c:pt idx="6">
                  <c:v>75.52005943536405</c:v>
                </c:pt>
                <c:pt idx="7">
                  <c:v>83.70206489675516</c:v>
                </c:pt>
                <c:pt idx="8">
                  <c:v>85.92836257309942</c:v>
                </c:pt>
                <c:pt idx="9">
                  <c:v>80.54360402152038</c:v>
                </c:pt>
                <c:pt idx="10">
                  <c:v>89.47179302910529</c:v>
                </c:pt>
                <c:pt idx="11">
                  <c:v>90.94138543516874</c:v>
                </c:pt>
                <c:pt idx="12">
                  <c:v>90.84531743247983</c:v>
                </c:pt>
                <c:pt idx="13">
                  <c:v>91.6926272066459</c:v>
                </c:pt>
                <c:pt idx="14">
                  <c:v>90.8147958418154</c:v>
                </c:pt>
                <c:pt idx="15">
                  <c:v>92.46762099522836</c:v>
                </c:pt>
                <c:pt idx="16">
                  <c:v>94.38088829071333</c:v>
                </c:pt>
                <c:pt idx="17">
                  <c:v>96.38474295190713</c:v>
                </c:pt>
                <c:pt idx="18">
                  <c:v>101.21152586771447</c:v>
                </c:pt>
                <c:pt idx="19">
                  <c:v>98.19021198965093</c:v>
                </c:pt>
                <c:pt idx="20">
                  <c:v>98.97632757517594</c:v>
                </c:pt>
                <c:pt idx="21">
                  <c:v>100.81915563957152</c:v>
                </c:pt>
                <c:pt idx="22">
                  <c:v>102.48138957816377</c:v>
                </c:pt>
                <c:pt idx="23">
                  <c:v>102.38751147842056</c:v>
                </c:pt>
                <c:pt idx="24">
                  <c:v>105.48778862210287</c:v>
                </c:pt>
                <c:pt idx="25">
                  <c:v>110.26102610261026</c:v>
                </c:pt>
                <c:pt idx="26">
                  <c:v>112.95028282226853</c:v>
                </c:pt>
                <c:pt idx="27">
                  <c:v>115.29828706438275</c:v>
                </c:pt>
                <c:pt idx="28">
                  <c:v>118.02461899179367</c:v>
                </c:pt>
                <c:pt idx="29">
                  <c:v>121.42116567227336</c:v>
                </c:pt>
                <c:pt idx="30">
                  <c:v>122.45015891360879</c:v>
                </c:pt>
                <c:pt idx="31">
                  <c:v>131.64084911072862</c:v>
                </c:pt>
                <c:pt idx="32">
                  <c:v>133.70402053036784</c:v>
                </c:pt>
                <c:pt idx="33">
                  <c:v>132.3321054122981</c:v>
                </c:pt>
                <c:pt idx="34">
                  <c:v>139.61474036850922</c:v>
                </c:pt>
                <c:pt idx="35">
                  <c:v>140.367995539448</c:v>
                </c:pt>
                <c:pt idx="36">
                  <c:v>150.65114990302024</c:v>
                </c:pt>
                <c:pt idx="37">
                  <c:v>149.82078853046596</c:v>
                </c:pt>
                <c:pt idx="38">
                  <c:v>158.5231951688169</c:v>
                </c:pt>
                <c:pt idx="39">
                  <c:v>161.6775899026839</c:v>
                </c:pt>
                <c:pt idx="40">
                  <c:v>163.95634379263302</c:v>
                </c:pt>
                <c:pt idx="41">
                  <c:v>171.90644547185207</c:v>
                </c:pt>
                <c:pt idx="42">
                  <c:v>177.0002712232167</c:v>
                </c:pt>
                <c:pt idx="43">
                  <c:v>184.04974317383076</c:v>
                </c:pt>
                <c:pt idx="44">
                  <c:v>194.82875236608666</c:v>
                </c:pt>
                <c:pt idx="45">
                  <c:v>205.4798594053871</c:v>
                </c:pt>
                <c:pt idx="46">
                  <c:v>202</c:v>
                </c:pt>
                <c:pt idx="47">
                  <c:v>214.4</c:v>
                </c:pt>
                <c:pt idx="48">
                  <c:v>219</c:v>
                </c:pt>
                <c:pt idx="49">
                  <c:v>223</c:v>
                </c:pt>
                <c:pt idx="50">
                  <c:v>225.8</c:v>
                </c:pt>
                <c:pt idx="51">
                  <c:v>230.2</c:v>
                </c:pt>
                <c:pt idx="52">
                  <c:v>232.5</c:v>
                </c:pt>
                <c:pt idx="53">
                  <c:v>240.7</c:v>
                </c:pt>
                <c:pt idx="54">
                  <c:v>244.4</c:v>
                </c:pt>
                <c:pt idx="55">
                  <c:v>251.8</c:v>
                </c:pt>
                <c:pt idx="56">
                  <c:v>252.5</c:v>
                </c:pt>
                <c:pt idx="57">
                  <c:v>266.3</c:v>
                </c:pt>
                <c:pt idx="58">
                  <c:v>263.7</c:v>
                </c:pt>
                <c:pt idx="59">
                  <c:v>277.1</c:v>
                </c:pt>
                <c:pt idx="60">
                  <c:v>276.9</c:v>
                </c:pt>
                <c:pt idx="61">
                  <c:v>278.8</c:v>
                </c:pt>
                <c:pt idx="62">
                  <c:v>286.559432933479</c:v>
                </c:pt>
                <c:pt idx="63">
                  <c:v>287.181594083813</c:v>
                </c:pt>
                <c:pt idx="64">
                  <c:v>289.7970378496983</c:v>
                </c:pt>
                <c:pt idx="65">
                  <c:v>295.9</c:v>
                </c:pt>
                <c:pt idx="66">
                  <c:v>294.5</c:v>
                </c:pt>
                <c:pt idx="67">
                  <c:v>302.5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'（印刷外）死亡４'!$E$11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'（印刷外）死亡４'!$C$12:$C$79</c:f>
              <c:strCache>
                <c:ptCount val="68"/>
                <c:pt idx="0">
                  <c:v>昭26</c:v>
                </c:pt>
                <c:pt idx="1">
                  <c:v>昭27</c:v>
                </c:pt>
                <c:pt idx="2">
                  <c:v>昭28</c:v>
                </c:pt>
                <c:pt idx="3">
                  <c:v>昭29</c:v>
                </c:pt>
                <c:pt idx="4">
                  <c:v>昭30</c:v>
                </c:pt>
                <c:pt idx="5">
                  <c:v>昭31</c:v>
                </c:pt>
                <c:pt idx="6">
                  <c:v>昭32</c:v>
                </c:pt>
                <c:pt idx="7">
                  <c:v>昭33</c:v>
                </c:pt>
                <c:pt idx="8">
                  <c:v>昭34</c:v>
                </c:pt>
                <c:pt idx="9">
                  <c:v>昭35</c:v>
                </c:pt>
                <c:pt idx="10">
                  <c:v>昭36</c:v>
                </c:pt>
                <c:pt idx="11">
                  <c:v>昭37</c:v>
                </c:pt>
                <c:pt idx="12">
                  <c:v>昭38</c:v>
                </c:pt>
                <c:pt idx="13">
                  <c:v>昭39</c:v>
                </c:pt>
                <c:pt idx="14">
                  <c:v>昭40</c:v>
                </c:pt>
                <c:pt idx="15">
                  <c:v>昭41</c:v>
                </c:pt>
                <c:pt idx="16">
                  <c:v>昭42</c:v>
                </c:pt>
                <c:pt idx="17">
                  <c:v>昭43</c:v>
                </c:pt>
                <c:pt idx="18">
                  <c:v>昭44</c:v>
                </c:pt>
                <c:pt idx="19">
                  <c:v>昭45</c:v>
                </c:pt>
                <c:pt idx="20">
                  <c:v>昭46</c:v>
                </c:pt>
                <c:pt idx="21">
                  <c:v>昭47</c:v>
                </c:pt>
                <c:pt idx="22">
                  <c:v>昭48</c:v>
                </c:pt>
                <c:pt idx="23">
                  <c:v>昭49</c:v>
                </c:pt>
                <c:pt idx="24">
                  <c:v>昭50</c:v>
                </c:pt>
                <c:pt idx="25">
                  <c:v>昭51</c:v>
                </c:pt>
                <c:pt idx="26">
                  <c:v>昭52</c:v>
                </c:pt>
                <c:pt idx="27">
                  <c:v>昭53</c:v>
                </c:pt>
                <c:pt idx="28">
                  <c:v>昭54</c:v>
                </c:pt>
                <c:pt idx="29">
                  <c:v>昭55</c:v>
                </c:pt>
                <c:pt idx="30">
                  <c:v>昭56</c:v>
                </c:pt>
                <c:pt idx="31">
                  <c:v>昭57</c:v>
                </c:pt>
                <c:pt idx="32">
                  <c:v>昭58</c:v>
                </c:pt>
                <c:pt idx="33">
                  <c:v>昭59</c:v>
                </c:pt>
                <c:pt idx="34">
                  <c:v>昭60</c:v>
                </c:pt>
                <c:pt idx="35">
                  <c:v>昭61</c:v>
                </c:pt>
                <c:pt idx="36">
                  <c:v>昭62</c:v>
                </c:pt>
                <c:pt idx="37">
                  <c:v>昭63</c:v>
                </c:pt>
                <c:pt idx="38">
                  <c:v>平元</c:v>
                </c:pt>
                <c:pt idx="39">
                  <c:v>平2</c:v>
                </c:pt>
                <c:pt idx="40">
                  <c:v>平3</c:v>
                </c:pt>
                <c:pt idx="41">
                  <c:v>平4</c:v>
                </c:pt>
                <c:pt idx="42">
                  <c:v>平5</c:v>
                </c:pt>
                <c:pt idx="43">
                  <c:v>平6</c:v>
                </c:pt>
                <c:pt idx="44">
                  <c:v>平7</c:v>
                </c:pt>
                <c:pt idx="45">
                  <c:v>平8</c:v>
                </c:pt>
                <c:pt idx="46">
                  <c:v>平9</c:v>
                </c:pt>
                <c:pt idx="47">
                  <c:v>平10</c:v>
                </c:pt>
                <c:pt idx="48">
                  <c:v>平11</c:v>
                </c:pt>
                <c:pt idx="49">
                  <c:v>平12</c:v>
                </c:pt>
                <c:pt idx="50">
                  <c:v>平13</c:v>
                </c:pt>
                <c:pt idx="51">
                  <c:v>平14</c:v>
                </c:pt>
                <c:pt idx="52">
                  <c:v>平15</c:v>
                </c:pt>
                <c:pt idx="53">
                  <c:v>平16</c:v>
                </c:pt>
                <c:pt idx="54">
                  <c:v>平17</c:v>
                </c:pt>
                <c:pt idx="55">
                  <c:v>平18</c:v>
                </c:pt>
                <c:pt idx="56">
                  <c:v>平19</c:v>
                </c:pt>
                <c:pt idx="57">
                  <c:v>平20</c:v>
                </c:pt>
                <c:pt idx="58">
                  <c:v>平21</c:v>
                </c:pt>
                <c:pt idx="59">
                  <c:v>平22</c:v>
                </c:pt>
                <c:pt idx="60">
                  <c:v>平23</c:v>
                </c:pt>
                <c:pt idx="61">
                  <c:v>平24</c:v>
                </c:pt>
                <c:pt idx="62">
                  <c:v>平25</c:v>
                </c:pt>
                <c:pt idx="63">
                  <c:v>平26</c:v>
                </c:pt>
                <c:pt idx="64">
                  <c:v>平27</c:v>
                </c:pt>
                <c:pt idx="65">
                  <c:v>平28</c:v>
                </c:pt>
                <c:pt idx="66">
                  <c:v>平29</c:v>
                </c:pt>
                <c:pt idx="67">
                  <c:v>平30</c:v>
                </c:pt>
              </c:strCache>
            </c:strRef>
          </c:cat>
          <c:val>
            <c:numRef>
              <c:f>'（印刷外）死亡４'!$E$12:$E$79</c:f>
              <c:numCache>
                <c:ptCount val="68"/>
                <c:pt idx="0">
                  <c:v>123.54349561053472</c:v>
                </c:pt>
                <c:pt idx="1">
                  <c:v>124.4391971664699</c:v>
                </c:pt>
                <c:pt idx="2">
                  <c:v>136.7378640776699</c:v>
                </c:pt>
                <c:pt idx="3">
                  <c:v>141.01681957186545</c:v>
                </c:pt>
                <c:pt idx="4">
                  <c:v>145.8628489285721</c:v>
                </c:pt>
                <c:pt idx="5">
                  <c:v>154.71556886227546</c:v>
                </c:pt>
                <c:pt idx="6">
                  <c:v>161.62704309063892</c:v>
                </c:pt>
                <c:pt idx="7">
                  <c:v>155.53097345132744</c:v>
                </c:pt>
                <c:pt idx="8">
                  <c:v>161.91520467836258</c:v>
                </c:pt>
                <c:pt idx="9">
                  <c:v>168.2708267800953</c:v>
                </c:pt>
                <c:pt idx="10">
                  <c:v>173.98490837226015</c:v>
                </c:pt>
                <c:pt idx="11">
                  <c:v>178.75666074600355</c:v>
                </c:pt>
                <c:pt idx="12">
                  <c:v>176.42932304454578</c:v>
                </c:pt>
                <c:pt idx="13">
                  <c:v>175.5970924195223</c:v>
                </c:pt>
                <c:pt idx="14">
                  <c:v>173.76698743116359</c:v>
                </c:pt>
                <c:pt idx="15">
                  <c:v>178.28902522154056</c:v>
                </c:pt>
                <c:pt idx="16">
                  <c:v>171.60161507402424</c:v>
                </c:pt>
                <c:pt idx="17">
                  <c:v>167.7943615257048</c:v>
                </c:pt>
                <c:pt idx="18">
                  <c:v>173.73935821872954</c:v>
                </c:pt>
                <c:pt idx="19">
                  <c:v>170.81917949702736</c:v>
                </c:pt>
                <c:pt idx="20">
                  <c:v>166.3787587971849</c:v>
                </c:pt>
                <c:pt idx="21">
                  <c:v>161.1531190926276</c:v>
                </c:pt>
                <c:pt idx="22">
                  <c:v>162.74813895781637</c:v>
                </c:pt>
                <c:pt idx="23">
                  <c:v>156.01469237832873</c:v>
                </c:pt>
                <c:pt idx="24">
                  <c:v>146.32568036897095</c:v>
                </c:pt>
                <c:pt idx="25">
                  <c:v>151.4851485148515</c:v>
                </c:pt>
                <c:pt idx="26">
                  <c:v>148.67520095266448</c:v>
                </c:pt>
                <c:pt idx="27">
                  <c:v>144.65445953927937</c:v>
                </c:pt>
                <c:pt idx="28">
                  <c:v>132.56154747948418</c:v>
                </c:pt>
                <c:pt idx="29">
                  <c:v>138.89999694629404</c:v>
                </c:pt>
                <c:pt idx="30">
                  <c:v>134.7298468650679</c:v>
                </c:pt>
                <c:pt idx="31">
                  <c:v>122.20309810671256</c:v>
                </c:pt>
                <c:pt idx="32">
                  <c:v>125.00712859994297</c:v>
                </c:pt>
                <c:pt idx="33">
                  <c:v>121.64919240578068</c:v>
                </c:pt>
                <c:pt idx="34">
                  <c:v>111.86487995533221</c:v>
                </c:pt>
                <c:pt idx="35">
                  <c:v>105.93810984109284</c:v>
                </c:pt>
                <c:pt idx="36">
                  <c:v>100.94208922139097</c:v>
                </c:pt>
                <c:pt idx="37">
                  <c:v>107.85773366418528</c:v>
                </c:pt>
                <c:pt idx="38">
                  <c:v>104.58413395553116</c:v>
                </c:pt>
                <c:pt idx="39">
                  <c:v>102.1784836219944</c:v>
                </c:pt>
                <c:pt idx="40">
                  <c:v>99.50886766712142</c:v>
                </c:pt>
                <c:pt idx="41">
                  <c:v>98.12347022028828</c:v>
                </c:pt>
                <c:pt idx="42">
                  <c:v>96.826688364524</c:v>
                </c:pt>
                <c:pt idx="43">
                  <c:v>99.86482833198161</c:v>
                </c:pt>
                <c:pt idx="44">
                  <c:v>123.1635626168851</c:v>
                </c:pt>
                <c:pt idx="45">
                  <c:v>120.16287002459487</c:v>
                </c:pt>
                <c:pt idx="46">
                  <c:v>115.2</c:v>
                </c:pt>
                <c:pt idx="47">
                  <c:v>114.8</c:v>
                </c:pt>
                <c:pt idx="48">
                  <c:v>116.4</c:v>
                </c:pt>
                <c:pt idx="49">
                  <c:v>114</c:v>
                </c:pt>
                <c:pt idx="50">
                  <c:v>113.8</c:v>
                </c:pt>
                <c:pt idx="51">
                  <c:v>112.6</c:v>
                </c:pt>
                <c:pt idx="52">
                  <c:v>114.1</c:v>
                </c:pt>
                <c:pt idx="53">
                  <c:v>108.1</c:v>
                </c:pt>
                <c:pt idx="54">
                  <c:v>114.7</c:v>
                </c:pt>
                <c:pt idx="55">
                  <c:v>108.6</c:v>
                </c:pt>
                <c:pt idx="56">
                  <c:v>109.9</c:v>
                </c:pt>
                <c:pt idx="57">
                  <c:v>108.2</c:v>
                </c:pt>
                <c:pt idx="58">
                  <c:v>112.3</c:v>
                </c:pt>
                <c:pt idx="59">
                  <c:v>111.9</c:v>
                </c:pt>
                <c:pt idx="60">
                  <c:v>111.1</c:v>
                </c:pt>
                <c:pt idx="61">
                  <c:v>115.6</c:v>
                </c:pt>
                <c:pt idx="62">
                  <c:v>111.286804798255</c:v>
                </c:pt>
                <c:pt idx="63">
                  <c:v>110.490276636538</c:v>
                </c:pt>
                <c:pt idx="64">
                  <c:v>104.82720789906747</c:v>
                </c:pt>
                <c:pt idx="65">
                  <c:v>99.9</c:v>
                </c:pt>
                <c:pt idx="66">
                  <c:v>104.2</c:v>
                </c:pt>
                <c:pt idx="67">
                  <c:v>104.3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'（印刷外）死亡４'!$F$11</c:f>
              <c:strCache>
                <c:ptCount val="1"/>
                <c:pt idx="0">
                  <c:v>心疾患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'（印刷外）死亡４'!$C$12:$C$79</c:f>
              <c:strCache>
                <c:ptCount val="68"/>
                <c:pt idx="0">
                  <c:v>昭26</c:v>
                </c:pt>
                <c:pt idx="1">
                  <c:v>昭27</c:v>
                </c:pt>
                <c:pt idx="2">
                  <c:v>昭28</c:v>
                </c:pt>
                <c:pt idx="3">
                  <c:v>昭29</c:v>
                </c:pt>
                <c:pt idx="4">
                  <c:v>昭30</c:v>
                </c:pt>
                <c:pt idx="5">
                  <c:v>昭31</c:v>
                </c:pt>
                <c:pt idx="6">
                  <c:v>昭32</c:v>
                </c:pt>
                <c:pt idx="7">
                  <c:v>昭33</c:v>
                </c:pt>
                <c:pt idx="8">
                  <c:v>昭34</c:v>
                </c:pt>
                <c:pt idx="9">
                  <c:v>昭35</c:v>
                </c:pt>
                <c:pt idx="10">
                  <c:v>昭36</c:v>
                </c:pt>
                <c:pt idx="11">
                  <c:v>昭37</c:v>
                </c:pt>
                <c:pt idx="12">
                  <c:v>昭38</c:v>
                </c:pt>
                <c:pt idx="13">
                  <c:v>昭39</c:v>
                </c:pt>
                <c:pt idx="14">
                  <c:v>昭40</c:v>
                </c:pt>
                <c:pt idx="15">
                  <c:v>昭41</c:v>
                </c:pt>
                <c:pt idx="16">
                  <c:v>昭42</c:v>
                </c:pt>
                <c:pt idx="17">
                  <c:v>昭43</c:v>
                </c:pt>
                <c:pt idx="18">
                  <c:v>昭44</c:v>
                </c:pt>
                <c:pt idx="19">
                  <c:v>昭45</c:v>
                </c:pt>
                <c:pt idx="20">
                  <c:v>昭46</c:v>
                </c:pt>
                <c:pt idx="21">
                  <c:v>昭47</c:v>
                </c:pt>
                <c:pt idx="22">
                  <c:v>昭48</c:v>
                </c:pt>
                <c:pt idx="23">
                  <c:v>昭49</c:v>
                </c:pt>
                <c:pt idx="24">
                  <c:v>昭50</c:v>
                </c:pt>
                <c:pt idx="25">
                  <c:v>昭51</c:v>
                </c:pt>
                <c:pt idx="26">
                  <c:v>昭52</c:v>
                </c:pt>
                <c:pt idx="27">
                  <c:v>昭53</c:v>
                </c:pt>
                <c:pt idx="28">
                  <c:v>昭54</c:v>
                </c:pt>
                <c:pt idx="29">
                  <c:v>昭55</c:v>
                </c:pt>
                <c:pt idx="30">
                  <c:v>昭56</c:v>
                </c:pt>
                <c:pt idx="31">
                  <c:v>昭57</c:v>
                </c:pt>
                <c:pt idx="32">
                  <c:v>昭58</c:v>
                </c:pt>
                <c:pt idx="33">
                  <c:v>昭59</c:v>
                </c:pt>
                <c:pt idx="34">
                  <c:v>昭60</c:v>
                </c:pt>
                <c:pt idx="35">
                  <c:v>昭61</c:v>
                </c:pt>
                <c:pt idx="36">
                  <c:v>昭62</c:v>
                </c:pt>
                <c:pt idx="37">
                  <c:v>昭63</c:v>
                </c:pt>
                <c:pt idx="38">
                  <c:v>平元</c:v>
                </c:pt>
                <c:pt idx="39">
                  <c:v>平2</c:v>
                </c:pt>
                <c:pt idx="40">
                  <c:v>平3</c:v>
                </c:pt>
                <c:pt idx="41">
                  <c:v>平4</c:v>
                </c:pt>
                <c:pt idx="42">
                  <c:v>平5</c:v>
                </c:pt>
                <c:pt idx="43">
                  <c:v>平6</c:v>
                </c:pt>
                <c:pt idx="44">
                  <c:v>平7</c:v>
                </c:pt>
                <c:pt idx="45">
                  <c:v>平8</c:v>
                </c:pt>
                <c:pt idx="46">
                  <c:v>平9</c:v>
                </c:pt>
                <c:pt idx="47">
                  <c:v>平10</c:v>
                </c:pt>
                <c:pt idx="48">
                  <c:v>平11</c:v>
                </c:pt>
                <c:pt idx="49">
                  <c:v>平12</c:v>
                </c:pt>
                <c:pt idx="50">
                  <c:v>平13</c:v>
                </c:pt>
                <c:pt idx="51">
                  <c:v>平14</c:v>
                </c:pt>
                <c:pt idx="52">
                  <c:v>平15</c:v>
                </c:pt>
                <c:pt idx="53">
                  <c:v>平16</c:v>
                </c:pt>
                <c:pt idx="54">
                  <c:v>平17</c:v>
                </c:pt>
                <c:pt idx="55">
                  <c:v>平18</c:v>
                </c:pt>
                <c:pt idx="56">
                  <c:v>平19</c:v>
                </c:pt>
                <c:pt idx="57">
                  <c:v>平20</c:v>
                </c:pt>
                <c:pt idx="58">
                  <c:v>平21</c:v>
                </c:pt>
                <c:pt idx="59">
                  <c:v>平22</c:v>
                </c:pt>
                <c:pt idx="60">
                  <c:v>平23</c:v>
                </c:pt>
                <c:pt idx="61">
                  <c:v>平24</c:v>
                </c:pt>
                <c:pt idx="62">
                  <c:v>平25</c:v>
                </c:pt>
                <c:pt idx="63">
                  <c:v>平26</c:v>
                </c:pt>
                <c:pt idx="64">
                  <c:v>平27</c:v>
                </c:pt>
                <c:pt idx="65">
                  <c:v>平28</c:v>
                </c:pt>
                <c:pt idx="66">
                  <c:v>平29</c:v>
                </c:pt>
                <c:pt idx="67">
                  <c:v>平30</c:v>
                </c:pt>
              </c:strCache>
            </c:strRef>
          </c:cat>
          <c:val>
            <c:numRef>
              <c:f>'（印刷外）死亡４'!$F$12:$F$79</c:f>
              <c:numCache>
                <c:ptCount val="68"/>
                <c:pt idx="0">
                  <c:v>62.21069433359936</c:v>
                </c:pt>
                <c:pt idx="1">
                  <c:v>58.71704053522235</c:v>
                </c:pt>
                <c:pt idx="2">
                  <c:v>68.50485436893204</c:v>
                </c:pt>
                <c:pt idx="3">
                  <c:v>60.6651376146789</c:v>
                </c:pt>
                <c:pt idx="4">
                  <c:v>60.254260149749</c:v>
                </c:pt>
                <c:pt idx="5">
                  <c:v>67.73952095808383</c:v>
                </c:pt>
                <c:pt idx="6">
                  <c:v>74.18276374442793</c:v>
                </c:pt>
                <c:pt idx="7">
                  <c:v>65.37610619469027</c:v>
                </c:pt>
                <c:pt idx="8">
                  <c:v>72.58771929824562</c:v>
                </c:pt>
                <c:pt idx="9">
                  <c:v>74.95634500381131</c:v>
                </c:pt>
                <c:pt idx="10">
                  <c:v>73.73338124326267</c:v>
                </c:pt>
                <c:pt idx="11">
                  <c:v>76.1278863232682</c:v>
                </c:pt>
                <c:pt idx="12">
                  <c:v>71.48368993335671</c:v>
                </c:pt>
                <c:pt idx="13">
                  <c:v>70.6472827968155</c:v>
                </c:pt>
                <c:pt idx="14">
                  <c:v>77.14965832006018</c:v>
                </c:pt>
                <c:pt idx="15">
                  <c:v>70.82481254260395</c:v>
                </c:pt>
                <c:pt idx="16">
                  <c:v>74.25975773889637</c:v>
                </c:pt>
                <c:pt idx="17">
                  <c:v>76.74958540630182</c:v>
                </c:pt>
                <c:pt idx="18">
                  <c:v>77.14472822527833</c:v>
                </c:pt>
                <c:pt idx="19">
                  <c:v>88.65340250007137</c:v>
                </c:pt>
                <c:pt idx="20">
                  <c:v>80.51823416506718</c:v>
                </c:pt>
                <c:pt idx="21">
                  <c:v>81.63201008191557</c:v>
                </c:pt>
                <c:pt idx="22">
                  <c:v>86.63151364764268</c:v>
                </c:pt>
                <c:pt idx="23">
                  <c:v>88.82767064585246</c:v>
                </c:pt>
                <c:pt idx="24">
                  <c:v>88.21954062824916</c:v>
                </c:pt>
                <c:pt idx="25">
                  <c:v>90.96909690969098</c:v>
                </c:pt>
                <c:pt idx="26">
                  <c:v>88.92527537957726</c:v>
                </c:pt>
                <c:pt idx="27">
                  <c:v>93.23685764914353</c:v>
                </c:pt>
                <c:pt idx="28">
                  <c:v>94.34349355216881</c:v>
                </c:pt>
                <c:pt idx="29">
                  <c:v>105.65822632032794</c:v>
                </c:pt>
                <c:pt idx="30">
                  <c:v>108.72580179138977</c:v>
                </c:pt>
                <c:pt idx="31">
                  <c:v>105.67986230636834</c:v>
                </c:pt>
                <c:pt idx="32">
                  <c:v>109.55232392358141</c:v>
                </c:pt>
                <c:pt idx="33">
                  <c:v>109.83281382827997</c:v>
                </c:pt>
                <c:pt idx="34">
                  <c:v>114.09826912339476</c:v>
                </c:pt>
                <c:pt idx="35">
                  <c:v>113.35377752996934</c:v>
                </c:pt>
                <c:pt idx="36">
                  <c:v>118.45386533665835</c:v>
                </c:pt>
                <c:pt idx="37">
                  <c:v>128.94954507857733</c:v>
                </c:pt>
                <c:pt idx="38">
                  <c:v>127.03815536645622</c:v>
                </c:pt>
                <c:pt idx="39">
                  <c:v>130.66792677665237</c:v>
                </c:pt>
                <c:pt idx="40">
                  <c:v>136.5893587994543</c:v>
                </c:pt>
                <c:pt idx="41">
                  <c:v>141.58281207506118</c:v>
                </c:pt>
                <c:pt idx="42">
                  <c:v>147.5725522104692</c:v>
                </c:pt>
                <c:pt idx="43">
                  <c:v>130.68396864017302</c:v>
                </c:pt>
                <c:pt idx="44">
                  <c:v>114.43181750598652</c:v>
                </c:pt>
                <c:pt idx="45">
                  <c:v>109.43066318550281</c:v>
                </c:pt>
                <c:pt idx="46">
                  <c:v>114.4</c:v>
                </c:pt>
                <c:pt idx="47">
                  <c:v>114</c:v>
                </c:pt>
                <c:pt idx="48">
                  <c:v>122.3</c:v>
                </c:pt>
                <c:pt idx="49">
                  <c:v>119.6</c:v>
                </c:pt>
                <c:pt idx="50">
                  <c:v>123.1</c:v>
                </c:pt>
                <c:pt idx="51">
                  <c:v>119.4</c:v>
                </c:pt>
                <c:pt idx="52">
                  <c:v>126.8</c:v>
                </c:pt>
                <c:pt idx="53">
                  <c:v>126.5</c:v>
                </c:pt>
                <c:pt idx="54">
                  <c:v>134.4</c:v>
                </c:pt>
                <c:pt idx="55">
                  <c:v>132.5</c:v>
                </c:pt>
                <c:pt idx="56">
                  <c:v>134.1</c:v>
                </c:pt>
                <c:pt idx="57">
                  <c:v>145.7</c:v>
                </c:pt>
                <c:pt idx="58">
                  <c:v>138.3</c:v>
                </c:pt>
                <c:pt idx="59">
                  <c:v>147.6</c:v>
                </c:pt>
                <c:pt idx="60">
                  <c:v>155</c:v>
                </c:pt>
                <c:pt idx="61">
                  <c:v>154.7</c:v>
                </c:pt>
                <c:pt idx="62">
                  <c:v>151.226826608506</c:v>
                </c:pt>
                <c:pt idx="63">
                  <c:v>149.821966584497</c:v>
                </c:pt>
                <c:pt idx="64">
                  <c:v>156.55512890839276</c:v>
                </c:pt>
                <c:pt idx="65">
                  <c:v>149.6</c:v>
                </c:pt>
                <c:pt idx="66">
                  <c:v>165.4</c:v>
                </c:pt>
                <c:pt idx="67">
                  <c:v>167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'（印刷外）死亡４'!$G$11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'（印刷外）死亡４'!$C$12:$C$79</c:f>
              <c:strCache>
                <c:ptCount val="68"/>
                <c:pt idx="0">
                  <c:v>昭26</c:v>
                </c:pt>
                <c:pt idx="1">
                  <c:v>昭27</c:v>
                </c:pt>
                <c:pt idx="2">
                  <c:v>昭28</c:v>
                </c:pt>
                <c:pt idx="3">
                  <c:v>昭29</c:v>
                </c:pt>
                <c:pt idx="4">
                  <c:v>昭30</c:v>
                </c:pt>
                <c:pt idx="5">
                  <c:v>昭31</c:v>
                </c:pt>
                <c:pt idx="6">
                  <c:v>昭32</c:v>
                </c:pt>
                <c:pt idx="7">
                  <c:v>昭33</c:v>
                </c:pt>
                <c:pt idx="8">
                  <c:v>昭34</c:v>
                </c:pt>
                <c:pt idx="9">
                  <c:v>昭35</c:v>
                </c:pt>
                <c:pt idx="10">
                  <c:v>昭36</c:v>
                </c:pt>
                <c:pt idx="11">
                  <c:v>昭37</c:v>
                </c:pt>
                <c:pt idx="12">
                  <c:v>昭38</c:v>
                </c:pt>
                <c:pt idx="13">
                  <c:v>昭39</c:v>
                </c:pt>
                <c:pt idx="14">
                  <c:v>昭40</c:v>
                </c:pt>
                <c:pt idx="15">
                  <c:v>昭41</c:v>
                </c:pt>
                <c:pt idx="16">
                  <c:v>昭42</c:v>
                </c:pt>
                <c:pt idx="17">
                  <c:v>昭43</c:v>
                </c:pt>
                <c:pt idx="18">
                  <c:v>昭44</c:v>
                </c:pt>
                <c:pt idx="19">
                  <c:v>昭45</c:v>
                </c:pt>
                <c:pt idx="20">
                  <c:v>昭46</c:v>
                </c:pt>
                <c:pt idx="21">
                  <c:v>昭47</c:v>
                </c:pt>
                <c:pt idx="22">
                  <c:v>昭48</c:v>
                </c:pt>
                <c:pt idx="23">
                  <c:v>昭49</c:v>
                </c:pt>
                <c:pt idx="24">
                  <c:v>昭50</c:v>
                </c:pt>
                <c:pt idx="25">
                  <c:v>昭51</c:v>
                </c:pt>
                <c:pt idx="26">
                  <c:v>昭52</c:v>
                </c:pt>
                <c:pt idx="27">
                  <c:v>昭53</c:v>
                </c:pt>
                <c:pt idx="28">
                  <c:v>昭54</c:v>
                </c:pt>
                <c:pt idx="29">
                  <c:v>昭55</c:v>
                </c:pt>
                <c:pt idx="30">
                  <c:v>昭56</c:v>
                </c:pt>
                <c:pt idx="31">
                  <c:v>昭57</c:v>
                </c:pt>
                <c:pt idx="32">
                  <c:v>昭58</c:v>
                </c:pt>
                <c:pt idx="33">
                  <c:v>昭59</c:v>
                </c:pt>
                <c:pt idx="34">
                  <c:v>昭60</c:v>
                </c:pt>
                <c:pt idx="35">
                  <c:v>昭61</c:v>
                </c:pt>
                <c:pt idx="36">
                  <c:v>昭62</c:v>
                </c:pt>
                <c:pt idx="37">
                  <c:v>昭63</c:v>
                </c:pt>
                <c:pt idx="38">
                  <c:v>平元</c:v>
                </c:pt>
                <c:pt idx="39">
                  <c:v>平2</c:v>
                </c:pt>
                <c:pt idx="40">
                  <c:v>平3</c:v>
                </c:pt>
                <c:pt idx="41">
                  <c:v>平4</c:v>
                </c:pt>
                <c:pt idx="42">
                  <c:v>平5</c:v>
                </c:pt>
                <c:pt idx="43">
                  <c:v>平6</c:v>
                </c:pt>
                <c:pt idx="44">
                  <c:v>平7</c:v>
                </c:pt>
                <c:pt idx="45">
                  <c:v>平8</c:v>
                </c:pt>
                <c:pt idx="46">
                  <c:v>平9</c:v>
                </c:pt>
                <c:pt idx="47">
                  <c:v>平10</c:v>
                </c:pt>
                <c:pt idx="48">
                  <c:v>平11</c:v>
                </c:pt>
                <c:pt idx="49">
                  <c:v>平12</c:v>
                </c:pt>
                <c:pt idx="50">
                  <c:v>平13</c:v>
                </c:pt>
                <c:pt idx="51">
                  <c:v>平14</c:v>
                </c:pt>
                <c:pt idx="52">
                  <c:v>平15</c:v>
                </c:pt>
                <c:pt idx="53">
                  <c:v>平16</c:v>
                </c:pt>
                <c:pt idx="54">
                  <c:v>平17</c:v>
                </c:pt>
                <c:pt idx="55">
                  <c:v>平18</c:v>
                </c:pt>
                <c:pt idx="56">
                  <c:v>平19</c:v>
                </c:pt>
                <c:pt idx="57">
                  <c:v>平20</c:v>
                </c:pt>
                <c:pt idx="58">
                  <c:v>平21</c:v>
                </c:pt>
                <c:pt idx="59">
                  <c:v>平22</c:v>
                </c:pt>
                <c:pt idx="60">
                  <c:v>平23</c:v>
                </c:pt>
                <c:pt idx="61">
                  <c:v>平24</c:v>
                </c:pt>
                <c:pt idx="62">
                  <c:v>平25</c:v>
                </c:pt>
                <c:pt idx="63">
                  <c:v>平26</c:v>
                </c:pt>
                <c:pt idx="64">
                  <c:v>平27</c:v>
                </c:pt>
                <c:pt idx="65">
                  <c:v>平28</c:v>
                </c:pt>
                <c:pt idx="66">
                  <c:v>平29</c:v>
                </c:pt>
                <c:pt idx="67">
                  <c:v>平30</c:v>
                </c:pt>
              </c:strCache>
            </c:strRef>
          </c:cat>
          <c:val>
            <c:numRef>
              <c:f>'（印刷外）死亡４'!$G$12:$G$79</c:f>
              <c:numCache>
                <c:ptCount val="68"/>
                <c:pt idx="0">
                  <c:v>79.44932162809258</c:v>
                </c:pt>
                <c:pt idx="1">
                  <c:v>63.24281778827233</c:v>
                </c:pt>
                <c:pt idx="2">
                  <c:v>71.18446601941747</c:v>
                </c:pt>
                <c:pt idx="3">
                  <c:v>51.223241590214066</c:v>
                </c:pt>
                <c:pt idx="4">
                  <c:v>49.76541586569752</c:v>
                </c:pt>
                <c:pt idx="5">
                  <c:v>47.118263473053894</c:v>
                </c:pt>
                <c:pt idx="6">
                  <c:v>56.38930163447251</c:v>
                </c:pt>
                <c:pt idx="7">
                  <c:v>47.640117994100294</c:v>
                </c:pt>
                <c:pt idx="8">
                  <c:v>45.4312865497076</c:v>
                </c:pt>
                <c:pt idx="9">
                  <c:v>49.37830859157173</c:v>
                </c:pt>
                <c:pt idx="10">
                  <c:v>41.64570607258354</c:v>
                </c:pt>
                <c:pt idx="11">
                  <c:v>48.206039076376555</c:v>
                </c:pt>
                <c:pt idx="12">
                  <c:v>33.35671694142406</c:v>
                </c:pt>
                <c:pt idx="13">
                  <c:v>30.218068535825545</c:v>
                </c:pt>
                <c:pt idx="14">
                  <c:v>37.49329189386102</c:v>
                </c:pt>
                <c:pt idx="15">
                  <c:v>27.77777777777778</c:v>
                </c:pt>
                <c:pt idx="16">
                  <c:v>29.004037685060567</c:v>
                </c:pt>
                <c:pt idx="17">
                  <c:v>31.243781094527364</c:v>
                </c:pt>
                <c:pt idx="18">
                  <c:v>31.958087753765554</c:v>
                </c:pt>
                <c:pt idx="19">
                  <c:v>33.41127134104409</c:v>
                </c:pt>
                <c:pt idx="20">
                  <c:v>30.294305822136916</c:v>
                </c:pt>
                <c:pt idx="21">
                  <c:v>28.638941398865786</c:v>
                </c:pt>
                <c:pt idx="22">
                  <c:v>31.172456575682382</c:v>
                </c:pt>
                <c:pt idx="23">
                  <c:v>34.89439853076217</c:v>
                </c:pt>
                <c:pt idx="24">
                  <c:v>34.99092356649305</c:v>
                </c:pt>
                <c:pt idx="25">
                  <c:v>32.463246324632465</c:v>
                </c:pt>
                <c:pt idx="26">
                  <c:v>30.187555820184578</c:v>
                </c:pt>
                <c:pt idx="27">
                  <c:v>31.30537507383343</c:v>
                </c:pt>
                <c:pt idx="28">
                  <c:v>28.95662368112544</c:v>
                </c:pt>
                <c:pt idx="29">
                  <c:v>33.47443393743393</c:v>
                </c:pt>
                <c:pt idx="30">
                  <c:v>34.15197919676394</c:v>
                </c:pt>
                <c:pt idx="31">
                  <c:v>34.79632816982215</c:v>
                </c:pt>
                <c:pt idx="32">
                  <c:v>38.15226689478187</c:v>
                </c:pt>
                <c:pt idx="33">
                  <c:v>36.61093794275999</c:v>
                </c:pt>
                <c:pt idx="34">
                  <c:v>41.010608598548295</c:v>
                </c:pt>
                <c:pt idx="35">
                  <c:v>40.03345413994982</c:v>
                </c:pt>
                <c:pt idx="36">
                  <c:v>41.091715156553065</c:v>
                </c:pt>
                <c:pt idx="37">
                  <c:v>50.20678246484698</c:v>
                </c:pt>
                <c:pt idx="38">
                  <c:v>48.97062860279989</c:v>
                </c:pt>
                <c:pt idx="39">
                  <c:v>56.12968175374438</c:v>
                </c:pt>
                <c:pt idx="40">
                  <c:v>57.48976807639836</c:v>
                </c:pt>
                <c:pt idx="41">
                  <c:v>56.24150122382377</c:v>
                </c:pt>
                <c:pt idx="42">
                  <c:v>60.97097911581231</c:v>
                </c:pt>
                <c:pt idx="43">
                  <c:v>66.82887266828872</c:v>
                </c:pt>
                <c:pt idx="44">
                  <c:v>59.12175404809651</c:v>
                </c:pt>
                <c:pt idx="45">
                  <c:v>51.55243940087793</c:v>
                </c:pt>
                <c:pt idx="46">
                  <c:v>56.9</c:v>
                </c:pt>
                <c:pt idx="47">
                  <c:v>55.2</c:v>
                </c:pt>
                <c:pt idx="48">
                  <c:v>67.4</c:v>
                </c:pt>
                <c:pt idx="49">
                  <c:v>61.1</c:v>
                </c:pt>
                <c:pt idx="50">
                  <c:v>62.7</c:v>
                </c:pt>
                <c:pt idx="51">
                  <c:v>63.2</c:v>
                </c:pt>
                <c:pt idx="52">
                  <c:v>69</c:v>
                </c:pt>
                <c:pt idx="53">
                  <c:v>67.8</c:v>
                </c:pt>
                <c:pt idx="54">
                  <c:v>77</c:v>
                </c:pt>
                <c:pt idx="55">
                  <c:v>78.5</c:v>
                </c:pt>
                <c:pt idx="56">
                  <c:v>76.5</c:v>
                </c:pt>
                <c:pt idx="57">
                  <c:v>85</c:v>
                </c:pt>
                <c:pt idx="58">
                  <c:v>79.1</c:v>
                </c:pt>
                <c:pt idx="59">
                  <c:v>85.8</c:v>
                </c:pt>
                <c:pt idx="60">
                  <c:v>84.2</c:v>
                </c:pt>
                <c:pt idx="61">
                  <c:v>86.6</c:v>
                </c:pt>
                <c:pt idx="62">
                  <c:v>84.5692475463468</c:v>
                </c:pt>
                <c:pt idx="63">
                  <c:v>83.4291974801424</c:v>
                </c:pt>
                <c:pt idx="64">
                  <c:v>86.86231486560614</c:v>
                </c:pt>
                <c:pt idx="65">
                  <c:v>81.1</c:v>
                </c:pt>
                <c:pt idx="66">
                  <c:v>70.6</c:v>
                </c:pt>
                <c:pt idx="67">
                  <c:v>69.7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'（印刷外）死亡４'!$H$11</c:f>
              <c:strCache>
                <c:ptCount val="1"/>
                <c:pt idx="0">
                  <c:v>不慮の事故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'（印刷外）死亡４'!$C$12:$C$79</c:f>
              <c:strCache>
                <c:ptCount val="68"/>
                <c:pt idx="0">
                  <c:v>昭26</c:v>
                </c:pt>
                <c:pt idx="1">
                  <c:v>昭27</c:v>
                </c:pt>
                <c:pt idx="2">
                  <c:v>昭28</c:v>
                </c:pt>
                <c:pt idx="3">
                  <c:v>昭29</c:v>
                </c:pt>
                <c:pt idx="4">
                  <c:v>昭30</c:v>
                </c:pt>
                <c:pt idx="5">
                  <c:v>昭31</c:v>
                </c:pt>
                <c:pt idx="6">
                  <c:v>昭32</c:v>
                </c:pt>
                <c:pt idx="7">
                  <c:v>昭33</c:v>
                </c:pt>
                <c:pt idx="8">
                  <c:v>昭34</c:v>
                </c:pt>
                <c:pt idx="9">
                  <c:v>昭35</c:v>
                </c:pt>
                <c:pt idx="10">
                  <c:v>昭36</c:v>
                </c:pt>
                <c:pt idx="11">
                  <c:v>昭37</c:v>
                </c:pt>
                <c:pt idx="12">
                  <c:v>昭38</c:v>
                </c:pt>
                <c:pt idx="13">
                  <c:v>昭39</c:v>
                </c:pt>
                <c:pt idx="14">
                  <c:v>昭40</c:v>
                </c:pt>
                <c:pt idx="15">
                  <c:v>昭41</c:v>
                </c:pt>
                <c:pt idx="16">
                  <c:v>昭42</c:v>
                </c:pt>
                <c:pt idx="17">
                  <c:v>昭43</c:v>
                </c:pt>
                <c:pt idx="18">
                  <c:v>昭44</c:v>
                </c:pt>
                <c:pt idx="19">
                  <c:v>昭45</c:v>
                </c:pt>
                <c:pt idx="20">
                  <c:v>昭46</c:v>
                </c:pt>
                <c:pt idx="21">
                  <c:v>昭47</c:v>
                </c:pt>
                <c:pt idx="22">
                  <c:v>昭48</c:v>
                </c:pt>
                <c:pt idx="23">
                  <c:v>昭49</c:v>
                </c:pt>
                <c:pt idx="24">
                  <c:v>昭50</c:v>
                </c:pt>
                <c:pt idx="25">
                  <c:v>昭51</c:v>
                </c:pt>
                <c:pt idx="26">
                  <c:v>昭52</c:v>
                </c:pt>
                <c:pt idx="27">
                  <c:v>昭53</c:v>
                </c:pt>
                <c:pt idx="28">
                  <c:v>昭54</c:v>
                </c:pt>
                <c:pt idx="29">
                  <c:v>昭55</c:v>
                </c:pt>
                <c:pt idx="30">
                  <c:v>昭56</c:v>
                </c:pt>
                <c:pt idx="31">
                  <c:v>昭57</c:v>
                </c:pt>
                <c:pt idx="32">
                  <c:v>昭58</c:v>
                </c:pt>
                <c:pt idx="33">
                  <c:v>昭59</c:v>
                </c:pt>
                <c:pt idx="34">
                  <c:v>昭60</c:v>
                </c:pt>
                <c:pt idx="35">
                  <c:v>昭61</c:v>
                </c:pt>
                <c:pt idx="36">
                  <c:v>昭62</c:v>
                </c:pt>
                <c:pt idx="37">
                  <c:v>昭63</c:v>
                </c:pt>
                <c:pt idx="38">
                  <c:v>平元</c:v>
                </c:pt>
                <c:pt idx="39">
                  <c:v>平2</c:v>
                </c:pt>
                <c:pt idx="40">
                  <c:v>平3</c:v>
                </c:pt>
                <c:pt idx="41">
                  <c:v>平4</c:v>
                </c:pt>
                <c:pt idx="42">
                  <c:v>平5</c:v>
                </c:pt>
                <c:pt idx="43">
                  <c:v>平6</c:v>
                </c:pt>
                <c:pt idx="44">
                  <c:v>平7</c:v>
                </c:pt>
                <c:pt idx="45">
                  <c:v>平8</c:v>
                </c:pt>
                <c:pt idx="46">
                  <c:v>平9</c:v>
                </c:pt>
                <c:pt idx="47">
                  <c:v>平10</c:v>
                </c:pt>
                <c:pt idx="48">
                  <c:v>平11</c:v>
                </c:pt>
                <c:pt idx="49">
                  <c:v>平12</c:v>
                </c:pt>
                <c:pt idx="50">
                  <c:v>平13</c:v>
                </c:pt>
                <c:pt idx="51">
                  <c:v>平14</c:v>
                </c:pt>
                <c:pt idx="52">
                  <c:v>平15</c:v>
                </c:pt>
                <c:pt idx="53">
                  <c:v>平16</c:v>
                </c:pt>
                <c:pt idx="54">
                  <c:v>平17</c:v>
                </c:pt>
                <c:pt idx="55">
                  <c:v>平18</c:v>
                </c:pt>
                <c:pt idx="56">
                  <c:v>平19</c:v>
                </c:pt>
                <c:pt idx="57">
                  <c:v>平20</c:v>
                </c:pt>
                <c:pt idx="58">
                  <c:v>平21</c:v>
                </c:pt>
                <c:pt idx="59">
                  <c:v>平22</c:v>
                </c:pt>
                <c:pt idx="60">
                  <c:v>平23</c:v>
                </c:pt>
                <c:pt idx="61">
                  <c:v>平24</c:v>
                </c:pt>
                <c:pt idx="62">
                  <c:v>平25</c:v>
                </c:pt>
                <c:pt idx="63">
                  <c:v>平26</c:v>
                </c:pt>
                <c:pt idx="64">
                  <c:v>平27</c:v>
                </c:pt>
                <c:pt idx="65">
                  <c:v>平28</c:v>
                </c:pt>
                <c:pt idx="66">
                  <c:v>平29</c:v>
                </c:pt>
                <c:pt idx="67">
                  <c:v>平30</c:v>
                </c:pt>
              </c:strCache>
            </c:strRef>
          </c:cat>
          <c:val>
            <c:numRef>
              <c:f>'（印刷外）死亡４'!$H$12:$H$79</c:f>
              <c:numCache>
                <c:ptCount val="68"/>
                <c:pt idx="0">
                  <c:v>34.11811652035116</c:v>
                </c:pt>
                <c:pt idx="1">
                  <c:v>34.27784336875246</c:v>
                </c:pt>
                <c:pt idx="2">
                  <c:v>31.184466019417474</c:v>
                </c:pt>
                <c:pt idx="3">
                  <c:v>36.08562691131498</c:v>
                </c:pt>
                <c:pt idx="4">
                  <c:v>32.74934114588737</c:v>
                </c:pt>
                <c:pt idx="5">
                  <c:v>34.3188622754491</c:v>
                </c:pt>
                <c:pt idx="6">
                  <c:v>35.289747399702826</c:v>
                </c:pt>
                <c:pt idx="7">
                  <c:v>65.26548672566372</c:v>
                </c:pt>
                <c:pt idx="8">
                  <c:v>44.51754385964912</c:v>
                </c:pt>
                <c:pt idx="9">
                  <c:v>48.181038802062645</c:v>
                </c:pt>
                <c:pt idx="10">
                  <c:v>49.40711462450593</c:v>
                </c:pt>
                <c:pt idx="11">
                  <c:v>44.760213143872114</c:v>
                </c:pt>
                <c:pt idx="12">
                  <c:v>44.33532094002104</c:v>
                </c:pt>
                <c:pt idx="13">
                  <c:v>48.52890273451021</c:v>
                </c:pt>
                <c:pt idx="14">
                  <c:v>43.87951194171647</c:v>
                </c:pt>
                <c:pt idx="15">
                  <c:v>49.38650306748466</c:v>
                </c:pt>
                <c:pt idx="16">
                  <c:v>49.52893674293405</c:v>
                </c:pt>
                <c:pt idx="17">
                  <c:v>44.07960199004975</c:v>
                </c:pt>
                <c:pt idx="18">
                  <c:v>44.85920104780615</c:v>
                </c:pt>
                <c:pt idx="19">
                  <c:v>45.05655911913616</c:v>
                </c:pt>
                <c:pt idx="20">
                  <c:v>46.64107485604607</c:v>
                </c:pt>
                <c:pt idx="21">
                  <c:v>40.57971014492754</c:v>
                </c:pt>
                <c:pt idx="22">
                  <c:v>38.15136476426799</c:v>
                </c:pt>
                <c:pt idx="23">
                  <c:v>34.19038873584328</c:v>
                </c:pt>
                <c:pt idx="24">
                  <c:v>31.14343673277477</c:v>
                </c:pt>
                <c:pt idx="25">
                  <c:v>28.802880288028803</c:v>
                </c:pt>
                <c:pt idx="26">
                  <c:v>27.15093777910092</c:v>
                </c:pt>
                <c:pt idx="27">
                  <c:v>27.52510336680449</c:v>
                </c:pt>
                <c:pt idx="28">
                  <c:v>25.527549824150057</c:v>
                </c:pt>
                <c:pt idx="29">
                  <c:v>26.639949163066444</c:v>
                </c:pt>
                <c:pt idx="30">
                  <c:v>25.859578156602137</c:v>
                </c:pt>
                <c:pt idx="31">
                  <c:v>27.0223752151463</c:v>
                </c:pt>
                <c:pt idx="32">
                  <c:v>26.119190191046478</c:v>
                </c:pt>
                <c:pt idx="33">
                  <c:v>25.21960895437801</c:v>
                </c:pt>
                <c:pt idx="34">
                  <c:v>23.115577889447238</c:v>
                </c:pt>
                <c:pt idx="35">
                  <c:v>23.445776414831336</c:v>
                </c:pt>
                <c:pt idx="36">
                  <c:v>23.025768911055692</c:v>
                </c:pt>
                <c:pt idx="37">
                  <c:v>25.88916459884202</c:v>
                </c:pt>
                <c:pt idx="38">
                  <c:v>25.802909689816087</c:v>
                </c:pt>
                <c:pt idx="39">
                  <c:v>26.407522308740642</c:v>
                </c:pt>
                <c:pt idx="40">
                  <c:v>28.567530695770806</c:v>
                </c:pt>
                <c:pt idx="41">
                  <c:v>28.827848789774272</c:v>
                </c:pt>
                <c:pt idx="42">
                  <c:v>28.044480607540006</c:v>
                </c:pt>
                <c:pt idx="43">
                  <c:v>30.548796972154637</c:v>
                </c:pt>
                <c:pt idx="44">
                  <c:v>31.980354384498472</c:v>
                </c:pt>
                <c:pt idx="45">
                  <c:v>33.87268304630312</c:v>
                </c:pt>
                <c:pt idx="46">
                  <c:v>32.4</c:v>
                </c:pt>
                <c:pt idx="47">
                  <c:v>32.8</c:v>
                </c:pt>
                <c:pt idx="48">
                  <c:v>33.8</c:v>
                </c:pt>
                <c:pt idx="49">
                  <c:v>34.5</c:v>
                </c:pt>
                <c:pt idx="50">
                  <c:v>35.2</c:v>
                </c:pt>
                <c:pt idx="51">
                  <c:v>34.3</c:v>
                </c:pt>
                <c:pt idx="52">
                  <c:v>33.7</c:v>
                </c:pt>
                <c:pt idx="53">
                  <c:v>31.5</c:v>
                </c:pt>
                <c:pt idx="54">
                  <c:v>33.6</c:v>
                </c:pt>
                <c:pt idx="55">
                  <c:v>31.7</c:v>
                </c:pt>
                <c:pt idx="56">
                  <c:v>31.3</c:v>
                </c:pt>
                <c:pt idx="57">
                  <c:v>33.1</c:v>
                </c:pt>
                <c:pt idx="58">
                  <c:v>32.5</c:v>
                </c:pt>
                <c:pt idx="59">
                  <c:v>33.2</c:v>
                </c:pt>
                <c:pt idx="60">
                  <c:v>35</c:v>
                </c:pt>
                <c:pt idx="61">
                  <c:v>35.9</c:v>
                </c:pt>
                <c:pt idx="62">
                  <c:v>34.2966194111232</c:v>
                </c:pt>
                <c:pt idx="63">
                  <c:v>32.4294713777047</c:v>
                </c:pt>
                <c:pt idx="64">
                  <c:v>33.87273724629731</c:v>
                </c:pt>
                <c:pt idx="65">
                  <c:v>31</c:v>
                </c:pt>
                <c:pt idx="66">
                  <c:v>35.5</c:v>
                </c:pt>
                <c:pt idx="67">
                  <c:v>35.8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'（印刷外）死亡４'!$I$11</c:f>
              <c:strCache>
                <c:ptCount val="1"/>
                <c:pt idx="0">
                  <c:v>老衰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'（印刷外）死亡４'!$C$12:$C$79</c:f>
              <c:strCache>
                <c:ptCount val="68"/>
                <c:pt idx="0">
                  <c:v>昭26</c:v>
                </c:pt>
                <c:pt idx="1">
                  <c:v>昭27</c:v>
                </c:pt>
                <c:pt idx="2">
                  <c:v>昭28</c:v>
                </c:pt>
                <c:pt idx="3">
                  <c:v>昭29</c:v>
                </c:pt>
                <c:pt idx="4">
                  <c:v>昭30</c:v>
                </c:pt>
                <c:pt idx="5">
                  <c:v>昭31</c:v>
                </c:pt>
                <c:pt idx="6">
                  <c:v>昭32</c:v>
                </c:pt>
                <c:pt idx="7">
                  <c:v>昭33</c:v>
                </c:pt>
                <c:pt idx="8">
                  <c:v>昭34</c:v>
                </c:pt>
                <c:pt idx="9">
                  <c:v>昭35</c:v>
                </c:pt>
                <c:pt idx="10">
                  <c:v>昭36</c:v>
                </c:pt>
                <c:pt idx="11">
                  <c:v>昭37</c:v>
                </c:pt>
                <c:pt idx="12">
                  <c:v>昭38</c:v>
                </c:pt>
                <c:pt idx="13">
                  <c:v>昭39</c:v>
                </c:pt>
                <c:pt idx="14">
                  <c:v>昭40</c:v>
                </c:pt>
                <c:pt idx="15">
                  <c:v>昭41</c:v>
                </c:pt>
                <c:pt idx="16">
                  <c:v>昭42</c:v>
                </c:pt>
                <c:pt idx="17">
                  <c:v>昭43</c:v>
                </c:pt>
                <c:pt idx="18">
                  <c:v>昭44</c:v>
                </c:pt>
                <c:pt idx="19">
                  <c:v>昭45</c:v>
                </c:pt>
                <c:pt idx="20">
                  <c:v>昭46</c:v>
                </c:pt>
                <c:pt idx="21">
                  <c:v>昭47</c:v>
                </c:pt>
                <c:pt idx="22">
                  <c:v>昭48</c:v>
                </c:pt>
                <c:pt idx="23">
                  <c:v>昭49</c:v>
                </c:pt>
                <c:pt idx="24">
                  <c:v>昭50</c:v>
                </c:pt>
                <c:pt idx="25">
                  <c:v>昭51</c:v>
                </c:pt>
                <c:pt idx="26">
                  <c:v>昭52</c:v>
                </c:pt>
                <c:pt idx="27">
                  <c:v>昭53</c:v>
                </c:pt>
                <c:pt idx="28">
                  <c:v>昭54</c:v>
                </c:pt>
                <c:pt idx="29">
                  <c:v>昭55</c:v>
                </c:pt>
                <c:pt idx="30">
                  <c:v>昭56</c:v>
                </c:pt>
                <c:pt idx="31">
                  <c:v>昭57</c:v>
                </c:pt>
                <c:pt idx="32">
                  <c:v>昭58</c:v>
                </c:pt>
                <c:pt idx="33">
                  <c:v>昭59</c:v>
                </c:pt>
                <c:pt idx="34">
                  <c:v>昭60</c:v>
                </c:pt>
                <c:pt idx="35">
                  <c:v>昭61</c:v>
                </c:pt>
                <c:pt idx="36">
                  <c:v>昭62</c:v>
                </c:pt>
                <c:pt idx="37">
                  <c:v>昭63</c:v>
                </c:pt>
                <c:pt idx="38">
                  <c:v>平元</c:v>
                </c:pt>
                <c:pt idx="39">
                  <c:v>平2</c:v>
                </c:pt>
                <c:pt idx="40">
                  <c:v>平3</c:v>
                </c:pt>
                <c:pt idx="41">
                  <c:v>平4</c:v>
                </c:pt>
                <c:pt idx="42">
                  <c:v>平5</c:v>
                </c:pt>
                <c:pt idx="43">
                  <c:v>平6</c:v>
                </c:pt>
                <c:pt idx="44">
                  <c:v>平7</c:v>
                </c:pt>
                <c:pt idx="45">
                  <c:v>平8</c:v>
                </c:pt>
                <c:pt idx="46">
                  <c:v>平9</c:v>
                </c:pt>
                <c:pt idx="47">
                  <c:v>平10</c:v>
                </c:pt>
                <c:pt idx="48">
                  <c:v>平11</c:v>
                </c:pt>
                <c:pt idx="49">
                  <c:v>平12</c:v>
                </c:pt>
                <c:pt idx="50">
                  <c:v>平13</c:v>
                </c:pt>
                <c:pt idx="51">
                  <c:v>平14</c:v>
                </c:pt>
                <c:pt idx="52">
                  <c:v>平15</c:v>
                </c:pt>
                <c:pt idx="53">
                  <c:v>平16</c:v>
                </c:pt>
                <c:pt idx="54">
                  <c:v>平17</c:v>
                </c:pt>
                <c:pt idx="55">
                  <c:v>平18</c:v>
                </c:pt>
                <c:pt idx="56">
                  <c:v>平19</c:v>
                </c:pt>
                <c:pt idx="57">
                  <c:v>平20</c:v>
                </c:pt>
                <c:pt idx="58">
                  <c:v>平21</c:v>
                </c:pt>
                <c:pt idx="59">
                  <c:v>平22</c:v>
                </c:pt>
                <c:pt idx="60">
                  <c:v>平23</c:v>
                </c:pt>
                <c:pt idx="61">
                  <c:v>平24</c:v>
                </c:pt>
                <c:pt idx="62">
                  <c:v>平25</c:v>
                </c:pt>
                <c:pt idx="63">
                  <c:v>平26</c:v>
                </c:pt>
                <c:pt idx="64">
                  <c:v>平27</c:v>
                </c:pt>
                <c:pt idx="65">
                  <c:v>平28</c:v>
                </c:pt>
                <c:pt idx="66">
                  <c:v>平29</c:v>
                </c:pt>
                <c:pt idx="67">
                  <c:v>平30</c:v>
                </c:pt>
              </c:strCache>
            </c:strRef>
          </c:cat>
          <c:val>
            <c:numRef>
              <c:f>'（印刷外）死亡４'!$I$12:$I$79</c:f>
              <c:numCache>
                <c:ptCount val="68"/>
                <c:pt idx="0">
                  <c:v>69.27374301675978</c:v>
                </c:pt>
                <c:pt idx="1">
                  <c:v>70.01180637544275</c:v>
                </c:pt>
                <c:pt idx="2">
                  <c:v>75.41747572815534</c:v>
                </c:pt>
                <c:pt idx="3">
                  <c:v>65.0229357798165</c:v>
                </c:pt>
                <c:pt idx="4">
                  <c:v>62.55576914732865</c:v>
                </c:pt>
                <c:pt idx="5">
                  <c:v>70.47155688622755</c:v>
                </c:pt>
                <c:pt idx="6">
                  <c:v>75.33432392273403</c:v>
                </c:pt>
                <c:pt idx="7">
                  <c:v>48.59882005899705</c:v>
                </c:pt>
                <c:pt idx="8">
                  <c:v>52.92397660818713</c:v>
                </c:pt>
                <c:pt idx="9">
                  <c:v>52.35334261398825</c:v>
                </c:pt>
                <c:pt idx="10">
                  <c:v>52.13798059647862</c:v>
                </c:pt>
                <c:pt idx="11">
                  <c:v>54.351687388987564</c:v>
                </c:pt>
                <c:pt idx="12">
                  <c:v>49.73693440897931</c:v>
                </c:pt>
                <c:pt idx="13">
                  <c:v>48.77120110764971</c:v>
                </c:pt>
                <c:pt idx="14">
                  <c:v>52.25713393997846</c:v>
                </c:pt>
                <c:pt idx="15">
                  <c:v>45.50102249488753</c:v>
                </c:pt>
                <c:pt idx="16">
                  <c:v>44.04441453566622</c:v>
                </c:pt>
                <c:pt idx="17">
                  <c:v>42.45439469320066</c:v>
                </c:pt>
                <c:pt idx="18">
                  <c:v>39.91486574983628</c:v>
                </c:pt>
                <c:pt idx="19">
                  <c:v>40.90447879714233</c:v>
                </c:pt>
                <c:pt idx="20">
                  <c:v>38.48368522072936</c:v>
                </c:pt>
                <c:pt idx="21">
                  <c:v>34.84562066792691</c:v>
                </c:pt>
                <c:pt idx="22">
                  <c:v>33.312655086848636</c:v>
                </c:pt>
                <c:pt idx="23">
                  <c:v>31.833486378940925</c:v>
                </c:pt>
                <c:pt idx="24">
                  <c:v>30.38605743479873</c:v>
                </c:pt>
                <c:pt idx="25">
                  <c:v>27.632763276327633</c:v>
                </c:pt>
                <c:pt idx="26">
                  <c:v>29.711223578445967</c:v>
                </c:pt>
                <c:pt idx="27">
                  <c:v>25.841701122268162</c:v>
                </c:pt>
                <c:pt idx="28">
                  <c:v>30.392731535756155</c:v>
                </c:pt>
                <c:pt idx="29">
                  <c:v>32.25295155222783</c:v>
                </c:pt>
                <c:pt idx="30">
                  <c:v>29.673504767408264</c:v>
                </c:pt>
                <c:pt idx="31">
                  <c:v>27.653471026965004</c:v>
                </c:pt>
                <c:pt idx="32">
                  <c:v>30.48189335614485</c:v>
                </c:pt>
                <c:pt idx="33">
                  <c:v>29.640124681212807</c:v>
                </c:pt>
                <c:pt idx="34">
                  <c:v>27.80569514237856</c:v>
                </c:pt>
                <c:pt idx="35">
                  <c:v>28.714803456927793</c:v>
                </c:pt>
                <c:pt idx="36">
                  <c:v>26.378498198947078</c:v>
                </c:pt>
                <c:pt idx="37">
                  <c:v>28.205128205128204</c:v>
                </c:pt>
                <c:pt idx="38">
                  <c:v>25.33626132308537</c:v>
                </c:pt>
                <c:pt idx="39">
                  <c:v>26.16097905067149</c:v>
                </c:pt>
                <c:pt idx="40">
                  <c:v>23.328785811732605</c:v>
                </c:pt>
                <c:pt idx="41">
                  <c:v>26.189828664672287</c:v>
                </c:pt>
                <c:pt idx="42">
                  <c:v>23.189585028478437</c:v>
                </c:pt>
                <c:pt idx="43">
                  <c:v>23.54690456880238</c:v>
                </c:pt>
                <c:pt idx="44">
                  <c:v>22.437611275683633</c:v>
                </c:pt>
                <c:pt idx="45">
                  <c:v>22.870143541238978</c:v>
                </c:pt>
                <c:pt idx="46">
                  <c:v>23.5</c:v>
                </c:pt>
                <c:pt idx="47">
                  <c:v>25.7</c:v>
                </c:pt>
                <c:pt idx="48">
                  <c:v>27.2</c:v>
                </c:pt>
                <c:pt idx="49">
                  <c:v>24.3</c:v>
                </c:pt>
                <c:pt idx="50">
                  <c:v>26.1</c:v>
                </c:pt>
                <c:pt idx="51">
                  <c:v>27.2</c:v>
                </c:pt>
                <c:pt idx="52">
                  <c:v>27.4</c:v>
                </c:pt>
                <c:pt idx="53">
                  <c:v>26.3</c:v>
                </c:pt>
                <c:pt idx="54">
                  <c:v>30.2</c:v>
                </c:pt>
                <c:pt idx="55">
                  <c:v>32.7</c:v>
                </c:pt>
                <c:pt idx="56">
                  <c:v>37.6</c:v>
                </c:pt>
                <c:pt idx="57">
                  <c:v>44.3</c:v>
                </c:pt>
                <c:pt idx="58">
                  <c:v>49</c:v>
                </c:pt>
                <c:pt idx="59">
                  <c:v>60</c:v>
                </c:pt>
                <c:pt idx="60">
                  <c:v>70.6</c:v>
                </c:pt>
                <c:pt idx="61">
                  <c:v>76.8</c:v>
                </c:pt>
                <c:pt idx="62">
                  <c:v>84.6782988004362</c:v>
                </c:pt>
                <c:pt idx="63">
                  <c:v>90.8244316625582</c:v>
                </c:pt>
                <c:pt idx="64">
                  <c:v>106.25342841470103</c:v>
                </c:pt>
                <c:pt idx="65">
                  <c:v>112</c:v>
                </c:pt>
                <c:pt idx="66">
                  <c:v>127.1</c:v>
                </c:pt>
                <c:pt idx="67">
                  <c:v>137.2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'（印刷外）死亡４'!$J$11</c:f>
              <c:strCache>
                <c:ptCount val="1"/>
                <c:pt idx="0">
                  <c:v>自殺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4"/>
            <c:spPr>
              <a:solidFill>
                <a:srgbClr val="FFFFFF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'（印刷外）死亡４'!$C$12:$C$79</c:f>
              <c:strCache>
                <c:ptCount val="68"/>
                <c:pt idx="0">
                  <c:v>昭26</c:v>
                </c:pt>
                <c:pt idx="1">
                  <c:v>昭27</c:v>
                </c:pt>
                <c:pt idx="2">
                  <c:v>昭28</c:v>
                </c:pt>
                <c:pt idx="3">
                  <c:v>昭29</c:v>
                </c:pt>
                <c:pt idx="4">
                  <c:v>昭30</c:v>
                </c:pt>
                <c:pt idx="5">
                  <c:v>昭31</c:v>
                </c:pt>
                <c:pt idx="6">
                  <c:v>昭32</c:v>
                </c:pt>
                <c:pt idx="7">
                  <c:v>昭33</c:v>
                </c:pt>
                <c:pt idx="8">
                  <c:v>昭34</c:v>
                </c:pt>
                <c:pt idx="9">
                  <c:v>昭35</c:v>
                </c:pt>
                <c:pt idx="10">
                  <c:v>昭36</c:v>
                </c:pt>
                <c:pt idx="11">
                  <c:v>昭37</c:v>
                </c:pt>
                <c:pt idx="12">
                  <c:v>昭38</c:v>
                </c:pt>
                <c:pt idx="13">
                  <c:v>昭39</c:v>
                </c:pt>
                <c:pt idx="14">
                  <c:v>昭40</c:v>
                </c:pt>
                <c:pt idx="15">
                  <c:v>昭41</c:v>
                </c:pt>
                <c:pt idx="16">
                  <c:v>昭42</c:v>
                </c:pt>
                <c:pt idx="17">
                  <c:v>昭43</c:v>
                </c:pt>
                <c:pt idx="18">
                  <c:v>昭44</c:v>
                </c:pt>
                <c:pt idx="19">
                  <c:v>昭45</c:v>
                </c:pt>
                <c:pt idx="20">
                  <c:v>昭46</c:v>
                </c:pt>
                <c:pt idx="21">
                  <c:v>昭47</c:v>
                </c:pt>
                <c:pt idx="22">
                  <c:v>昭48</c:v>
                </c:pt>
                <c:pt idx="23">
                  <c:v>昭49</c:v>
                </c:pt>
                <c:pt idx="24">
                  <c:v>昭50</c:v>
                </c:pt>
                <c:pt idx="25">
                  <c:v>昭51</c:v>
                </c:pt>
                <c:pt idx="26">
                  <c:v>昭52</c:v>
                </c:pt>
                <c:pt idx="27">
                  <c:v>昭53</c:v>
                </c:pt>
                <c:pt idx="28">
                  <c:v>昭54</c:v>
                </c:pt>
                <c:pt idx="29">
                  <c:v>昭55</c:v>
                </c:pt>
                <c:pt idx="30">
                  <c:v>昭56</c:v>
                </c:pt>
                <c:pt idx="31">
                  <c:v>昭57</c:v>
                </c:pt>
                <c:pt idx="32">
                  <c:v>昭58</c:v>
                </c:pt>
                <c:pt idx="33">
                  <c:v>昭59</c:v>
                </c:pt>
                <c:pt idx="34">
                  <c:v>昭60</c:v>
                </c:pt>
                <c:pt idx="35">
                  <c:v>昭61</c:v>
                </c:pt>
                <c:pt idx="36">
                  <c:v>昭62</c:v>
                </c:pt>
                <c:pt idx="37">
                  <c:v>昭63</c:v>
                </c:pt>
                <c:pt idx="38">
                  <c:v>平元</c:v>
                </c:pt>
                <c:pt idx="39">
                  <c:v>平2</c:v>
                </c:pt>
                <c:pt idx="40">
                  <c:v>平3</c:v>
                </c:pt>
                <c:pt idx="41">
                  <c:v>平4</c:v>
                </c:pt>
                <c:pt idx="42">
                  <c:v>平5</c:v>
                </c:pt>
                <c:pt idx="43">
                  <c:v>平6</c:v>
                </c:pt>
                <c:pt idx="44">
                  <c:v>平7</c:v>
                </c:pt>
                <c:pt idx="45">
                  <c:v>平8</c:v>
                </c:pt>
                <c:pt idx="46">
                  <c:v>平9</c:v>
                </c:pt>
                <c:pt idx="47">
                  <c:v>平10</c:v>
                </c:pt>
                <c:pt idx="48">
                  <c:v>平11</c:v>
                </c:pt>
                <c:pt idx="49">
                  <c:v>平12</c:v>
                </c:pt>
                <c:pt idx="50">
                  <c:v>平13</c:v>
                </c:pt>
                <c:pt idx="51">
                  <c:v>平14</c:v>
                </c:pt>
                <c:pt idx="52">
                  <c:v>平15</c:v>
                </c:pt>
                <c:pt idx="53">
                  <c:v>平16</c:v>
                </c:pt>
                <c:pt idx="54">
                  <c:v>平17</c:v>
                </c:pt>
                <c:pt idx="55">
                  <c:v>平18</c:v>
                </c:pt>
                <c:pt idx="56">
                  <c:v>平19</c:v>
                </c:pt>
                <c:pt idx="57">
                  <c:v>平20</c:v>
                </c:pt>
                <c:pt idx="58">
                  <c:v>平21</c:v>
                </c:pt>
                <c:pt idx="59">
                  <c:v>平22</c:v>
                </c:pt>
                <c:pt idx="60">
                  <c:v>平23</c:v>
                </c:pt>
                <c:pt idx="61">
                  <c:v>平24</c:v>
                </c:pt>
                <c:pt idx="62">
                  <c:v>平25</c:v>
                </c:pt>
                <c:pt idx="63">
                  <c:v>平26</c:v>
                </c:pt>
                <c:pt idx="64">
                  <c:v>平27</c:v>
                </c:pt>
                <c:pt idx="65">
                  <c:v>平28</c:v>
                </c:pt>
                <c:pt idx="66">
                  <c:v>平29</c:v>
                </c:pt>
                <c:pt idx="67">
                  <c:v>平30</c:v>
                </c:pt>
              </c:strCache>
            </c:strRef>
          </c:cat>
          <c:val>
            <c:numRef>
              <c:f>'（印刷外）死亡４'!$J$12:$J$79</c:f>
              <c:numCache>
                <c:ptCount val="68"/>
                <c:pt idx="0">
                  <c:v>14.086193136472467</c:v>
                </c:pt>
                <c:pt idx="1">
                  <c:v>15.545060999606454</c:v>
                </c:pt>
                <c:pt idx="2">
                  <c:v>18.058252427184467</c:v>
                </c:pt>
                <c:pt idx="3">
                  <c:v>19.877675840978593</c:v>
                </c:pt>
                <c:pt idx="4">
                  <c:v>22.411415484627994</c:v>
                </c:pt>
                <c:pt idx="5">
                  <c:v>22.19311377245509</c:v>
                </c:pt>
                <c:pt idx="6">
                  <c:v>20.913818722139673</c:v>
                </c:pt>
                <c:pt idx="7">
                  <c:v>24.74188790560472</c:v>
                </c:pt>
                <c:pt idx="8">
                  <c:v>19.444444444444443</c:v>
                </c:pt>
                <c:pt idx="9">
                  <c:v>20.71639544877844</c:v>
                </c:pt>
                <c:pt idx="10">
                  <c:v>17.139777218828602</c:v>
                </c:pt>
                <c:pt idx="11">
                  <c:v>14.849023090586146</c:v>
                </c:pt>
                <c:pt idx="12">
                  <c:v>15.152578042792003</c:v>
                </c:pt>
                <c:pt idx="13">
                  <c:v>13.430252682589131</c:v>
                </c:pt>
                <c:pt idx="14">
                  <c:v>13.768141070914167</c:v>
                </c:pt>
                <c:pt idx="15">
                  <c:v>12.269938650306749</c:v>
                </c:pt>
                <c:pt idx="16">
                  <c:v>12.045760430686407</c:v>
                </c:pt>
                <c:pt idx="17">
                  <c:v>12.371475953565506</c:v>
                </c:pt>
                <c:pt idx="18">
                  <c:v>11.49312377210216</c:v>
                </c:pt>
                <c:pt idx="19">
                  <c:v>12.03454530827899</c:v>
                </c:pt>
                <c:pt idx="20">
                  <c:v>13.62763915547025</c:v>
                </c:pt>
                <c:pt idx="21">
                  <c:v>14.8708254568368</c:v>
                </c:pt>
                <c:pt idx="22">
                  <c:v>15.012406947890819</c:v>
                </c:pt>
                <c:pt idx="23">
                  <c:v>15.243342516069788</c:v>
                </c:pt>
                <c:pt idx="24">
                  <c:v>16.26850732052534</c:v>
                </c:pt>
                <c:pt idx="25">
                  <c:v>15.451545154515452</c:v>
                </c:pt>
                <c:pt idx="26">
                  <c:v>15.421256326287585</c:v>
                </c:pt>
                <c:pt idx="27">
                  <c:v>16.715888954518608</c:v>
                </c:pt>
                <c:pt idx="28">
                  <c:v>15.943728018757326</c:v>
                </c:pt>
                <c:pt idx="29">
                  <c:v>16.315514716681523</c:v>
                </c:pt>
                <c:pt idx="30">
                  <c:v>15.111239526148513</c:v>
                </c:pt>
                <c:pt idx="31">
                  <c:v>14.859437751004016</c:v>
                </c:pt>
                <c:pt idx="32">
                  <c:v>18.876532648987737</c:v>
                </c:pt>
                <c:pt idx="33">
                  <c:v>16.86030036837631</c:v>
                </c:pt>
                <c:pt idx="34">
                  <c:v>16.862088218872138</c:v>
                </c:pt>
                <c:pt idx="35">
                  <c:v>19.013102871480346</c:v>
                </c:pt>
                <c:pt idx="36">
                  <c:v>15.904682737600444</c:v>
                </c:pt>
                <c:pt idx="37">
                  <c:v>15.660325337744693</c:v>
                </c:pt>
                <c:pt idx="38">
                  <c:v>14.136700521548175</c:v>
                </c:pt>
                <c:pt idx="39">
                  <c:v>14.162540491305926</c:v>
                </c:pt>
                <c:pt idx="40">
                  <c:v>13.069577080491133</c:v>
                </c:pt>
                <c:pt idx="41">
                  <c:v>15.093826488985586</c:v>
                </c:pt>
                <c:pt idx="42">
                  <c:v>15.649579604014104</c:v>
                </c:pt>
                <c:pt idx="43">
                  <c:v>14.382265477155988</c:v>
                </c:pt>
                <c:pt idx="44">
                  <c:v>14.246531496729244</c:v>
                </c:pt>
                <c:pt idx="45">
                  <c:v>14.895329895062265</c:v>
                </c:pt>
                <c:pt idx="46">
                  <c:v>15.1</c:v>
                </c:pt>
                <c:pt idx="47">
                  <c:v>21.3</c:v>
                </c:pt>
                <c:pt idx="48">
                  <c:v>21.1</c:v>
                </c:pt>
                <c:pt idx="49">
                  <c:v>19.9</c:v>
                </c:pt>
                <c:pt idx="50">
                  <c:v>21</c:v>
                </c:pt>
                <c:pt idx="51">
                  <c:v>20.7</c:v>
                </c:pt>
                <c:pt idx="52">
                  <c:v>21.1</c:v>
                </c:pt>
                <c:pt idx="53">
                  <c:v>20.5</c:v>
                </c:pt>
                <c:pt idx="54">
                  <c:v>21.8</c:v>
                </c:pt>
                <c:pt idx="55">
                  <c:v>21.2</c:v>
                </c:pt>
                <c:pt idx="56">
                  <c:v>21.6</c:v>
                </c:pt>
                <c:pt idx="57">
                  <c:v>21</c:v>
                </c:pt>
                <c:pt idx="58">
                  <c:v>21.7</c:v>
                </c:pt>
                <c:pt idx="59">
                  <c:v>23.1</c:v>
                </c:pt>
                <c:pt idx="60">
                  <c:v>22.5</c:v>
                </c:pt>
                <c:pt idx="61">
                  <c:v>20.4</c:v>
                </c:pt>
                <c:pt idx="62">
                  <c:v>20.6924754634678</c:v>
                </c:pt>
                <c:pt idx="63">
                  <c:v>18.4333059435771</c:v>
                </c:pt>
                <c:pt idx="64">
                  <c:v>18.678003291278113</c:v>
                </c:pt>
                <c:pt idx="65">
                  <c:v>16.6</c:v>
                </c:pt>
                <c:pt idx="66">
                  <c:v>16.3</c:v>
                </c:pt>
                <c:pt idx="67">
                  <c:v>16.4</c:v>
                </c:pt>
              </c:numCache>
            </c:numRef>
          </c:val>
          <c:smooth val="0"/>
        </c:ser>
        <c:marker val="1"/>
        <c:axId val="24128034"/>
        <c:axId val="15825715"/>
      </c:lineChart>
      <c:catAx>
        <c:axId val="241280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25715"/>
        <c:crosses val="autoZero"/>
        <c:auto val="1"/>
        <c:lblOffset val="100"/>
        <c:tickLblSkip val="5"/>
        <c:noMultiLvlLbl val="0"/>
      </c:catAx>
      <c:valAx>
        <c:axId val="158257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280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775"/>
          <c:y val="0.09475"/>
          <c:w val="0.54375"/>
          <c:h val="0.249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6"/>
          <c:w val="0.9525"/>
          <c:h val="0.994"/>
        </c:manualLayout>
      </c:layout>
      <c:lineChart>
        <c:grouping val="standard"/>
        <c:varyColors val="0"/>
        <c:ser>
          <c:idx val="0"/>
          <c:order val="0"/>
          <c:tx>
            <c:strRef>
              <c:f>'（印刷外）概要４'!$S$38</c:f>
              <c:strCache>
                <c:ptCount val="1"/>
                <c:pt idx="0">
                  <c:v>出生率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'（印刷外）概要４'!$R$39:$R$105</c:f>
              <c:strCache/>
            </c:strRef>
          </c:cat>
          <c:val>
            <c:numRef>
              <c:f>'（印刷外）概要４'!$S$39:$S$105</c:f>
              <c:numCache/>
            </c:numRef>
          </c:val>
          <c:smooth val="0"/>
        </c:ser>
        <c:ser>
          <c:idx val="1"/>
          <c:order val="1"/>
          <c:tx>
            <c:strRef>
              <c:f>'（印刷外）概要４'!$T$38</c:f>
              <c:strCache>
                <c:ptCount val="1"/>
                <c:pt idx="0">
                  <c:v>死亡率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'（印刷外）概要４'!$R$39:$R$105</c:f>
              <c:strCache/>
            </c:strRef>
          </c:cat>
          <c:val>
            <c:numRef>
              <c:f>'（印刷外）概要４'!$T$39:$T$105</c:f>
              <c:numCache/>
            </c:numRef>
          </c:val>
          <c:smooth val="0"/>
        </c:ser>
        <c:ser>
          <c:idx val="2"/>
          <c:order val="2"/>
          <c:tx>
            <c:strRef>
              <c:f>'（印刷外）概要４'!$U$38</c:f>
              <c:strCache>
                <c:ptCount val="1"/>
                <c:pt idx="0">
                  <c:v>婚姻率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'（印刷外）概要４'!$R$39:$R$105</c:f>
              <c:strCache/>
            </c:strRef>
          </c:cat>
          <c:val>
            <c:numRef>
              <c:f>'（印刷外）概要４'!$U$39:$U$105</c:f>
              <c:numCache/>
            </c:numRef>
          </c:val>
          <c:smooth val="0"/>
        </c:ser>
        <c:ser>
          <c:idx val="3"/>
          <c:order val="3"/>
          <c:tx>
            <c:strRef>
              <c:f>'（印刷外）概要４'!$V$38</c:f>
              <c:strCache>
                <c:ptCount val="1"/>
                <c:pt idx="0">
                  <c:v>離婚率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'（印刷外）概要４'!$R$39:$R$105</c:f>
              <c:strCache/>
            </c:strRef>
          </c:cat>
          <c:val>
            <c:numRef>
              <c:f>'（印刷外）概要４'!$V$39:$V$105</c:f>
              <c:numCache/>
            </c:numRef>
          </c:val>
          <c:smooth val="0"/>
        </c:ser>
        <c:marker val="1"/>
        <c:axId val="8213708"/>
        <c:axId val="6814509"/>
      </c:lineChart>
      <c:catAx>
        <c:axId val="82137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14509"/>
        <c:crosses val="autoZero"/>
        <c:auto val="0"/>
        <c:lblOffset val="100"/>
        <c:tickLblSkip val="3"/>
        <c:noMultiLvlLbl val="0"/>
      </c:catAx>
      <c:valAx>
        <c:axId val="68145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21370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4075"/>
          <c:y val="0.2255"/>
          <c:w val="0.1875"/>
          <c:h val="0.23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2075"/>
          <c:w val="0.954"/>
          <c:h val="0.97925"/>
        </c:manualLayout>
      </c:layout>
      <c:lineChart>
        <c:grouping val="standard"/>
        <c:varyColors val="0"/>
        <c:ser>
          <c:idx val="0"/>
          <c:order val="0"/>
          <c:tx>
            <c:strRef>
              <c:f>'（印刷外）死亡４'!$D$11</c:f>
              <c:strCache>
                <c:ptCount val="1"/>
                <c:pt idx="0">
                  <c:v>悪性新生物＜腫瘍＞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'（印刷外）死亡４'!$C$12:$C$78</c:f>
              <c:strCache/>
            </c:strRef>
          </c:cat>
          <c:val>
            <c:numRef>
              <c:f>'（印刷外）死亡４'!$D$12:$D$78</c:f>
              <c:numCache/>
            </c:numRef>
          </c:val>
          <c:smooth val="0"/>
        </c:ser>
        <c:ser>
          <c:idx val="1"/>
          <c:order val="1"/>
          <c:tx>
            <c:strRef>
              <c:f>'（印刷外）死亡４'!$E$11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'（印刷外）死亡４'!$C$12:$C$78</c:f>
              <c:strCache/>
            </c:strRef>
          </c:cat>
          <c:val>
            <c:numRef>
              <c:f>'（印刷外）死亡４'!$E$12:$E$78</c:f>
              <c:numCache/>
            </c:numRef>
          </c:val>
          <c:smooth val="0"/>
        </c:ser>
        <c:ser>
          <c:idx val="2"/>
          <c:order val="2"/>
          <c:tx>
            <c:strRef>
              <c:f>'（印刷外）死亡４'!$F$11</c:f>
              <c:strCache>
                <c:ptCount val="1"/>
                <c:pt idx="0">
                  <c:v>心疾患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'（印刷外）死亡４'!$C$12:$C$78</c:f>
              <c:strCache/>
            </c:strRef>
          </c:cat>
          <c:val>
            <c:numRef>
              <c:f>'（印刷外）死亡４'!$F$12:$F$78</c:f>
              <c:numCache/>
            </c:numRef>
          </c:val>
          <c:smooth val="0"/>
        </c:ser>
        <c:ser>
          <c:idx val="3"/>
          <c:order val="3"/>
          <c:tx>
            <c:strRef>
              <c:f>'（印刷外）死亡４'!$G$11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80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'（印刷外）死亡４'!$C$12:$C$78</c:f>
              <c:strCache/>
            </c:strRef>
          </c:cat>
          <c:val>
            <c:numRef>
              <c:f>'（印刷外）死亡４'!$G$12:$G$78</c:f>
              <c:numCache/>
            </c:numRef>
          </c:val>
          <c:smooth val="0"/>
        </c:ser>
        <c:ser>
          <c:idx val="4"/>
          <c:order val="4"/>
          <c:tx>
            <c:strRef>
              <c:f>'（印刷外）死亡４'!$H$11</c:f>
              <c:strCache>
                <c:ptCount val="1"/>
                <c:pt idx="0">
                  <c:v>不慮の事故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'（印刷外）死亡４'!$C$12:$C$78</c:f>
              <c:strCache/>
            </c:strRef>
          </c:cat>
          <c:val>
            <c:numRef>
              <c:f>'（印刷外）死亡４'!$H$12:$H$78</c:f>
              <c:numCache/>
            </c:numRef>
          </c:val>
          <c:smooth val="0"/>
        </c:ser>
        <c:ser>
          <c:idx val="5"/>
          <c:order val="5"/>
          <c:tx>
            <c:strRef>
              <c:f>'（印刷外）死亡４'!$I$11</c:f>
              <c:strCache>
                <c:ptCount val="1"/>
                <c:pt idx="0">
                  <c:v>老衰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'（印刷外）死亡４'!$C$12:$C$78</c:f>
              <c:strCache/>
            </c:strRef>
          </c:cat>
          <c:val>
            <c:numRef>
              <c:f>'（印刷外）死亡４'!$I$12:$I$78</c:f>
              <c:numCache/>
            </c:numRef>
          </c:val>
          <c:smooth val="0"/>
        </c:ser>
        <c:ser>
          <c:idx val="6"/>
          <c:order val="6"/>
          <c:tx>
            <c:strRef>
              <c:f>'（印刷外）死亡４'!$J$11</c:f>
              <c:strCache>
                <c:ptCount val="1"/>
                <c:pt idx="0">
                  <c:v>自殺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4"/>
            <c:spPr>
              <a:solidFill>
                <a:srgbClr val="FFFFFF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'（印刷外）死亡４'!$C$12:$C$78</c:f>
              <c:strCache/>
            </c:strRef>
          </c:cat>
          <c:val>
            <c:numRef>
              <c:f>'（印刷外）死亡４'!$J$12:$J$78</c:f>
              <c:numCache/>
            </c:numRef>
          </c:val>
          <c:smooth val="0"/>
        </c:ser>
        <c:marker val="1"/>
        <c:axId val="61330582"/>
        <c:axId val="15104327"/>
      </c:lineChart>
      <c:catAx>
        <c:axId val="613305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104327"/>
        <c:crosses val="autoZero"/>
        <c:auto val="1"/>
        <c:lblOffset val="100"/>
        <c:tickLblSkip val="6"/>
        <c:noMultiLvlLbl val="0"/>
      </c:catAx>
      <c:valAx>
        <c:axId val="151043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3305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1425"/>
          <c:y val="0.11775"/>
          <c:w val="0.2545"/>
          <c:h val="0.22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Relationship Id="rId5" Type="http://schemas.openxmlformats.org/officeDocument/2006/relationships/image" Target="../media/image1.emf" /><Relationship Id="rId6" Type="http://schemas.openxmlformats.org/officeDocument/2006/relationships/image" Target="../media/image7.emf" /><Relationship Id="rId7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39</xdr:row>
      <xdr:rowOff>0</xdr:rowOff>
    </xdr:from>
    <xdr:to>
      <xdr:col>18</xdr:col>
      <xdr:colOff>247650</xdr:colOff>
      <xdr:row>54</xdr:row>
      <xdr:rowOff>133350</xdr:rowOff>
    </xdr:to>
    <xdr:graphicFrame>
      <xdr:nvGraphicFramePr>
        <xdr:cNvPr id="1" name="グラフ 34"/>
        <xdr:cNvGraphicFramePr/>
      </xdr:nvGraphicFramePr>
      <xdr:xfrm>
        <a:off x="47625" y="6677025"/>
        <a:ext cx="66579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438150</xdr:colOff>
      <xdr:row>39</xdr:row>
      <xdr:rowOff>9525</xdr:rowOff>
    </xdr:from>
    <xdr:ext cx="400050" cy="161925"/>
    <xdr:sp>
      <xdr:nvSpPr>
        <xdr:cNvPr id="2" name="Text Box 33"/>
        <xdr:cNvSpPr txBox="1">
          <a:spLocks noChangeArrowheads="1"/>
        </xdr:cNvSpPr>
      </xdr:nvSpPr>
      <xdr:spPr>
        <a:xfrm>
          <a:off x="561975" y="6686550"/>
          <a:ext cx="400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千人）</a:t>
          </a:r>
        </a:p>
      </xdr:txBody>
    </xdr:sp>
    <xdr:clientData/>
  </xdr:oneCellAnchor>
  <xdr:oneCellAnchor>
    <xdr:from>
      <xdr:col>17</xdr:col>
      <xdr:colOff>342900</xdr:colOff>
      <xdr:row>53</xdr:row>
      <xdr:rowOff>66675</xdr:rowOff>
    </xdr:from>
    <xdr:ext cx="295275" cy="171450"/>
    <xdr:sp>
      <xdr:nvSpPr>
        <xdr:cNvPr id="3" name="テキスト ボックス 1"/>
        <xdr:cNvSpPr txBox="1">
          <a:spLocks noChangeArrowheads="1"/>
        </xdr:cNvSpPr>
      </xdr:nvSpPr>
      <xdr:spPr>
        <a:xfrm>
          <a:off x="6372225" y="9201150"/>
          <a:ext cx="295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12</xdr:row>
      <xdr:rowOff>95250</xdr:rowOff>
    </xdr:from>
    <xdr:to>
      <xdr:col>11</xdr:col>
      <xdr:colOff>342900</xdr:colOff>
      <xdr:row>13</xdr:row>
      <xdr:rowOff>76200</xdr:rowOff>
    </xdr:to>
    <xdr:sp>
      <xdr:nvSpPr>
        <xdr:cNvPr id="1" name="Rectangle 4"/>
        <xdr:cNvSpPr>
          <a:spLocks/>
        </xdr:cNvSpPr>
      </xdr:nvSpPr>
      <xdr:spPr>
        <a:xfrm>
          <a:off x="4895850" y="3181350"/>
          <a:ext cx="14573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（単位：人、％）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29</xdr:row>
      <xdr:rowOff>66675</xdr:rowOff>
    </xdr:from>
    <xdr:to>
      <xdr:col>9</xdr:col>
      <xdr:colOff>104775</xdr:colOff>
      <xdr:row>30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2743200" y="4972050"/>
          <a:ext cx="1028700" cy="228600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（単位：人）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257175</xdr:colOff>
      <xdr:row>55</xdr:row>
      <xdr:rowOff>47625</xdr:rowOff>
    </xdr:from>
    <xdr:to>
      <xdr:col>17</xdr:col>
      <xdr:colOff>361950</xdr:colOff>
      <xdr:row>59</xdr:row>
      <xdr:rowOff>152400</xdr:rowOff>
    </xdr:to>
    <xdr:sp>
      <xdr:nvSpPr>
        <xdr:cNvPr id="1" name="Rectangle 8"/>
        <xdr:cNvSpPr>
          <a:spLocks/>
        </xdr:cNvSpPr>
      </xdr:nvSpPr>
      <xdr:spPr>
        <a:xfrm>
          <a:off x="5753100" y="9163050"/>
          <a:ext cx="7905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「肺炎」は平成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年まで「肺炎及び気管支炎」である。</a:t>
          </a:r>
        </a:p>
      </xdr:txBody>
    </xdr:sp>
    <xdr:clientData/>
  </xdr:twoCellAnchor>
  <xdr:twoCellAnchor>
    <xdr:from>
      <xdr:col>0</xdr:col>
      <xdr:colOff>123825</xdr:colOff>
      <xdr:row>46</xdr:row>
      <xdr:rowOff>19050</xdr:rowOff>
    </xdr:from>
    <xdr:to>
      <xdr:col>15</xdr:col>
      <xdr:colOff>371475</xdr:colOff>
      <xdr:row>60</xdr:row>
      <xdr:rowOff>114300</xdr:rowOff>
    </xdr:to>
    <xdr:graphicFrame>
      <xdr:nvGraphicFramePr>
        <xdr:cNvPr id="2" name="グラフ 32"/>
        <xdr:cNvGraphicFramePr/>
      </xdr:nvGraphicFramePr>
      <xdr:xfrm>
        <a:off x="123825" y="7591425"/>
        <a:ext cx="57435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219075</xdr:colOff>
      <xdr:row>46</xdr:row>
      <xdr:rowOff>19050</xdr:rowOff>
    </xdr:from>
    <xdr:ext cx="228600" cy="161925"/>
    <xdr:sp>
      <xdr:nvSpPr>
        <xdr:cNvPr id="3" name="Text Box 33"/>
        <xdr:cNvSpPr txBox="1">
          <a:spLocks noChangeArrowheads="1"/>
        </xdr:cNvSpPr>
      </xdr:nvSpPr>
      <xdr:spPr>
        <a:xfrm>
          <a:off x="533400" y="7591425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人）</a:t>
          </a:r>
        </a:p>
      </xdr:txBody>
    </xdr:sp>
    <xdr:clientData/>
  </xdr:oneCellAnchor>
  <xdr:oneCellAnchor>
    <xdr:from>
      <xdr:col>15</xdr:col>
      <xdr:colOff>0</xdr:colOff>
      <xdr:row>58</xdr:row>
      <xdr:rowOff>114300</xdr:rowOff>
    </xdr:from>
    <xdr:ext cx="295275" cy="171450"/>
    <xdr:sp>
      <xdr:nvSpPr>
        <xdr:cNvPr id="4" name="テキスト ボックス 4"/>
        <xdr:cNvSpPr txBox="1">
          <a:spLocks noChangeArrowheads="1"/>
        </xdr:cNvSpPr>
      </xdr:nvSpPr>
      <xdr:spPr>
        <a:xfrm>
          <a:off x="5495925" y="9744075"/>
          <a:ext cx="295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14</xdr:col>
      <xdr:colOff>323850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0" y="8601075"/>
        <a:ext cx="67913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6524625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0" y="1733550"/>
        <a:ext cx="652462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8"/>
  <sheetViews>
    <sheetView tabSelected="1" view="pageBreakPreview" zoomScaleSheetLayoutView="100" zoomScalePageLayoutView="0" workbookViewId="0" topLeftCell="A31">
      <selection activeCell="F21" sqref="F21"/>
    </sheetView>
  </sheetViews>
  <sheetFormatPr defaultColWidth="9.00390625" defaultRowHeight="13.5"/>
  <cols>
    <col min="1" max="1" width="3.125" style="117" customWidth="1"/>
    <col min="2" max="2" width="4.625" style="117" customWidth="1"/>
    <col min="3" max="3" width="12.25390625" style="117" customWidth="1"/>
    <col min="4" max="4" width="4.125" style="117" customWidth="1"/>
    <col min="5" max="5" width="12.00390625" style="117" customWidth="1"/>
    <col min="6" max="6" width="9.00390625" style="117" customWidth="1"/>
    <col min="7" max="7" width="4.625" style="117" customWidth="1"/>
    <col min="8" max="8" width="4.875" style="117" customWidth="1"/>
    <col min="9" max="9" width="6.50390625" style="117" customWidth="1"/>
    <col min="10" max="10" width="6.75390625" style="117" customWidth="1"/>
    <col min="11" max="11" width="4.25390625" style="117" customWidth="1"/>
    <col min="12" max="12" width="10.00390625" style="117" customWidth="1"/>
    <col min="13" max="13" width="4.875" style="117" customWidth="1"/>
    <col min="14" max="14" width="3.625" style="117" customWidth="1"/>
    <col min="15" max="16384" width="9.00390625" style="117" customWidth="1"/>
  </cols>
  <sheetData>
    <row r="1" ht="24.75" customHeight="1">
      <c r="C1" s="280" t="s">
        <v>138</v>
      </c>
    </row>
    <row r="2" spans="2:13" ht="19.5" customHeight="1">
      <c r="B2" s="118"/>
      <c r="C2" s="280"/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2:13" ht="18.75">
      <c r="B3" s="121"/>
      <c r="C3" s="25" t="s">
        <v>409</v>
      </c>
      <c r="L3" s="122"/>
      <c r="M3" s="123"/>
    </row>
    <row r="4" spans="2:13" ht="12" customHeight="1">
      <c r="B4" s="121"/>
      <c r="L4" s="122"/>
      <c r="M4" s="123"/>
    </row>
    <row r="5" spans="2:13" ht="24">
      <c r="B5" s="281" t="s">
        <v>410</v>
      </c>
      <c r="C5" s="282"/>
      <c r="D5" s="282"/>
      <c r="E5" s="282"/>
      <c r="F5" s="282"/>
      <c r="G5" s="282"/>
      <c r="H5" s="282"/>
      <c r="I5" s="282"/>
      <c r="J5" s="282"/>
      <c r="K5" s="282"/>
      <c r="L5" s="283"/>
      <c r="M5" s="123"/>
    </row>
    <row r="6" spans="2:13" ht="24">
      <c r="B6" s="281" t="s">
        <v>425</v>
      </c>
      <c r="C6" s="284"/>
      <c r="D6" s="284"/>
      <c r="E6" s="284"/>
      <c r="F6" s="284"/>
      <c r="G6" s="284"/>
      <c r="H6" s="284"/>
      <c r="I6" s="284"/>
      <c r="J6" s="284"/>
      <c r="K6" s="284"/>
      <c r="L6" s="285"/>
      <c r="M6" s="123"/>
    </row>
    <row r="7" spans="2:13" ht="12" customHeight="1">
      <c r="B7" s="121"/>
      <c r="L7" s="122"/>
      <c r="M7" s="123"/>
    </row>
    <row r="8" spans="2:13" ht="14.25" customHeight="1">
      <c r="B8" s="124"/>
      <c r="C8" s="125"/>
      <c r="D8" s="125"/>
      <c r="E8" s="125"/>
      <c r="F8" s="125"/>
      <c r="G8" s="125"/>
      <c r="H8" s="125"/>
      <c r="I8" s="286" t="s">
        <v>385</v>
      </c>
      <c r="J8" s="286"/>
      <c r="K8" s="286"/>
      <c r="L8" s="286"/>
      <c r="M8" s="126"/>
    </row>
    <row r="9" spans="8:13" ht="14.25" customHeight="1">
      <c r="H9" s="4"/>
      <c r="I9" s="286"/>
      <c r="J9" s="286"/>
      <c r="K9" s="286"/>
      <c r="L9" s="286"/>
      <c r="M9" s="127"/>
    </row>
    <row r="10" spans="8:13" ht="14.25">
      <c r="H10" s="3"/>
      <c r="I10" s="128"/>
      <c r="J10" s="127"/>
      <c r="K10" s="127"/>
      <c r="L10" s="127"/>
      <c r="M10" s="127"/>
    </row>
    <row r="11" ht="15" customHeight="1"/>
    <row r="12" ht="18" customHeight="1">
      <c r="B12" s="4" t="s">
        <v>13</v>
      </c>
    </row>
    <row r="13" spans="2:13" ht="18" customHeight="1">
      <c r="B13" s="5" t="s">
        <v>411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2:13" ht="18" customHeight="1">
      <c r="B14" s="5" t="s">
        <v>139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2:13" ht="18" customHeight="1">
      <c r="B15" s="5" t="s">
        <v>140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2:13" ht="18" customHeight="1">
      <c r="B16" s="5" t="s">
        <v>141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ht="15" customHeight="1"/>
    <row r="18" spans="2:17" ht="21" customHeight="1">
      <c r="B18" s="4" t="s">
        <v>142</v>
      </c>
      <c r="O18" s="150" t="s">
        <v>386</v>
      </c>
      <c r="P18" s="151"/>
      <c r="Q18" s="152"/>
    </row>
    <row r="19" spans="2:17" ht="18" customHeight="1">
      <c r="B19" s="274" t="s">
        <v>83</v>
      </c>
      <c r="C19" s="276"/>
      <c r="D19" s="7"/>
      <c r="E19" s="5"/>
      <c r="F19" s="5"/>
      <c r="G19" s="5"/>
      <c r="H19" s="277" t="s">
        <v>426</v>
      </c>
      <c r="I19" s="278"/>
      <c r="J19" s="278"/>
      <c r="K19" s="278"/>
      <c r="L19" s="278"/>
      <c r="M19" s="279"/>
      <c r="N19" s="7"/>
      <c r="O19" s="144">
        <f>２ページ!E4</f>
        <v>25192</v>
      </c>
      <c r="P19" s="145">
        <f>２ページ!H4</f>
        <v>26261</v>
      </c>
      <c r="Q19" s="146">
        <f>O19-P19</f>
        <v>-1069</v>
      </c>
    </row>
    <row r="20" spans="2:17" ht="18" customHeight="1">
      <c r="B20" s="9" t="s">
        <v>143</v>
      </c>
      <c r="C20" s="5"/>
      <c r="D20" s="5"/>
      <c r="E20" s="5"/>
      <c r="F20" s="5"/>
      <c r="G20" s="5"/>
      <c r="H20" s="9" t="s">
        <v>143</v>
      </c>
      <c r="I20" s="5"/>
      <c r="J20" s="5"/>
      <c r="K20" s="5"/>
      <c r="L20" s="5"/>
      <c r="M20" s="5"/>
      <c r="N20" s="8"/>
      <c r="O20" s="147">
        <f>２ページ!K4</f>
        <v>7.032942490228922</v>
      </c>
      <c r="P20" s="148">
        <f>２ページ!N4</f>
        <v>7.2846047156726765</v>
      </c>
      <c r="Q20" s="149">
        <f>O20-P20</f>
        <v>-0.25166222544375483</v>
      </c>
    </row>
    <row r="21" spans="2:14" ht="18" customHeight="1">
      <c r="B21" s="9" t="s">
        <v>144</v>
      </c>
      <c r="C21" s="5"/>
      <c r="D21" s="5"/>
      <c r="E21" s="5"/>
      <c r="F21" s="5"/>
      <c r="G21" s="5"/>
      <c r="H21" s="9"/>
      <c r="I21" s="5"/>
      <c r="J21" s="5"/>
      <c r="K21" s="5"/>
      <c r="L21" s="5"/>
      <c r="M21" s="5"/>
      <c r="N21" s="8"/>
    </row>
    <row r="22" spans="2:18" ht="18" customHeight="1">
      <c r="B22" s="9" t="s">
        <v>144</v>
      </c>
      <c r="C22" s="5"/>
      <c r="D22" s="5"/>
      <c r="E22" s="5"/>
      <c r="F22" s="5"/>
      <c r="G22" s="5"/>
      <c r="H22" s="9" t="s">
        <v>145</v>
      </c>
      <c r="I22" s="5"/>
      <c r="J22" s="5"/>
      <c r="K22" s="5"/>
      <c r="L22" s="5"/>
      <c r="M22" s="5"/>
      <c r="N22" s="8"/>
      <c r="P22" s="150" t="s">
        <v>387</v>
      </c>
      <c r="Q22" s="151"/>
      <c r="R22" s="152"/>
    </row>
    <row r="23" spans="2:18" ht="18" customHeight="1">
      <c r="B23" s="5" t="s">
        <v>143</v>
      </c>
      <c r="C23" s="5"/>
      <c r="D23" s="5"/>
      <c r="E23" s="5"/>
      <c r="F23" s="5"/>
      <c r="G23" s="5"/>
      <c r="H23" s="9" t="s">
        <v>143</v>
      </c>
      <c r="I23" s="5"/>
      <c r="J23" s="5"/>
      <c r="K23" s="5"/>
      <c r="L23" s="5"/>
      <c r="M23" s="5"/>
      <c r="N23" s="8"/>
      <c r="P23" s="144">
        <f>２ページ!E6</f>
        <v>50</v>
      </c>
      <c r="Q23" s="145">
        <f>２ページ!H6</f>
        <v>47</v>
      </c>
      <c r="R23" s="146">
        <f>P23-Q23</f>
        <v>3</v>
      </c>
    </row>
    <row r="24" spans="2:18" ht="18" customHeight="1">
      <c r="B24" s="5"/>
      <c r="C24" s="5"/>
      <c r="D24" s="5"/>
      <c r="E24" s="5"/>
      <c r="F24" s="5"/>
      <c r="G24" s="5"/>
      <c r="H24" s="9" t="s">
        <v>146</v>
      </c>
      <c r="I24" s="5"/>
      <c r="J24" s="5"/>
      <c r="K24" s="5"/>
      <c r="L24" s="5"/>
      <c r="M24" s="5"/>
      <c r="N24" s="8"/>
      <c r="P24" s="147">
        <f>２ページ!K6</f>
        <v>1.984757065735154</v>
      </c>
      <c r="Q24" s="148">
        <f>２ページ!N6</f>
        <v>1.7897262099691558</v>
      </c>
      <c r="R24" s="149">
        <f>P24-Q24</f>
        <v>0.19503085576599832</v>
      </c>
    </row>
    <row r="25" spans="2:18" ht="18" customHeight="1">
      <c r="B25" s="5"/>
      <c r="C25" s="5"/>
      <c r="D25" s="5"/>
      <c r="E25" s="5"/>
      <c r="F25" s="5"/>
      <c r="G25" s="5"/>
      <c r="H25" s="9" t="s">
        <v>144</v>
      </c>
      <c r="I25" s="5"/>
      <c r="J25" s="5"/>
      <c r="K25" s="5"/>
      <c r="L25" s="5"/>
      <c r="M25" s="5"/>
      <c r="N25" s="8"/>
      <c r="P25" s="150" t="s">
        <v>388</v>
      </c>
      <c r="Q25" s="151"/>
      <c r="R25" s="152"/>
    </row>
    <row r="26" spans="2:18" ht="18" customHeight="1">
      <c r="B26" s="274" t="s">
        <v>199</v>
      </c>
      <c r="C26" s="276"/>
      <c r="D26" s="7"/>
      <c r="E26" s="5"/>
      <c r="F26" s="5"/>
      <c r="G26" s="5"/>
      <c r="H26" s="9"/>
      <c r="I26" s="5"/>
      <c r="J26" s="5"/>
      <c r="K26" s="5"/>
      <c r="L26" s="5"/>
      <c r="M26" s="5"/>
      <c r="N26" s="8"/>
      <c r="P26" s="144">
        <f>２ページ!E7</f>
        <v>30</v>
      </c>
      <c r="Q26" s="145">
        <f>２ページ!H7</f>
        <v>13</v>
      </c>
      <c r="R26" s="146">
        <f>P26-Q26</f>
        <v>17</v>
      </c>
    </row>
    <row r="27" spans="2:18" ht="18" customHeight="1">
      <c r="B27" s="9" t="s">
        <v>149</v>
      </c>
      <c r="C27" s="5"/>
      <c r="D27" s="5"/>
      <c r="E27" s="5"/>
      <c r="F27" s="5"/>
      <c r="G27" s="5"/>
      <c r="H27" s="274" t="s">
        <v>96</v>
      </c>
      <c r="I27" s="275"/>
      <c r="J27" s="276"/>
      <c r="K27" s="5"/>
      <c r="L27" s="5"/>
      <c r="M27" s="5"/>
      <c r="N27" s="8"/>
      <c r="P27" s="147">
        <f>２ページ!K7</f>
        <v>1.1908542394410924</v>
      </c>
      <c r="Q27" s="148">
        <f>２ページ!N7</f>
        <v>0.49503065382125583</v>
      </c>
      <c r="R27" s="149">
        <f>P27-Q27</f>
        <v>0.6958235856198365</v>
      </c>
    </row>
    <row r="28" spans="2:14" ht="18" customHeight="1">
      <c r="B28" s="9" t="s">
        <v>147</v>
      </c>
      <c r="C28" s="5"/>
      <c r="D28" s="5"/>
      <c r="E28" s="5"/>
      <c r="F28" s="5"/>
      <c r="G28" s="5"/>
      <c r="K28" s="7"/>
      <c r="L28" s="5"/>
      <c r="M28" s="5"/>
      <c r="N28" s="8"/>
    </row>
    <row r="29" spans="2:21" ht="18" customHeight="1">
      <c r="B29" s="9" t="s">
        <v>147</v>
      </c>
      <c r="C29" s="5"/>
      <c r="D29" s="5"/>
      <c r="E29" s="5"/>
      <c r="F29" s="5"/>
      <c r="G29" s="5"/>
      <c r="H29" s="9" t="s">
        <v>148</v>
      </c>
      <c r="I29" s="5"/>
      <c r="J29" s="5"/>
      <c r="K29" s="5"/>
      <c r="L29" s="5"/>
      <c r="M29" s="5"/>
      <c r="N29" s="8"/>
      <c r="O29" s="150" t="s">
        <v>389</v>
      </c>
      <c r="P29" s="151"/>
      <c r="Q29" s="152"/>
      <c r="S29" s="117" t="s">
        <v>77</v>
      </c>
      <c r="T29" s="134">
        <f>５ページ!D15</f>
        <v>10836</v>
      </c>
      <c r="U29" s="143">
        <f>５ページ!E15</f>
        <v>302.51256281407035</v>
      </c>
    </row>
    <row r="30" spans="2:21" ht="18" customHeight="1">
      <c r="B30" s="9" t="s">
        <v>149</v>
      </c>
      <c r="C30" s="5"/>
      <c r="D30" s="5"/>
      <c r="E30" s="5"/>
      <c r="F30" s="5"/>
      <c r="G30" s="5"/>
      <c r="H30" s="9" t="s">
        <v>150</v>
      </c>
      <c r="I30" s="5"/>
      <c r="J30" s="5"/>
      <c r="K30" s="5"/>
      <c r="L30" s="5"/>
      <c r="M30" s="5"/>
      <c r="N30" s="8"/>
      <c r="O30" s="144">
        <f>２ページ!E5</f>
        <v>41972</v>
      </c>
      <c r="P30" s="145">
        <f>２ページ!H5</f>
        <v>41078</v>
      </c>
      <c r="Q30" s="146">
        <f>O30-P30</f>
        <v>894</v>
      </c>
      <c r="S30" s="117" t="s">
        <v>78</v>
      </c>
      <c r="T30" s="134">
        <f>５ページ!D16</f>
        <v>5982</v>
      </c>
      <c r="U30" s="143">
        <f>５ページ!E16</f>
        <v>167.00167504187604</v>
      </c>
    </row>
    <row r="31" spans="2:21" ht="18" customHeight="1">
      <c r="B31" s="9" t="s">
        <v>147</v>
      </c>
      <c r="C31" s="5"/>
      <c r="D31" s="5"/>
      <c r="E31" s="5"/>
      <c r="F31" s="5"/>
      <c r="G31" s="5"/>
      <c r="H31" s="9" t="s">
        <v>147</v>
      </c>
      <c r="I31" s="5"/>
      <c r="J31" s="5"/>
      <c r="K31" s="5"/>
      <c r="L31" s="5"/>
      <c r="M31" s="5"/>
      <c r="N31" s="8"/>
      <c r="O31" s="147">
        <f>２ページ!K5</f>
        <v>11.71747627024009</v>
      </c>
      <c r="P31" s="148">
        <f>２ページ!N5</f>
        <v>11.39472954230236</v>
      </c>
      <c r="Q31" s="149">
        <f>O31-P31</f>
        <v>0.32274672793773007</v>
      </c>
      <c r="S31" s="117" t="s">
        <v>81</v>
      </c>
      <c r="T31" s="134">
        <f>５ページ!D17</f>
        <v>4914</v>
      </c>
      <c r="U31" s="143">
        <f>５ページ!E17</f>
        <v>137.1859296482412</v>
      </c>
    </row>
    <row r="32" spans="2:14" ht="18" customHeight="1">
      <c r="B32" s="9" t="s">
        <v>151</v>
      </c>
      <c r="C32" s="5"/>
      <c r="D32" s="5"/>
      <c r="E32" s="5"/>
      <c r="F32" s="5"/>
      <c r="G32" s="5"/>
      <c r="H32" s="274" t="s">
        <v>97</v>
      </c>
      <c r="I32" s="275"/>
      <c r="J32" s="276"/>
      <c r="K32" s="5"/>
      <c r="L32" s="5"/>
      <c r="M32" s="5"/>
      <c r="N32" s="8"/>
    </row>
    <row r="33" spans="2:18" ht="18" customHeight="1">
      <c r="B33" s="9" t="s">
        <v>147</v>
      </c>
      <c r="C33" s="5"/>
      <c r="D33" s="5"/>
      <c r="E33" s="5"/>
      <c r="F33" s="5"/>
      <c r="G33" s="5"/>
      <c r="K33" s="7"/>
      <c r="L33" s="5"/>
      <c r="M33" s="5"/>
      <c r="N33" s="8"/>
      <c r="P33" s="150" t="s">
        <v>390</v>
      </c>
      <c r="Q33" s="151"/>
      <c r="R33" s="152"/>
    </row>
    <row r="34" spans="2:18" ht="18" customHeight="1">
      <c r="B34" s="9"/>
      <c r="C34" s="5"/>
      <c r="D34" s="5"/>
      <c r="E34" s="5"/>
      <c r="F34" s="5"/>
      <c r="G34" s="5"/>
      <c r="H34" s="9" t="s">
        <v>149</v>
      </c>
      <c r="I34" s="5"/>
      <c r="J34" s="5"/>
      <c r="K34" s="5"/>
      <c r="L34" s="5"/>
      <c r="M34" s="5"/>
      <c r="N34" s="8"/>
      <c r="P34" s="144">
        <f>２ページ!E9</f>
        <v>470</v>
      </c>
      <c r="Q34" s="145">
        <f>２ページ!H9</f>
        <v>477</v>
      </c>
      <c r="R34" s="146">
        <f>P34-Q34</f>
        <v>-7</v>
      </c>
    </row>
    <row r="35" spans="2:18" ht="21" customHeight="1">
      <c r="B35" s="274" t="s">
        <v>76</v>
      </c>
      <c r="C35" s="275"/>
      <c r="D35" s="276"/>
      <c r="E35" s="5"/>
      <c r="F35" s="5"/>
      <c r="G35" s="5"/>
      <c r="H35" s="9" t="s">
        <v>150</v>
      </c>
      <c r="I35" s="5"/>
      <c r="J35" s="5"/>
      <c r="K35" s="5"/>
      <c r="L35" s="5"/>
      <c r="M35" s="5"/>
      <c r="N35" s="8"/>
      <c r="P35" s="147">
        <f>２ページ!K9</f>
        <v>18.315018315018317</v>
      </c>
      <c r="Q35" s="148">
        <f>２ページ!N9</f>
        <v>17.839778592265688</v>
      </c>
      <c r="R35" s="149">
        <f>P35-Q35</f>
        <v>0.4752397227526295</v>
      </c>
    </row>
    <row r="36" spans="5:14" ht="18" customHeight="1">
      <c r="E36" s="5"/>
      <c r="F36" s="5"/>
      <c r="G36" s="5"/>
      <c r="H36" s="9" t="s">
        <v>147</v>
      </c>
      <c r="I36" s="5"/>
      <c r="J36" s="5"/>
      <c r="K36" s="5"/>
      <c r="L36" s="5"/>
      <c r="M36" s="5"/>
      <c r="N36" s="8"/>
    </row>
    <row r="37" spans="2:18" ht="18" customHeight="1">
      <c r="B37" s="9" t="s">
        <v>151</v>
      </c>
      <c r="C37" s="5"/>
      <c r="D37" s="5"/>
      <c r="E37" s="5"/>
      <c r="F37" s="5"/>
      <c r="G37" s="5"/>
      <c r="H37" s="274" t="s">
        <v>98</v>
      </c>
      <c r="I37" s="275"/>
      <c r="J37" s="276"/>
      <c r="K37" s="5"/>
      <c r="L37" s="5"/>
      <c r="M37" s="5"/>
      <c r="N37" s="8"/>
      <c r="P37" s="150" t="s">
        <v>392</v>
      </c>
      <c r="Q37" s="151"/>
      <c r="R37" s="152"/>
    </row>
    <row r="38" spans="2:18" ht="18" customHeight="1">
      <c r="B38" s="9" t="s">
        <v>150</v>
      </c>
      <c r="E38" s="5"/>
      <c r="F38" s="5"/>
      <c r="G38" s="5"/>
      <c r="K38" s="7"/>
      <c r="L38" s="5"/>
      <c r="M38" s="5"/>
      <c r="N38" s="8"/>
      <c r="P38" s="144">
        <f>２ページ!E15</f>
        <v>15767</v>
      </c>
      <c r="Q38" s="145">
        <f>２ページ!H15</f>
        <v>16573</v>
      </c>
      <c r="R38" s="146">
        <f>P38-Q38</f>
        <v>-806</v>
      </c>
    </row>
    <row r="39" spans="2:18" ht="18" customHeight="1">
      <c r="B39" s="5"/>
      <c r="C39" s="5"/>
      <c r="D39" s="5"/>
      <c r="E39" s="5"/>
      <c r="F39" s="5"/>
      <c r="G39" s="5"/>
      <c r="H39" s="5" t="s">
        <v>152</v>
      </c>
      <c r="I39" s="5"/>
      <c r="J39" s="5"/>
      <c r="K39" s="5"/>
      <c r="L39" s="5"/>
      <c r="M39" s="5"/>
      <c r="N39" s="8"/>
      <c r="P39" s="147">
        <f>２ページ!K15</f>
        <v>4.4017308766052485</v>
      </c>
      <c r="Q39" s="148">
        <f>２ページ!N15</f>
        <v>4.5972260748959775</v>
      </c>
      <c r="R39" s="149">
        <f>P39-Q39</f>
        <v>-0.19549519829072892</v>
      </c>
    </row>
    <row r="40" spans="3:18" ht="18" customHeight="1">
      <c r="C40" s="5"/>
      <c r="D40" s="5"/>
      <c r="E40" s="5"/>
      <c r="F40" s="5"/>
      <c r="G40" s="5"/>
      <c r="H40" s="5" t="s">
        <v>151</v>
      </c>
      <c r="I40" s="5"/>
      <c r="J40" s="5"/>
      <c r="K40" s="5"/>
      <c r="L40" s="5"/>
      <c r="M40" s="5"/>
      <c r="N40" s="8"/>
      <c r="P40" s="150" t="s">
        <v>393</v>
      </c>
      <c r="Q40" s="151"/>
      <c r="R40" s="152"/>
    </row>
    <row r="41" spans="3:18" ht="18" customHeight="1">
      <c r="C41" s="5"/>
      <c r="D41" s="5"/>
      <c r="E41" s="5"/>
      <c r="F41" s="5"/>
      <c r="G41" s="5"/>
      <c r="H41" s="5" t="s">
        <v>147</v>
      </c>
      <c r="I41" s="5"/>
      <c r="J41" s="5"/>
      <c r="K41" s="5"/>
      <c r="L41" s="5"/>
      <c r="M41" s="5"/>
      <c r="N41" s="8"/>
      <c r="P41" s="144">
        <f>２ページ!E16</f>
        <v>5923</v>
      </c>
      <c r="Q41" s="145">
        <f>２ページ!H16</f>
        <v>5983</v>
      </c>
      <c r="R41" s="146">
        <f>P41-Q41</f>
        <v>-60</v>
      </c>
    </row>
    <row r="42" spans="3:18" ht="18" customHeight="1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8"/>
      <c r="P42" s="153">
        <f>２ページ!K16</f>
        <v>1.6535455053042993</v>
      </c>
      <c r="Q42" s="154">
        <f>２ページ!N16</f>
        <v>1.6596393897364772</v>
      </c>
      <c r="R42" s="155">
        <f>P42-Q42</f>
        <v>-0.006093884432177843</v>
      </c>
    </row>
    <row r="43" spans="2:14" ht="18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10"/>
    </row>
    <row r="44" spans="2:17" ht="18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10"/>
      <c r="O44" s="150" t="s">
        <v>391</v>
      </c>
      <c r="P44" s="151"/>
      <c r="Q44" s="152"/>
    </row>
    <row r="45" spans="2:17" ht="18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44">
        <f>２ページ!E8</f>
        <v>-16780</v>
      </c>
      <c r="P45" s="145">
        <f>２ページ!H8</f>
        <v>-14817</v>
      </c>
      <c r="Q45" s="146">
        <f>O45-P45</f>
        <v>-1963</v>
      </c>
    </row>
    <row r="46" spans="2:17" ht="18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47">
        <f>２ページ!K8</f>
        <v>-4.684533780011168</v>
      </c>
      <c r="P46" s="148">
        <f>２ページ!N8</f>
        <v>-4.110124826629683</v>
      </c>
      <c r="Q46" s="149">
        <f>O46-P46</f>
        <v>-0.5744089533814849</v>
      </c>
    </row>
    <row r="47" spans="2:14" ht="18" customHeight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2:14" ht="18" customHeigh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ht="15" customHeight="1"/>
    <row r="50" ht="15" customHeight="1"/>
    <row r="51" ht="15" customHeight="1"/>
    <row r="52" ht="15" customHeight="1"/>
  </sheetData>
  <sheetProtection/>
  <mergeCells count="11">
    <mergeCell ref="C1:C2"/>
    <mergeCell ref="B5:L5"/>
    <mergeCell ref="B6:L6"/>
    <mergeCell ref="H32:J32"/>
    <mergeCell ref="I8:L9"/>
    <mergeCell ref="B35:D35"/>
    <mergeCell ref="H37:J37"/>
    <mergeCell ref="B19:C19"/>
    <mergeCell ref="B26:C26"/>
    <mergeCell ref="H27:J27"/>
    <mergeCell ref="H19:M19"/>
  </mergeCells>
  <printOptions/>
  <pageMargins left="0.5905511811023623" right="0.5905511811023623" top="0.99" bottom="0.984251968503937" header="0.5118110236220472" footer="0.5118110236220472"/>
  <pageSetup horizontalDpi="300" verticalDpi="300" orientation="portrait" paperSize="9" r:id="rId9"/>
  <legacyDrawing r:id="rId8"/>
  <oleObjects>
    <oleObject progId="Word.Document.8" shapeId="20929" r:id="rId1"/>
    <oleObject progId="Word.Document.8" shapeId="42965" r:id="rId2"/>
    <oleObject progId="Word.Document.8" shapeId="51540" r:id="rId3"/>
    <oleObject progId="Word.Document.8" shapeId="58826" r:id="rId4"/>
    <oleObject progId="Word.Document.8" shapeId="65813" r:id="rId5"/>
    <oleObject progId="Word.Document.8" shapeId="68521" r:id="rId6"/>
    <oleObject progId="Word.Document.8" shapeId="70739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E39"/>
  <sheetViews>
    <sheetView view="pageBreakPreview" zoomScaleSheetLayoutView="100" zoomScalePageLayoutView="0" workbookViewId="0" topLeftCell="A13">
      <selection activeCell="A7" sqref="A7:S7"/>
    </sheetView>
  </sheetViews>
  <sheetFormatPr defaultColWidth="9.00390625" defaultRowHeight="13.5"/>
  <cols>
    <col min="1" max="1" width="1.625" style="135" customWidth="1"/>
    <col min="2" max="2" width="8.125" style="135" customWidth="1"/>
    <col min="3" max="3" width="5.625" style="135" customWidth="1"/>
    <col min="4" max="5" width="3.125" style="135" customWidth="1"/>
    <col min="6" max="9" width="5.625" style="135" customWidth="1"/>
    <col min="10" max="10" width="3.625" style="135" customWidth="1"/>
    <col min="11" max="11" width="2.625" style="135" customWidth="1"/>
    <col min="12" max="15" width="5.625" style="135" customWidth="1"/>
    <col min="16" max="16" width="2.125" style="135" customWidth="1"/>
    <col min="17" max="17" width="4.125" style="135" customWidth="1"/>
    <col min="18" max="19" width="5.625" style="135" customWidth="1"/>
    <col min="20" max="21" width="6.125" style="135" customWidth="1"/>
    <col min="22" max="22" width="7.00390625" style="135" customWidth="1"/>
    <col min="23" max="23" width="11.25390625" style="135" customWidth="1"/>
    <col min="24" max="27" width="6.125" style="135" customWidth="1"/>
    <col min="28" max="28" width="16.625" style="135" bestFit="1" customWidth="1"/>
    <col min="29" max="29" width="6.125" style="135" customWidth="1"/>
    <col min="30" max="30" width="16.625" style="135" bestFit="1" customWidth="1"/>
    <col min="31" max="31" width="6.125" style="135" customWidth="1"/>
    <col min="32" max="16384" width="9.00390625" style="135" customWidth="1"/>
  </cols>
  <sheetData>
    <row r="1" spans="1:7" ht="21" customHeight="1">
      <c r="A1" s="88" t="s">
        <v>63</v>
      </c>
      <c r="B1" s="89"/>
      <c r="C1" s="89"/>
      <c r="D1" s="89"/>
      <c r="E1" s="89"/>
      <c r="F1" s="89"/>
      <c r="G1" s="89"/>
    </row>
    <row r="2" spans="1:19" ht="13.5" customHeight="1">
      <c r="A2" s="390" t="s">
        <v>239</v>
      </c>
      <c r="B2" s="391"/>
      <c r="C2" s="391"/>
      <c r="D2" s="392"/>
      <c r="E2" s="322" t="s">
        <v>240</v>
      </c>
      <c r="F2" s="323"/>
      <c r="G2" s="323"/>
      <c r="H2" s="323"/>
      <c r="I2" s="323"/>
      <c r="J2" s="324"/>
      <c r="K2" s="322" t="s">
        <v>14</v>
      </c>
      <c r="L2" s="323"/>
      <c r="M2" s="323"/>
      <c r="N2" s="323"/>
      <c r="O2" s="323"/>
      <c r="P2" s="324"/>
      <c r="Q2" s="396" t="s">
        <v>64</v>
      </c>
      <c r="R2" s="397"/>
      <c r="S2" s="398"/>
    </row>
    <row r="3" spans="1:19" ht="13.5" customHeight="1">
      <c r="A3" s="393"/>
      <c r="B3" s="394"/>
      <c r="C3" s="394"/>
      <c r="D3" s="395"/>
      <c r="E3" s="382" t="s">
        <v>273</v>
      </c>
      <c r="F3" s="383"/>
      <c r="G3" s="383"/>
      <c r="H3" s="383" t="s">
        <v>258</v>
      </c>
      <c r="I3" s="383"/>
      <c r="J3" s="384"/>
      <c r="K3" s="382" t="s">
        <v>273</v>
      </c>
      <c r="L3" s="383"/>
      <c r="M3" s="383"/>
      <c r="N3" s="383" t="s">
        <v>258</v>
      </c>
      <c r="O3" s="383"/>
      <c r="P3" s="384"/>
      <c r="Q3" s="387" t="s">
        <v>273</v>
      </c>
      <c r="R3" s="388"/>
      <c r="S3" s="389"/>
    </row>
    <row r="4" spans="1:30" ht="13.5" customHeight="1">
      <c r="A4" s="379" t="s">
        <v>15</v>
      </c>
      <c r="B4" s="380"/>
      <c r="C4" s="380"/>
      <c r="D4" s="381"/>
      <c r="E4" s="385">
        <v>25192</v>
      </c>
      <c r="F4" s="386"/>
      <c r="G4" s="386"/>
      <c r="H4" s="385">
        <v>26261</v>
      </c>
      <c r="I4" s="386"/>
      <c r="J4" s="386"/>
      <c r="K4" s="375">
        <f>E4/$W$21*1000</f>
        <v>7.032942490228922</v>
      </c>
      <c r="L4" s="319"/>
      <c r="M4" s="319"/>
      <c r="N4" s="375">
        <f>H4/$X$21*1000</f>
        <v>7.2846047156726765</v>
      </c>
      <c r="O4" s="319"/>
      <c r="P4" s="319"/>
      <c r="Q4" s="376" t="str">
        <f>AD4</f>
        <v>20分52秒</v>
      </c>
      <c r="R4" s="377"/>
      <c r="S4" s="378"/>
      <c r="U4" s="136">
        <f>E4/$W$21*1000</f>
        <v>7.032942490228922</v>
      </c>
      <c r="V4" s="137">
        <f>365/E4</f>
        <v>0.014488726579866624</v>
      </c>
      <c r="W4" s="138">
        <f>DAY(V4)</f>
        <v>0</v>
      </c>
      <c r="X4" s="135">
        <f>HOUR(V4)</f>
        <v>0</v>
      </c>
      <c r="Y4" s="135">
        <f>MINUTE(V4)</f>
        <v>20</v>
      </c>
      <c r="Z4" s="135">
        <f>SECOND(V4)</f>
        <v>52</v>
      </c>
      <c r="AB4" s="135" t="str">
        <f>(W4*24+X4)&amp;"時間"&amp;Y4&amp;"分"&amp;Z4&amp;"秒"</f>
        <v>0時間20分52秒</v>
      </c>
      <c r="AD4" s="135" t="str">
        <f>IF(SUM(W4:X4)&gt;0,AB4,MID(AB4,4,20))</f>
        <v>20分52秒</v>
      </c>
    </row>
    <row r="5" spans="1:30" ht="13.5" customHeight="1">
      <c r="A5" s="356" t="s">
        <v>16</v>
      </c>
      <c r="B5" s="357"/>
      <c r="C5" s="357"/>
      <c r="D5" s="358"/>
      <c r="E5" s="359">
        <v>41972</v>
      </c>
      <c r="F5" s="299"/>
      <c r="G5" s="299"/>
      <c r="H5" s="359">
        <v>41078</v>
      </c>
      <c r="I5" s="299"/>
      <c r="J5" s="299"/>
      <c r="K5" s="349">
        <f>E5/$W$21*1000</f>
        <v>11.71747627024009</v>
      </c>
      <c r="L5" s="299"/>
      <c r="M5" s="299"/>
      <c r="N5" s="349">
        <f>H5/$X$21*1000</f>
        <v>11.39472954230236</v>
      </c>
      <c r="O5" s="299"/>
      <c r="P5" s="299"/>
      <c r="Q5" s="350" t="str">
        <f aca="true" t="shared" si="0" ref="Q5:Q16">AD5</f>
        <v>12分31秒</v>
      </c>
      <c r="R5" s="351"/>
      <c r="S5" s="352"/>
      <c r="U5" s="136">
        <f aca="true" t="shared" si="1" ref="U5:U15">E5/$W$21*1000</f>
        <v>11.71747627024009</v>
      </c>
      <c r="V5" s="137">
        <f aca="true" t="shared" si="2" ref="V5:V16">365/E5</f>
        <v>0.008696273706280377</v>
      </c>
      <c r="W5" s="138">
        <f aca="true" t="shared" si="3" ref="W5:W16">DAY(V5)</f>
        <v>0</v>
      </c>
      <c r="X5" s="135">
        <f aca="true" t="shared" si="4" ref="X5:X16">HOUR(V5)</f>
        <v>0</v>
      </c>
      <c r="Y5" s="135">
        <f aca="true" t="shared" si="5" ref="Y5:Y16">MINUTE(V5)</f>
        <v>12</v>
      </c>
      <c r="Z5" s="135">
        <f aca="true" t="shared" si="6" ref="Z5:Z16">SECOND(V5)</f>
        <v>31</v>
      </c>
      <c r="AB5" s="135" t="str">
        <f aca="true" t="shared" si="7" ref="AB5:AB16">(W5*24+X5)&amp;"時間"&amp;Y5&amp;"分"&amp;Z5&amp;"秒"</f>
        <v>0時間12分31秒</v>
      </c>
      <c r="AD5" s="135" t="str">
        <f aca="true" t="shared" si="8" ref="AD5:AD16">IF(SUM(W5:X5)&gt;0,AB5,MID(AB5,4,20))</f>
        <v>12分31秒</v>
      </c>
    </row>
    <row r="6" spans="1:30" ht="13.5" customHeight="1">
      <c r="A6" s="356" t="s">
        <v>17</v>
      </c>
      <c r="B6" s="357"/>
      <c r="C6" s="357"/>
      <c r="D6" s="358"/>
      <c r="E6" s="359">
        <v>50</v>
      </c>
      <c r="F6" s="299"/>
      <c r="G6" s="299"/>
      <c r="H6" s="359">
        <v>47</v>
      </c>
      <c r="I6" s="299"/>
      <c r="J6" s="299"/>
      <c r="K6" s="349">
        <f>E6/E4*1000</f>
        <v>1.984757065735154</v>
      </c>
      <c r="L6" s="299"/>
      <c r="M6" s="299"/>
      <c r="N6" s="349">
        <f>H6/H4*1000</f>
        <v>1.7897262099691558</v>
      </c>
      <c r="O6" s="299"/>
      <c r="P6" s="299"/>
      <c r="Q6" s="350" t="str">
        <f t="shared" si="0"/>
        <v>175時間12分0秒</v>
      </c>
      <c r="R6" s="351"/>
      <c r="S6" s="352"/>
      <c r="U6" s="136">
        <f t="shared" si="1"/>
        <v>0.013958682300390842</v>
      </c>
      <c r="V6" s="137">
        <f t="shared" si="2"/>
        <v>7.3</v>
      </c>
      <c r="W6" s="138">
        <f t="shared" si="3"/>
        <v>7</v>
      </c>
      <c r="X6" s="135">
        <f t="shared" si="4"/>
        <v>7</v>
      </c>
      <c r="Y6" s="135">
        <f t="shared" si="5"/>
        <v>12</v>
      </c>
      <c r="Z6" s="135">
        <f t="shared" si="6"/>
        <v>0</v>
      </c>
      <c r="AB6" s="135" t="str">
        <f t="shared" si="7"/>
        <v>175時間12分0秒</v>
      </c>
      <c r="AD6" s="135" t="str">
        <f t="shared" si="8"/>
        <v>175時間12分0秒</v>
      </c>
    </row>
    <row r="7" spans="1:30" ht="13.5" customHeight="1">
      <c r="A7" s="356" t="s">
        <v>18</v>
      </c>
      <c r="B7" s="357"/>
      <c r="C7" s="357"/>
      <c r="D7" s="358"/>
      <c r="E7" s="359">
        <v>30</v>
      </c>
      <c r="F7" s="299"/>
      <c r="G7" s="299"/>
      <c r="H7" s="359">
        <v>13</v>
      </c>
      <c r="I7" s="299"/>
      <c r="J7" s="299"/>
      <c r="K7" s="349">
        <f>E7/E4*1000</f>
        <v>1.1908542394410924</v>
      </c>
      <c r="L7" s="299"/>
      <c r="M7" s="299"/>
      <c r="N7" s="349">
        <f>H7/H4*1000</f>
        <v>0.49503065382125583</v>
      </c>
      <c r="O7" s="299"/>
      <c r="P7" s="299"/>
      <c r="Q7" s="350" t="str">
        <f t="shared" si="0"/>
        <v>292時間0分0秒</v>
      </c>
      <c r="R7" s="351"/>
      <c r="S7" s="352"/>
      <c r="U7" s="136">
        <f t="shared" si="1"/>
        <v>0.008375209380234507</v>
      </c>
      <c r="V7" s="137">
        <f t="shared" si="2"/>
        <v>12.166666666666666</v>
      </c>
      <c r="W7" s="138">
        <f t="shared" si="3"/>
        <v>12</v>
      </c>
      <c r="X7" s="135">
        <f t="shared" si="4"/>
        <v>4</v>
      </c>
      <c r="Y7" s="135">
        <f t="shared" si="5"/>
        <v>0</v>
      </c>
      <c r="Z7" s="135">
        <f t="shared" si="6"/>
        <v>0</v>
      </c>
      <c r="AB7" s="135" t="str">
        <f t="shared" si="7"/>
        <v>292時間0分0秒</v>
      </c>
      <c r="AD7" s="135" t="str">
        <f t="shared" si="8"/>
        <v>292時間0分0秒</v>
      </c>
    </row>
    <row r="8" spans="1:30" ht="13.5" customHeight="1">
      <c r="A8" s="356" t="s">
        <v>65</v>
      </c>
      <c r="B8" s="357"/>
      <c r="C8" s="357"/>
      <c r="D8" s="358"/>
      <c r="E8" s="366">
        <f>E4-E5</f>
        <v>-16780</v>
      </c>
      <c r="F8" s="367"/>
      <c r="G8" s="367"/>
      <c r="H8" s="366">
        <f>H4-H5</f>
        <v>-14817</v>
      </c>
      <c r="I8" s="367"/>
      <c r="J8" s="367"/>
      <c r="K8" s="368">
        <f>K4-K5</f>
        <v>-4.684533780011168</v>
      </c>
      <c r="L8" s="369"/>
      <c r="M8" s="369"/>
      <c r="N8" s="368">
        <f>N4-N5</f>
        <v>-4.110124826629683</v>
      </c>
      <c r="O8" s="369"/>
      <c r="P8" s="369"/>
      <c r="Q8" s="371" t="s">
        <v>241</v>
      </c>
      <c r="R8" s="351"/>
      <c r="S8" s="352"/>
      <c r="U8" s="136">
        <f t="shared" si="1"/>
        <v>-4.684533780011167</v>
      </c>
      <c r="V8" s="137">
        <f t="shared" si="2"/>
        <v>-0.021752085816448153</v>
      </c>
      <c r="W8" s="138" t="e">
        <f t="shared" si="3"/>
        <v>#NUM!</v>
      </c>
      <c r="X8" s="135" t="e">
        <f t="shared" si="4"/>
        <v>#NUM!</v>
      </c>
      <c r="Y8" s="135" t="e">
        <f t="shared" si="5"/>
        <v>#NUM!</v>
      </c>
      <c r="Z8" s="135" t="e">
        <f t="shared" si="6"/>
        <v>#NUM!</v>
      </c>
      <c r="AB8" s="135" t="e">
        <f t="shared" si="7"/>
        <v>#NUM!</v>
      </c>
      <c r="AD8" s="135" t="e">
        <f t="shared" si="8"/>
        <v>#NUM!</v>
      </c>
    </row>
    <row r="9" spans="1:30" ht="13.5" customHeight="1">
      <c r="A9" s="356" t="s">
        <v>19</v>
      </c>
      <c r="B9" s="357"/>
      <c r="C9" s="357"/>
      <c r="D9" s="358"/>
      <c r="E9" s="359">
        <v>470</v>
      </c>
      <c r="F9" s="299"/>
      <c r="G9" s="299"/>
      <c r="H9" s="372">
        <v>477</v>
      </c>
      <c r="I9" s="373"/>
      <c r="J9" s="374"/>
      <c r="K9" s="349">
        <f>E9/(E9+E4)*1000</f>
        <v>18.315018315018317</v>
      </c>
      <c r="L9" s="299"/>
      <c r="M9" s="299"/>
      <c r="N9" s="349">
        <f>H9/(H9+H4)*1000</f>
        <v>17.839778592265688</v>
      </c>
      <c r="O9" s="299"/>
      <c r="P9" s="299"/>
      <c r="Q9" s="350" t="str">
        <f t="shared" si="0"/>
        <v>18時間38分18秒</v>
      </c>
      <c r="R9" s="351"/>
      <c r="S9" s="352"/>
      <c r="U9" s="136">
        <f t="shared" si="1"/>
        <v>0.13121161362367392</v>
      </c>
      <c r="V9" s="137">
        <f t="shared" si="2"/>
        <v>0.776595744680851</v>
      </c>
      <c r="W9" s="138">
        <f t="shared" si="3"/>
        <v>0</v>
      </c>
      <c r="X9" s="135">
        <f t="shared" si="4"/>
        <v>18</v>
      </c>
      <c r="Y9" s="135">
        <f t="shared" si="5"/>
        <v>38</v>
      </c>
      <c r="Z9" s="135">
        <f t="shared" si="6"/>
        <v>18</v>
      </c>
      <c r="AB9" s="135" t="str">
        <f t="shared" si="7"/>
        <v>18時間38分18秒</v>
      </c>
      <c r="AD9" s="135" t="str">
        <f t="shared" si="8"/>
        <v>18時間38分18秒</v>
      </c>
    </row>
    <row r="10" spans="1:30" ht="13.5" customHeight="1">
      <c r="A10" s="90"/>
      <c r="B10" s="370" t="s">
        <v>66</v>
      </c>
      <c r="C10" s="357"/>
      <c r="D10" s="358"/>
      <c r="E10" s="359">
        <v>224</v>
      </c>
      <c r="F10" s="299"/>
      <c r="G10" s="299"/>
      <c r="H10" s="359">
        <v>243</v>
      </c>
      <c r="I10" s="299"/>
      <c r="J10" s="299"/>
      <c r="K10" s="349">
        <f>E10/(E9+E4)*1000</f>
        <v>8.72885979268958</v>
      </c>
      <c r="L10" s="299"/>
      <c r="M10" s="299"/>
      <c r="N10" s="349">
        <f>H10/(H9+H4)*1000</f>
        <v>9.088189094173087</v>
      </c>
      <c r="O10" s="299"/>
      <c r="P10" s="299"/>
      <c r="Q10" s="350" t="str">
        <f t="shared" si="0"/>
        <v>39時間6分26秒</v>
      </c>
      <c r="R10" s="351"/>
      <c r="S10" s="352"/>
      <c r="U10" s="136">
        <f t="shared" si="1"/>
        <v>0.06253489670575098</v>
      </c>
      <c r="V10" s="137">
        <f t="shared" si="2"/>
        <v>1.6294642857142858</v>
      </c>
      <c r="W10" s="138">
        <f t="shared" si="3"/>
        <v>1</v>
      </c>
      <c r="X10" s="135">
        <f t="shared" si="4"/>
        <v>15</v>
      </c>
      <c r="Y10" s="135">
        <f t="shared" si="5"/>
        <v>6</v>
      </c>
      <c r="Z10" s="135">
        <f t="shared" si="6"/>
        <v>26</v>
      </c>
      <c r="AB10" s="135" t="str">
        <f t="shared" si="7"/>
        <v>39時間6分26秒</v>
      </c>
      <c r="AD10" s="135" t="str">
        <f t="shared" si="8"/>
        <v>39時間6分26秒</v>
      </c>
    </row>
    <row r="11" spans="1:30" ht="13.5" customHeight="1">
      <c r="A11" s="90"/>
      <c r="B11" s="370" t="s">
        <v>67</v>
      </c>
      <c r="C11" s="357"/>
      <c r="D11" s="358"/>
      <c r="E11" s="359">
        <v>246</v>
      </c>
      <c r="F11" s="299"/>
      <c r="G11" s="299"/>
      <c r="H11" s="359">
        <v>234</v>
      </c>
      <c r="I11" s="299"/>
      <c r="J11" s="299"/>
      <c r="K11" s="349">
        <f>E11/(E9+E4)*1000</f>
        <v>9.586158522328734</v>
      </c>
      <c r="L11" s="299"/>
      <c r="M11" s="299"/>
      <c r="N11" s="349">
        <f>H11/(H9+H4)*1000</f>
        <v>8.751589498092603</v>
      </c>
      <c r="O11" s="299"/>
      <c r="P11" s="299"/>
      <c r="Q11" s="350" t="str">
        <f t="shared" si="0"/>
        <v>35時間36分35秒</v>
      </c>
      <c r="R11" s="351"/>
      <c r="S11" s="352"/>
      <c r="U11" s="136">
        <f t="shared" si="1"/>
        <v>0.06867671691792296</v>
      </c>
      <c r="V11" s="137">
        <f t="shared" si="2"/>
        <v>1.483739837398374</v>
      </c>
      <c r="W11" s="138">
        <f t="shared" si="3"/>
        <v>1</v>
      </c>
      <c r="X11" s="135">
        <f t="shared" si="4"/>
        <v>11</v>
      </c>
      <c r="Y11" s="135">
        <f t="shared" si="5"/>
        <v>36</v>
      </c>
      <c r="Z11" s="135">
        <f t="shared" si="6"/>
        <v>35</v>
      </c>
      <c r="AB11" s="135" t="str">
        <f t="shared" si="7"/>
        <v>35時間36分35秒</v>
      </c>
      <c r="AD11" s="135" t="str">
        <f t="shared" si="8"/>
        <v>35時間36分35秒</v>
      </c>
    </row>
    <row r="12" spans="1:30" ht="13.5" customHeight="1">
      <c r="A12" s="356" t="s">
        <v>68</v>
      </c>
      <c r="B12" s="357"/>
      <c r="C12" s="357"/>
      <c r="D12" s="358"/>
      <c r="E12" s="359">
        <v>81</v>
      </c>
      <c r="F12" s="299"/>
      <c r="G12" s="299"/>
      <c r="H12" s="359">
        <v>85</v>
      </c>
      <c r="I12" s="299"/>
      <c r="J12" s="299"/>
      <c r="K12" s="361">
        <f>K14+K13</f>
        <v>3.2096473894367388</v>
      </c>
      <c r="L12" s="362"/>
      <c r="M12" s="362"/>
      <c r="N12" s="349">
        <f>N14+N13</f>
        <v>3.2283876762063715</v>
      </c>
      <c r="O12" s="299"/>
      <c r="P12" s="299"/>
      <c r="Q12" s="350" t="str">
        <f t="shared" si="0"/>
        <v>108時間8分53秒</v>
      </c>
      <c r="R12" s="351"/>
      <c r="S12" s="352"/>
      <c r="U12" s="136">
        <f t="shared" si="1"/>
        <v>0.022613065326633167</v>
      </c>
      <c r="V12" s="137">
        <f t="shared" si="2"/>
        <v>4.506172839506172</v>
      </c>
      <c r="W12" s="138">
        <f t="shared" si="3"/>
        <v>4</v>
      </c>
      <c r="X12" s="135">
        <f t="shared" si="4"/>
        <v>12</v>
      </c>
      <c r="Y12" s="135">
        <f t="shared" si="5"/>
        <v>8</v>
      </c>
      <c r="Z12" s="135">
        <f t="shared" si="6"/>
        <v>53</v>
      </c>
      <c r="AB12" s="135" t="str">
        <f t="shared" si="7"/>
        <v>108時間8分53秒</v>
      </c>
      <c r="AD12" s="135" t="str">
        <f t="shared" si="8"/>
        <v>108時間8分53秒</v>
      </c>
    </row>
    <row r="13" spans="1:30" ht="13.5" customHeight="1">
      <c r="A13" s="91"/>
      <c r="B13" s="363" t="s">
        <v>232</v>
      </c>
      <c r="C13" s="364"/>
      <c r="D13" s="365"/>
      <c r="E13" s="359">
        <v>60</v>
      </c>
      <c r="F13" s="299"/>
      <c r="G13" s="299"/>
      <c r="H13" s="359">
        <v>76</v>
      </c>
      <c r="I13" s="299"/>
      <c r="J13" s="299"/>
      <c r="K13" s="361">
        <f>E13/(E13+E4)*1000</f>
        <v>2.376049421827974</v>
      </c>
      <c r="L13" s="362"/>
      <c r="M13" s="362"/>
      <c r="N13" s="349">
        <f>H13/(H13+H4)*1000</f>
        <v>2.8856741466378097</v>
      </c>
      <c r="O13" s="299"/>
      <c r="P13" s="299"/>
      <c r="Q13" s="350" t="str">
        <f t="shared" si="0"/>
        <v>146時間0分0秒</v>
      </c>
      <c r="R13" s="351"/>
      <c r="S13" s="352"/>
      <c r="U13" s="136">
        <f t="shared" si="1"/>
        <v>0.016750418760469014</v>
      </c>
      <c r="V13" s="137">
        <f t="shared" si="2"/>
        <v>6.083333333333333</v>
      </c>
      <c r="W13" s="138">
        <f t="shared" si="3"/>
        <v>6</v>
      </c>
      <c r="X13" s="135">
        <f t="shared" si="4"/>
        <v>2</v>
      </c>
      <c r="Y13" s="135">
        <f t="shared" si="5"/>
        <v>0</v>
      </c>
      <c r="Z13" s="135">
        <f t="shared" si="6"/>
        <v>0</v>
      </c>
      <c r="AB13" s="135" t="str">
        <f t="shared" si="7"/>
        <v>146時間0分0秒</v>
      </c>
      <c r="AD13" s="135" t="str">
        <f t="shared" si="8"/>
        <v>146時間0分0秒</v>
      </c>
    </row>
    <row r="14" spans="1:30" ht="13.5" customHeight="1">
      <c r="A14" s="87"/>
      <c r="B14" s="360" t="s">
        <v>233</v>
      </c>
      <c r="C14" s="357"/>
      <c r="D14" s="358"/>
      <c r="E14" s="359">
        <v>21</v>
      </c>
      <c r="F14" s="299"/>
      <c r="G14" s="299"/>
      <c r="H14" s="359">
        <v>9</v>
      </c>
      <c r="I14" s="299"/>
      <c r="J14" s="299"/>
      <c r="K14" s="361">
        <f>E14/(E4)*1000</f>
        <v>0.8335979676087647</v>
      </c>
      <c r="L14" s="362"/>
      <c r="M14" s="362"/>
      <c r="N14" s="349">
        <f>H14/(H4)*1000</f>
        <v>0.34271352956856177</v>
      </c>
      <c r="O14" s="299"/>
      <c r="P14" s="299"/>
      <c r="Q14" s="350" t="str">
        <f t="shared" si="0"/>
        <v>417時間8分34秒</v>
      </c>
      <c r="R14" s="351"/>
      <c r="S14" s="352"/>
      <c r="U14" s="136">
        <f t="shared" si="1"/>
        <v>0.005862646566164155</v>
      </c>
      <c r="V14" s="137">
        <f t="shared" si="2"/>
        <v>17.38095238095238</v>
      </c>
      <c r="W14" s="138">
        <f t="shared" si="3"/>
        <v>17</v>
      </c>
      <c r="X14" s="135">
        <f t="shared" si="4"/>
        <v>9</v>
      </c>
      <c r="Y14" s="135">
        <f t="shared" si="5"/>
        <v>8</v>
      </c>
      <c r="Z14" s="135">
        <f t="shared" si="6"/>
        <v>34</v>
      </c>
      <c r="AB14" s="135" t="str">
        <f t="shared" si="7"/>
        <v>417時間8分34秒</v>
      </c>
      <c r="AD14" s="135" t="str">
        <f t="shared" si="8"/>
        <v>417時間8分34秒</v>
      </c>
    </row>
    <row r="15" spans="1:30" ht="13.5" customHeight="1">
      <c r="A15" s="356" t="s">
        <v>20</v>
      </c>
      <c r="B15" s="357"/>
      <c r="C15" s="357"/>
      <c r="D15" s="358"/>
      <c r="E15" s="359">
        <v>15767</v>
      </c>
      <c r="F15" s="299"/>
      <c r="G15" s="299"/>
      <c r="H15" s="359">
        <v>16573</v>
      </c>
      <c r="I15" s="299"/>
      <c r="J15" s="299"/>
      <c r="K15" s="349">
        <f>E15/$W$21*1000</f>
        <v>4.4017308766052485</v>
      </c>
      <c r="L15" s="299"/>
      <c r="M15" s="299"/>
      <c r="N15" s="349">
        <f>H15/$X$21*1000</f>
        <v>4.5972260748959775</v>
      </c>
      <c r="O15" s="299"/>
      <c r="P15" s="299"/>
      <c r="Q15" s="350" t="str">
        <f t="shared" si="0"/>
        <v>33分20秒</v>
      </c>
      <c r="R15" s="351"/>
      <c r="S15" s="352"/>
      <c r="U15" s="136">
        <f t="shared" si="1"/>
        <v>4.4017308766052485</v>
      </c>
      <c r="V15" s="137">
        <f t="shared" si="2"/>
        <v>0.02314961628718209</v>
      </c>
      <c r="W15" s="138">
        <f t="shared" si="3"/>
        <v>0</v>
      </c>
      <c r="X15" s="135">
        <f t="shared" si="4"/>
        <v>0</v>
      </c>
      <c r="Y15" s="135">
        <f t="shared" si="5"/>
        <v>33</v>
      </c>
      <c r="Z15" s="135">
        <f t="shared" si="6"/>
        <v>20</v>
      </c>
      <c r="AB15" s="135" t="str">
        <f t="shared" si="7"/>
        <v>0時間33分20秒</v>
      </c>
      <c r="AD15" s="135" t="str">
        <f t="shared" si="8"/>
        <v>33分20秒</v>
      </c>
    </row>
    <row r="16" spans="1:30" ht="13.5" customHeight="1">
      <c r="A16" s="335" t="s">
        <v>21</v>
      </c>
      <c r="B16" s="336"/>
      <c r="C16" s="336"/>
      <c r="D16" s="337"/>
      <c r="E16" s="338">
        <v>5923</v>
      </c>
      <c r="F16" s="339"/>
      <c r="G16" s="339"/>
      <c r="H16" s="338">
        <v>5983</v>
      </c>
      <c r="I16" s="339"/>
      <c r="J16" s="339"/>
      <c r="K16" s="348">
        <f>E16/$W$21*1000</f>
        <v>1.6535455053042993</v>
      </c>
      <c r="L16" s="339"/>
      <c r="M16" s="339"/>
      <c r="N16" s="348">
        <f>H16/$X$21*1000</f>
        <v>1.6596393897364772</v>
      </c>
      <c r="O16" s="339"/>
      <c r="P16" s="339"/>
      <c r="Q16" s="353" t="str">
        <f t="shared" si="0"/>
        <v>1時間28分44秒</v>
      </c>
      <c r="R16" s="354"/>
      <c r="S16" s="355"/>
      <c r="U16" s="139">
        <f>E16/$W$21*1000</f>
        <v>1.6535455053042993</v>
      </c>
      <c r="V16" s="137">
        <f t="shared" si="2"/>
        <v>0.06162417693736282</v>
      </c>
      <c r="W16" s="138">
        <f t="shared" si="3"/>
        <v>0</v>
      </c>
      <c r="X16" s="135">
        <f t="shared" si="4"/>
        <v>1</v>
      </c>
      <c r="Y16" s="135">
        <f t="shared" si="5"/>
        <v>28</v>
      </c>
      <c r="Z16" s="135">
        <f t="shared" si="6"/>
        <v>44</v>
      </c>
      <c r="AB16" s="135" t="str">
        <f t="shared" si="7"/>
        <v>1時間28分44秒</v>
      </c>
      <c r="AD16" s="135" t="str">
        <f t="shared" si="8"/>
        <v>1時間28分44秒</v>
      </c>
    </row>
    <row r="17" spans="1:19" ht="13.5" customHeight="1">
      <c r="A17" s="340" t="s">
        <v>69</v>
      </c>
      <c r="B17" s="341"/>
      <c r="C17" s="341"/>
      <c r="D17" s="342"/>
      <c r="E17" s="343"/>
      <c r="F17" s="344"/>
      <c r="G17" s="344"/>
      <c r="H17" s="345"/>
      <c r="I17" s="344"/>
      <c r="J17" s="346"/>
      <c r="K17" s="347">
        <v>1.5</v>
      </c>
      <c r="L17" s="330"/>
      <c r="M17" s="330"/>
      <c r="N17" s="329">
        <v>1.52</v>
      </c>
      <c r="O17" s="330"/>
      <c r="P17" s="331"/>
      <c r="Q17" s="332"/>
      <c r="R17" s="333"/>
      <c r="S17" s="334"/>
    </row>
    <row r="18" spans="1:19" ht="13.5">
      <c r="A18" s="326" t="s">
        <v>234</v>
      </c>
      <c r="B18" s="326"/>
      <c r="C18" s="326"/>
      <c r="D18" s="326"/>
      <c r="E18" s="326"/>
      <c r="F18" s="326"/>
      <c r="G18" s="326"/>
      <c r="H18" s="327"/>
      <c r="I18" s="327"/>
      <c r="J18" s="327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31" ht="13.5">
      <c r="A19" s="327" t="s">
        <v>235</v>
      </c>
      <c r="B19" s="328"/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</row>
    <row r="20" spans="1:31" ht="13.5">
      <c r="A20" s="327" t="s">
        <v>200</v>
      </c>
      <c r="B20" s="328"/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93"/>
      <c r="U20" s="325"/>
      <c r="V20" s="325"/>
      <c r="W20" s="93" t="s">
        <v>256</v>
      </c>
      <c r="X20" s="325" t="s">
        <v>242</v>
      </c>
      <c r="Y20" s="325"/>
      <c r="Z20" s="325"/>
      <c r="AA20" s="325"/>
      <c r="AB20" s="325"/>
      <c r="AC20" s="325"/>
      <c r="AD20" s="325"/>
      <c r="AE20" s="325"/>
    </row>
    <row r="21" spans="1:31" ht="13.5">
      <c r="A21" s="320" t="s">
        <v>424</v>
      </c>
      <c r="B21" s="321"/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95"/>
      <c r="U21" s="95"/>
      <c r="V21" s="96"/>
      <c r="W21" s="116">
        <v>3582000</v>
      </c>
      <c r="X21" s="96">
        <v>3605000</v>
      </c>
      <c r="Y21" s="95"/>
      <c r="Z21" s="95"/>
      <c r="AA21" s="96"/>
      <c r="AB21" s="96"/>
      <c r="AC21" s="95"/>
      <c r="AD21" s="95"/>
      <c r="AE21" s="97"/>
    </row>
    <row r="22" spans="1:31" ht="13.5">
      <c r="A22" s="94"/>
      <c r="B22" s="98"/>
      <c r="C22" s="99"/>
      <c r="D22" s="100"/>
      <c r="E22" s="101"/>
      <c r="F22" s="100"/>
      <c r="G22" s="101"/>
      <c r="H22" s="99"/>
      <c r="I22" s="99"/>
      <c r="J22" s="101"/>
      <c r="K22" s="101"/>
      <c r="L22" s="99"/>
      <c r="M22" s="99"/>
      <c r="N22" s="101"/>
      <c r="O22" s="101"/>
      <c r="P22" s="99"/>
      <c r="Q22" s="99"/>
      <c r="R22" s="101"/>
      <c r="S22" s="101"/>
      <c r="T22" s="95"/>
      <c r="U22" s="95"/>
      <c r="V22" s="96"/>
      <c r="W22" s="96"/>
      <c r="X22" s="96"/>
      <c r="Y22" s="95"/>
      <c r="Z22" s="95"/>
      <c r="AA22" s="96"/>
      <c r="AB22" s="96"/>
      <c r="AC22" s="95"/>
      <c r="AD22" s="95"/>
      <c r="AE22" s="97"/>
    </row>
    <row r="23" spans="1:31" ht="5.25" customHeight="1">
      <c r="A23" s="93"/>
      <c r="B23" s="140"/>
      <c r="C23" s="95"/>
      <c r="D23" s="141"/>
      <c r="E23" s="96"/>
      <c r="F23" s="141"/>
      <c r="G23" s="96"/>
      <c r="H23" s="95"/>
      <c r="I23" s="95"/>
      <c r="J23" s="96"/>
      <c r="K23" s="96"/>
      <c r="L23" s="95"/>
      <c r="M23" s="95"/>
      <c r="N23" s="96"/>
      <c r="O23" s="96"/>
      <c r="P23" s="95"/>
      <c r="Q23" s="95"/>
      <c r="R23" s="96"/>
      <c r="S23" s="96"/>
      <c r="T23" s="95"/>
      <c r="U23" s="95"/>
      <c r="V23" s="96"/>
      <c r="W23" s="96"/>
      <c r="X23" s="96"/>
      <c r="Y23" s="95"/>
      <c r="Z23" s="95"/>
      <c r="AA23" s="96"/>
      <c r="AB23" s="96"/>
      <c r="AC23" s="95"/>
      <c r="AD23" s="95"/>
      <c r="AE23" s="97"/>
    </row>
    <row r="24" spans="1:31" ht="21" customHeight="1">
      <c r="A24" s="102" t="s">
        <v>22</v>
      </c>
      <c r="B24" s="103"/>
      <c r="C24" s="103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95"/>
      <c r="Q24" s="95"/>
      <c r="R24" s="96"/>
      <c r="S24" s="96"/>
      <c r="T24" s="95"/>
      <c r="U24" s="293"/>
      <c r="V24" s="293"/>
      <c r="W24" s="293"/>
      <c r="X24" s="96"/>
      <c r="Y24" s="95"/>
      <c r="Z24" s="95"/>
      <c r="AA24" s="96"/>
      <c r="AB24" s="96"/>
      <c r="AC24" s="95"/>
      <c r="AD24" s="95"/>
      <c r="AE24" s="97"/>
    </row>
    <row r="25" spans="1:31" ht="13.5">
      <c r="A25" s="105"/>
      <c r="B25" s="106"/>
      <c r="C25" s="322" t="s">
        <v>15</v>
      </c>
      <c r="D25" s="323"/>
      <c r="E25" s="324"/>
      <c r="F25" s="322" t="s">
        <v>16</v>
      </c>
      <c r="G25" s="324"/>
      <c r="H25" s="322" t="s">
        <v>17</v>
      </c>
      <c r="I25" s="324"/>
      <c r="J25" s="322" t="s">
        <v>18</v>
      </c>
      <c r="K25" s="323"/>
      <c r="L25" s="324"/>
      <c r="M25" s="322" t="s">
        <v>19</v>
      </c>
      <c r="N25" s="324"/>
      <c r="O25" s="322" t="s">
        <v>20</v>
      </c>
      <c r="P25" s="323"/>
      <c r="Q25" s="324"/>
      <c r="R25" s="322" t="s">
        <v>21</v>
      </c>
      <c r="S25" s="324"/>
      <c r="T25" s="95"/>
      <c r="U25" s="293"/>
      <c r="V25" s="293"/>
      <c r="W25" s="293"/>
      <c r="X25" s="96"/>
      <c r="Y25" s="95"/>
      <c r="Z25" s="95"/>
      <c r="AA25" s="96"/>
      <c r="AB25" s="96"/>
      <c r="AC25" s="95"/>
      <c r="AD25" s="95"/>
      <c r="AE25" s="97"/>
    </row>
    <row r="26" spans="1:31" ht="13.5">
      <c r="A26" s="107"/>
      <c r="B26" s="108"/>
      <c r="C26" s="109" t="s">
        <v>23</v>
      </c>
      <c r="D26" s="310" t="s">
        <v>14</v>
      </c>
      <c r="E26" s="311"/>
      <c r="F26" s="109" t="s">
        <v>23</v>
      </c>
      <c r="G26" s="110" t="s">
        <v>14</v>
      </c>
      <c r="H26" s="109" t="s">
        <v>23</v>
      </c>
      <c r="I26" s="110" t="s">
        <v>14</v>
      </c>
      <c r="J26" s="312" t="s">
        <v>23</v>
      </c>
      <c r="K26" s="310"/>
      <c r="L26" s="110" t="s">
        <v>14</v>
      </c>
      <c r="M26" s="109" t="s">
        <v>23</v>
      </c>
      <c r="N26" s="110" t="s">
        <v>14</v>
      </c>
      <c r="O26" s="109" t="s">
        <v>23</v>
      </c>
      <c r="P26" s="310" t="s">
        <v>14</v>
      </c>
      <c r="Q26" s="313"/>
      <c r="R26" s="109" t="s">
        <v>23</v>
      </c>
      <c r="S26" s="110" t="s">
        <v>14</v>
      </c>
      <c r="T26" s="95"/>
      <c r="U26" s="293"/>
      <c r="V26" s="293"/>
      <c r="W26" s="293"/>
      <c r="X26" s="96"/>
      <c r="Y26" s="95"/>
      <c r="Z26" s="95"/>
      <c r="AA26" s="96"/>
      <c r="AB26" s="96"/>
      <c r="AC26" s="95"/>
      <c r="AD26" s="95"/>
      <c r="AE26" s="97"/>
    </row>
    <row r="27" spans="1:31" ht="13.5">
      <c r="A27" s="314" t="s">
        <v>24</v>
      </c>
      <c r="B27" s="315"/>
      <c r="C27" s="111">
        <v>55328</v>
      </c>
      <c r="D27" s="316">
        <v>19</v>
      </c>
      <c r="E27" s="317"/>
      <c r="F27" s="111">
        <v>19966</v>
      </c>
      <c r="G27" s="112">
        <v>6.9</v>
      </c>
      <c r="H27" s="111">
        <v>866</v>
      </c>
      <c r="I27" s="112">
        <v>15.7</v>
      </c>
      <c r="J27" s="318">
        <v>482</v>
      </c>
      <c r="K27" s="319"/>
      <c r="L27" s="112">
        <v>8.7</v>
      </c>
      <c r="M27" s="111">
        <v>4431</v>
      </c>
      <c r="N27" s="112">
        <v>74.1</v>
      </c>
      <c r="O27" s="111">
        <v>27788</v>
      </c>
      <c r="P27" s="316">
        <v>9.5</v>
      </c>
      <c r="Q27" s="317"/>
      <c r="R27" s="111">
        <v>2064</v>
      </c>
      <c r="S27" s="113">
        <v>0.71</v>
      </c>
      <c r="T27" s="95"/>
      <c r="U27" s="293"/>
      <c r="V27" s="293"/>
      <c r="W27" s="293"/>
      <c r="X27" s="96"/>
      <c r="Y27" s="95"/>
      <c r="Z27" s="95"/>
      <c r="AA27" s="96"/>
      <c r="AB27" s="96"/>
      <c r="AC27" s="95"/>
      <c r="AD27" s="95"/>
      <c r="AE27" s="97"/>
    </row>
    <row r="28" spans="1:31" ht="13.5">
      <c r="A28" s="295">
        <v>50</v>
      </c>
      <c r="B28" s="296"/>
      <c r="C28" s="85">
        <v>58276</v>
      </c>
      <c r="D28" s="287">
        <v>17.6</v>
      </c>
      <c r="E28" s="297"/>
      <c r="F28" s="85">
        <v>19788</v>
      </c>
      <c r="G28" s="86">
        <v>6</v>
      </c>
      <c r="H28" s="85">
        <v>542</v>
      </c>
      <c r="I28" s="86">
        <v>9.3</v>
      </c>
      <c r="J28" s="298">
        <v>349</v>
      </c>
      <c r="K28" s="299"/>
      <c r="L28" s="86">
        <v>6</v>
      </c>
      <c r="M28" s="85">
        <v>2709</v>
      </c>
      <c r="N28" s="86">
        <v>44.4</v>
      </c>
      <c r="O28" s="85">
        <v>27541</v>
      </c>
      <c r="P28" s="287">
        <v>8.3</v>
      </c>
      <c r="Q28" s="297"/>
      <c r="R28" s="85">
        <v>3536</v>
      </c>
      <c r="S28" s="114">
        <v>1.07</v>
      </c>
      <c r="T28" s="95"/>
      <c r="U28" s="293"/>
      <c r="V28" s="293"/>
      <c r="W28" s="293"/>
      <c r="X28" s="96"/>
      <c r="Y28" s="95"/>
      <c r="Z28" s="95"/>
      <c r="AA28" s="96"/>
      <c r="AB28" s="96"/>
      <c r="AC28" s="95"/>
      <c r="AD28" s="95"/>
      <c r="AE28" s="97"/>
    </row>
    <row r="29" spans="1:31" ht="13.5">
      <c r="A29" s="295">
        <v>60</v>
      </c>
      <c r="B29" s="296"/>
      <c r="C29" s="85">
        <v>43932</v>
      </c>
      <c r="D29" s="287">
        <v>12.3</v>
      </c>
      <c r="E29" s="297"/>
      <c r="F29" s="85">
        <v>21415</v>
      </c>
      <c r="G29" s="86">
        <v>6</v>
      </c>
      <c r="H29" s="85">
        <v>236</v>
      </c>
      <c r="I29" s="86">
        <v>5.4</v>
      </c>
      <c r="J29" s="298">
        <v>143</v>
      </c>
      <c r="K29" s="299"/>
      <c r="L29" s="86">
        <v>3.3</v>
      </c>
      <c r="M29" s="85">
        <v>1819</v>
      </c>
      <c r="N29" s="86">
        <v>39.8</v>
      </c>
      <c r="O29" s="85">
        <v>21501</v>
      </c>
      <c r="P29" s="287">
        <v>6</v>
      </c>
      <c r="Q29" s="297"/>
      <c r="R29" s="85">
        <v>4572</v>
      </c>
      <c r="S29" s="114">
        <v>1.28</v>
      </c>
      <c r="T29" s="95"/>
      <c r="U29" s="293"/>
      <c r="V29" s="293"/>
      <c r="W29" s="293"/>
      <c r="X29" s="96"/>
      <c r="Y29" s="95"/>
      <c r="Z29" s="95"/>
      <c r="AA29" s="96"/>
      <c r="AB29" s="96"/>
      <c r="AC29" s="95"/>
      <c r="AD29" s="95"/>
      <c r="AE29" s="97"/>
    </row>
    <row r="30" spans="1:31" ht="13.5">
      <c r="A30" s="295" t="s">
        <v>243</v>
      </c>
      <c r="B30" s="296"/>
      <c r="C30" s="85">
        <v>35345</v>
      </c>
      <c r="D30" s="287">
        <v>9.6</v>
      </c>
      <c r="E30" s="297"/>
      <c r="F30" s="85">
        <v>26666</v>
      </c>
      <c r="G30" s="86">
        <v>7.2</v>
      </c>
      <c r="H30" s="85">
        <v>164</v>
      </c>
      <c r="I30" s="86">
        <v>4.6</v>
      </c>
      <c r="J30" s="298">
        <v>75</v>
      </c>
      <c r="K30" s="299"/>
      <c r="L30" s="86">
        <v>2.1</v>
      </c>
      <c r="M30" s="85">
        <v>1086</v>
      </c>
      <c r="N30" s="86">
        <v>29.8</v>
      </c>
      <c r="O30" s="85">
        <v>22991</v>
      </c>
      <c r="P30" s="287">
        <v>6.2</v>
      </c>
      <c r="Q30" s="297"/>
      <c r="R30" s="85">
        <v>5723</v>
      </c>
      <c r="S30" s="114">
        <v>1.55</v>
      </c>
      <c r="T30" s="95"/>
      <c r="U30" s="293"/>
      <c r="V30" s="293"/>
      <c r="W30" s="293"/>
      <c r="X30" s="96"/>
      <c r="Y30" s="95"/>
      <c r="Z30" s="95"/>
      <c r="AA30" s="96"/>
      <c r="AB30" s="96"/>
      <c r="AC30" s="95"/>
      <c r="AD30" s="95"/>
      <c r="AE30" s="97"/>
    </row>
    <row r="31" spans="1:31" ht="13.5">
      <c r="A31" s="295">
        <v>12</v>
      </c>
      <c r="B31" s="296"/>
      <c r="C31" s="85">
        <v>35794</v>
      </c>
      <c r="D31" s="287">
        <v>9.6</v>
      </c>
      <c r="E31" s="297"/>
      <c r="F31" s="85">
        <v>28323</v>
      </c>
      <c r="G31" s="86">
        <v>7.6</v>
      </c>
      <c r="H31" s="85">
        <v>96</v>
      </c>
      <c r="I31" s="86">
        <v>2.7</v>
      </c>
      <c r="J31" s="298">
        <v>52</v>
      </c>
      <c r="K31" s="299"/>
      <c r="L31" s="86">
        <v>1.5</v>
      </c>
      <c r="M31" s="85">
        <v>1088</v>
      </c>
      <c r="N31" s="86">
        <v>29.5</v>
      </c>
      <c r="O31" s="85">
        <v>23550</v>
      </c>
      <c r="P31" s="287">
        <v>6.3</v>
      </c>
      <c r="Q31" s="297"/>
      <c r="R31" s="85">
        <v>7380</v>
      </c>
      <c r="S31" s="114">
        <v>1.99</v>
      </c>
      <c r="T31" s="142"/>
      <c r="U31" s="293"/>
      <c r="V31" s="293"/>
      <c r="W31" s="293"/>
      <c r="X31" s="142"/>
      <c r="Y31" s="142"/>
      <c r="Z31" s="142"/>
      <c r="AA31" s="142"/>
      <c r="AB31" s="142"/>
      <c r="AC31" s="142"/>
      <c r="AD31" s="142"/>
      <c r="AE31" s="142"/>
    </row>
    <row r="32" spans="1:23" ht="13.5">
      <c r="A32" s="295">
        <v>17</v>
      </c>
      <c r="B32" s="302"/>
      <c r="C32" s="85">
        <v>31908</v>
      </c>
      <c r="D32" s="287">
        <v>8.6</v>
      </c>
      <c r="E32" s="294"/>
      <c r="F32" s="85">
        <v>31747</v>
      </c>
      <c r="G32" s="86">
        <v>8.5</v>
      </c>
      <c r="H32" s="85">
        <v>99</v>
      </c>
      <c r="I32" s="86">
        <v>3.1</v>
      </c>
      <c r="J32" s="298">
        <v>56</v>
      </c>
      <c r="K32" s="309"/>
      <c r="L32" s="86">
        <v>1.8</v>
      </c>
      <c r="M32" s="85">
        <v>816</v>
      </c>
      <c r="N32" s="86">
        <v>24.9</v>
      </c>
      <c r="O32" s="85">
        <v>21056</v>
      </c>
      <c r="P32" s="287">
        <v>5.7</v>
      </c>
      <c r="Q32" s="294"/>
      <c r="R32" s="85">
        <v>7474</v>
      </c>
      <c r="S32" s="114">
        <v>2.01</v>
      </c>
      <c r="U32" s="293"/>
      <c r="V32" s="293"/>
      <c r="W32" s="293"/>
    </row>
    <row r="33" spans="1:23" ht="13.5">
      <c r="A33" s="295">
        <v>22</v>
      </c>
      <c r="B33" s="303"/>
      <c r="C33" s="85">
        <v>31896</v>
      </c>
      <c r="D33" s="287">
        <v>8.6</v>
      </c>
      <c r="E33" s="288"/>
      <c r="F33" s="85">
        <v>36420</v>
      </c>
      <c r="G33" s="86">
        <v>9.8</v>
      </c>
      <c r="H33" s="85">
        <v>68</v>
      </c>
      <c r="I33" s="86">
        <v>2.1</v>
      </c>
      <c r="J33" s="298">
        <v>34</v>
      </c>
      <c r="K33" s="304"/>
      <c r="L33" s="86">
        <v>1.1</v>
      </c>
      <c r="M33" s="85">
        <v>716</v>
      </c>
      <c r="N33" s="86">
        <v>22</v>
      </c>
      <c r="O33" s="85">
        <v>20323</v>
      </c>
      <c r="P33" s="287">
        <v>5.5</v>
      </c>
      <c r="Q33" s="288"/>
      <c r="R33" s="85">
        <v>7241</v>
      </c>
      <c r="S33" s="114">
        <v>1.96</v>
      </c>
      <c r="U33" s="293"/>
      <c r="V33" s="293"/>
      <c r="W33" s="293"/>
    </row>
    <row r="34" spans="1:19" ht="13.5">
      <c r="A34" s="295">
        <v>27</v>
      </c>
      <c r="B34" s="303"/>
      <c r="C34" s="85">
        <v>28352</v>
      </c>
      <c r="D34" s="287">
        <v>7.8</v>
      </c>
      <c r="E34" s="288"/>
      <c r="F34" s="85">
        <v>39518</v>
      </c>
      <c r="G34" s="86">
        <v>10.9</v>
      </c>
      <c r="H34" s="85">
        <v>53</v>
      </c>
      <c r="I34" s="86">
        <v>1.9</v>
      </c>
      <c r="J34" s="298">
        <v>25</v>
      </c>
      <c r="K34" s="304"/>
      <c r="L34" s="86">
        <v>0.9</v>
      </c>
      <c r="M34" s="85">
        <v>539</v>
      </c>
      <c r="N34" s="86">
        <v>18.7</v>
      </c>
      <c r="O34" s="85">
        <v>17666</v>
      </c>
      <c r="P34" s="287">
        <v>4.9</v>
      </c>
      <c r="Q34" s="288"/>
      <c r="R34" s="85">
        <v>6504</v>
      </c>
      <c r="S34" s="114">
        <v>1.79</v>
      </c>
    </row>
    <row r="35" spans="1:19" ht="13.5">
      <c r="A35" s="295">
        <v>28</v>
      </c>
      <c r="B35" s="303"/>
      <c r="C35" s="85">
        <v>27652</v>
      </c>
      <c r="D35" s="287">
        <v>7.6</v>
      </c>
      <c r="E35" s="288"/>
      <c r="F35" s="85">
        <v>39294</v>
      </c>
      <c r="G35" s="86">
        <v>10.9</v>
      </c>
      <c r="H35" s="85">
        <v>46</v>
      </c>
      <c r="I35" s="86">
        <v>1.7</v>
      </c>
      <c r="J35" s="298">
        <v>23</v>
      </c>
      <c r="K35" s="304"/>
      <c r="L35" s="86">
        <v>0.8</v>
      </c>
      <c r="M35" s="85">
        <v>538</v>
      </c>
      <c r="N35" s="86">
        <v>19.1</v>
      </c>
      <c r="O35" s="85">
        <v>17079</v>
      </c>
      <c r="P35" s="287">
        <v>4.7</v>
      </c>
      <c r="Q35" s="288"/>
      <c r="R35" s="85">
        <v>6237</v>
      </c>
      <c r="S35" s="114">
        <v>1.72</v>
      </c>
    </row>
    <row r="36" spans="1:19" ht="13.5">
      <c r="A36" s="295">
        <v>29</v>
      </c>
      <c r="B36" s="302"/>
      <c r="C36" s="85">
        <v>26261</v>
      </c>
      <c r="D36" s="289">
        <v>7.3</v>
      </c>
      <c r="E36" s="290"/>
      <c r="F36" s="85">
        <v>41078</v>
      </c>
      <c r="G36" s="86">
        <v>11.4</v>
      </c>
      <c r="H36" s="85">
        <v>47</v>
      </c>
      <c r="I36" s="86">
        <v>1.8</v>
      </c>
      <c r="J36" s="291">
        <v>13</v>
      </c>
      <c r="K36" s="292"/>
      <c r="L36" s="86">
        <v>0.5</v>
      </c>
      <c r="M36" s="85">
        <v>477</v>
      </c>
      <c r="N36" s="86">
        <v>17.8</v>
      </c>
      <c r="O36" s="85">
        <v>16573</v>
      </c>
      <c r="P36" s="289">
        <v>4.6</v>
      </c>
      <c r="Q36" s="290"/>
      <c r="R36" s="85">
        <v>5983</v>
      </c>
      <c r="S36" s="114">
        <v>1.66</v>
      </c>
    </row>
    <row r="37" spans="1:19" ht="13.5">
      <c r="A37" s="300" t="s">
        <v>274</v>
      </c>
      <c r="B37" s="301"/>
      <c r="C37" s="180">
        <v>25192</v>
      </c>
      <c r="D37" s="305">
        <v>7</v>
      </c>
      <c r="E37" s="306"/>
      <c r="F37" s="180">
        <v>41972</v>
      </c>
      <c r="G37" s="181">
        <v>11.7</v>
      </c>
      <c r="H37" s="180">
        <v>50</v>
      </c>
      <c r="I37" s="181">
        <v>2</v>
      </c>
      <c r="J37" s="307">
        <v>30</v>
      </c>
      <c r="K37" s="308"/>
      <c r="L37" s="181">
        <v>1.2</v>
      </c>
      <c r="M37" s="180">
        <v>470</v>
      </c>
      <c r="N37" s="181">
        <v>18.3</v>
      </c>
      <c r="O37" s="180">
        <v>15767</v>
      </c>
      <c r="P37" s="305">
        <v>4.4</v>
      </c>
      <c r="Q37" s="306"/>
      <c r="R37" s="180">
        <v>5923</v>
      </c>
      <c r="S37" s="182">
        <v>1.65</v>
      </c>
    </row>
    <row r="38" spans="6:18" ht="6" customHeight="1">
      <c r="F38" s="142"/>
      <c r="G38" s="142"/>
      <c r="H38" s="142"/>
      <c r="R38" s="142"/>
    </row>
    <row r="39" spans="1:14" ht="13.5">
      <c r="A39" s="115" t="s">
        <v>198</v>
      </c>
      <c r="N39" s="142"/>
    </row>
    <row r="40" ht="18" customHeight="1"/>
  </sheetData>
  <sheetProtection/>
  <mergeCells count="166">
    <mergeCell ref="Q3:S3"/>
    <mergeCell ref="K4:M4"/>
    <mergeCell ref="A2:D3"/>
    <mergeCell ref="E2:J2"/>
    <mergeCell ref="Q2:S2"/>
    <mergeCell ref="K2:P2"/>
    <mergeCell ref="E3:G3"/>
    <mergeCell ref="H3:J3"/>
    <mergeCell ref="K3:M3"/>
    <mergeCell ref="N3:P3"/>
    <mergeCell ref="A5:D5"/>
    <mergeCell ref="E5:G5"/>
    <mergeCell ref="H5:J5"/>
    <mergeCell ref="K5:M5"/>
    <mergeCell ref="N5:P5"/>
    <mergeCell ref="E4:G4"/>
    <mergeCell ref="H4:J4"/>
    <mergeCell ref="Q5:S5"/>
    <mergeCell ref="N4:P4"/>
    <mergeCell ref="Q4:S4"/>
    <mergeCell ref="A4:D4"/>
    <mergeCell ref="A7:D7"/>
    <mergeCell ref="E7:G7"/>
    <mergeCell ref="H7:J7"/>
    <mergeCell ref="K7:M7"/>
    <mergeCell ref="A6:D6"/>
    <mergeCell ref="E6:G6"/>
    <mergeCell ref="H6:J6"/>
    <mergeCell ref="K6:M6"/>
    <mergeCell ref="N6:P6"/>
    <mergeCell ref="Q6:S6"/>
    <mergeCell ref="N7:P7"/>
    <mergeCell ref="Q7:S7"/>
    <mergeCell ref="N8:P8"/>
    <mergeCell ref="Q8:S8"/>
    <mergeCell ref="N9:P9"/>
    <mergeCell ref="Q9:S9"/>
    <mergeCell ref="A8:D8"/>
    <mergeCell ref="E8:G8"/>
    <mergeCell ref="A9:D9"/>
    <mergeCell ref="E9:G9"/>
    <mergeCell ref="H9:J9"/>
    <mergeCell ref="K9:M9"/>
    <mergeCell ref="H8:J8"/>
    <mergeCell ref="K8:M8"/>
    <mergeCell ref="B11:D11"/>
    <mergeCell ref="E11:G11"/>
    <mergeCell ref="H11:J11"/>
    <mergeCell ref="K11:M11"/>
    <mergeCell ref="B10:D10"/>
    <mergeCell ref="E10:G10"/>
    <mergeCell ref="H10:J10"/>
    <mergeCell ref="K10:M10"/>
    <mergeCell ref="N10:P10"/>
    <mergeCell ref="Q10:S10"/>
    <mergeCell ref="N11:P11"/>
    <mergeCell ref="Q11:S11"/>
    <mergeCell ref="N12:P12"/>
    <mergeCell ref="Q12:S12"/>
    <mergeCell ref="N13:P13"/>
    <mergeCell ref="Q13:S13"/>
    <mergeCell ref="A12:D12"/>
    <mergeCell ref="E12:G12"/>
    <mergeCell ref="B13:D13"/>
    <mergeCell ref="E13:G13"/>
    <mergeCell ref="H13:J13"/>
    <mergeCell ref="K13:M13"/>
    <mergeCell ref="H12:J12"/>
    <mergeCell ref="K12:M12"/>
    <mergeCell ref="A15:D15"/>
    <mergeCell ref="E15:G15"/>
    <mergeCell ref="H15:J15"/>
    <mergeCell ref="K15:M15"/>
    <mergeCell ref="B14:D14"/>
    <mergeCell ref="E14:G14"/>
    <mergeCell ref="H14:J14"/>
    <mergeCell ref="K14:M14"/>
    <mergeCell ref="N14:P14"/>
    <mergeCell ref="Q14:S14"/>
    <mergeCell ref="N15:P15"/>
    <mergeCell ref="Q15:S15"/>
    <mergeCell ref="N16:P16"/>
    <mergeCell ref="Q16:S16"/>
    <mergeCell ref="N17:P17"/>
    <mergeCell ref="Q17:S17"/>
    <mergeCell ref="A16:D16"/>
    <mergeCell ref="E16:G16"/>
    <mergeCell ref="A17:D17"/>
    <mergeCell ref="E17:G17"/>
    <mergeCell ref="H17:J17"/>
    <mergeCell ref="K17:M17"/>
    <mergeCell ref="H16:J16"/>
    <mergeCell ref="K16:M16"/>
    <mergeCell ref="X20:Y20"/>
    <mergeCell ref="Z20:AA20"/>
    <mergeCell ref="AB20:AC20"/>
    <mergeCell ref="AD20:AE20"/>
    <mergeCell ref="A18:S18"/>
    <mergeCell ref="A19:S19"/>
    <mergeCell ref="A20:S20"/>
    <mergeCell ref="U20:V20"/>
    <mergeCell ref="A21:S21"/>
    <mergeCell ref="C25:E25"/>
    <mergeCell ref="F25:G25"/>
    <mergeCell ref="H25:I25"/>
    <mergeCell ref="J25:L25"/>
    <mergeCell ref="M25:N25"/>
    <mergeCell ref="O25:Q25"/>
    <mergeCell ref="R25:S25"/>
    <mergeCell ref="D26:E26"/>
    <mergeCell ref="J26:K26"/>
    <mergeCell ref="P26:Q26"/>
    <mergeCell ref="A27:B27"/>
    <mergeCell ref="D27:E27"/>
    <mergeCell ref="J27:K27"/>
    <mergeCell ref="P27:Q27"/>
    <mergeCell ref="P37:Q37"/>
    <mergeCell ref="J29:K29"/>
    <mergeCell ref="P29:Q29"/>
    <mergeCell ref="A28:B28"/>
    <mergeCell ref="D28:E28"/>
    <mergeCell ref="J28:K28"/>
    <mergeCell ref="P28:Q28"/>
    <mergeCell ref="A35:B35"/>
    <mergeCell ref="D35:E35"/>
    <mergeCell ref="J35:K35"/>
    <mergeCell ref="P30:Q30"/>
    <mergeCell ref="J33:K33"/>
    <mergeCell ref="P33:Q33"/>
    <mergeCell ref="A33:B33"/>
    <mergeCell ref="A32:B32"/>
    <mergeCell ref="D32:E32"/>
    <mergeCell ref="J32:K32"/>
    <mergeCell ref="A37:B37"/>
    <mergeCell ref="A36:B36"/>
    <mergeCell ref="A34:B34"/>
    <mergeCell ref="D34:E34"/>
    <mergeCell ref="J34:K34"/>
    <mergeCell ref="D37:E37"/>
    <mergeCell ref="J37:K37"/>
    <mergeCell ref="P32:Q32"/>
    <mergeCell ref="A29:B29"/>
    <mergeCell ref="D29:E29"/>
    <mergeCell ref="A31:B31"/>
    <mergeCell ref="D31:E31"/>
    <mergeCell ref="J31:K31"/>
    <mergeCell ref="P31:Q31"/>
    <mergeCell ref="A30:B30"/>
    <mergeCell ref="D30:E30"/>
    <mergeCell ref="J30:K30"/>
    <mergeCell ref="U28:W28"/>
    <mergeCell ref="U29:W29"/>
    <mergeCell ref="U24:W24"/>
    <mergeCell ref="U25:W25"/>
    <mergeCell ref="U26:W26"/>
    <mergeCell ref="U27:W27"/>
    <mergeCell ref="P34:Q34"/>
    <mergeCell ref="D36:E36"/>
    <mergeCell ref="J36:K36"/>
    <mergeCell ref="P36:Q36"/>
    <mergeCell ref="U30:W30"/>
    <mergeCell ref="U31:W31"/>
    <mergeCell ref="U32:W32"/>
    <mergeCell ref="U33:W33"/>
    <mergeCell ref="D33:E33"/>
    <mergeCell ref="P35:Q35"/>
  </mergeCells>
  <printOptions/>
  <pageMargins left="0.5905511811023623" right="0.5905511811023623" top="0.97" bottom="0.8" header="0.5118110236220472" footer="0.5118110236220472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V40"/>
  <sheetViews>
    <sheetView view="pageBreakPreview" zoomScaleSheetLayoutView="100" zoomScalePageLayoutView="0" workbookViewId="0" topLeftCell="A31">
      <selection activeCell="A7" sqref="A7:Q7"/>
    </sheetView>
  </sheetViews>
  <sheetFormatPr defaultColWidth="9.00390625" defaultRowHeight="13.5"/>
  <cols>
    <col min="1" max="1" width="2.625" style="89" customWidth="1"/>
    <col min="2" max="12" width="7.625" style="89" customWidth="1"/>
    <col min="13" max="16384" width="9.00390625" style="89" customWidth="1"/>
  </cols>
  <sheetData>
    <row r="1" spans="1:2" ht="19.5" customHeight="1">
      <c r="A1" s="183" t="s">
        <v>0</v>
      </c>
      <c r="B1" s="251"/>
    </row>
    <row r="2" ht="10.5" customHeight="1"/>
    <row r="3" spans="1:12" ht="30" customHeight="1">
      <c r="A3" s="18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9.5" customHeight="1">
      <c r="A4" s="14" t="s">
        <v>231</v>
      </c>
      <c r="B4" s="409" t="s">
        <v>421</v>
      </c>
      <c r="C4" s="409"/>
      <c r="D4" s="409"/>
      <c r="E4" s="409"/>
      <c r="F4" s="409"/>
      <c r="G4" s="409"/>
      <c r="H4" s="409"/>
      <c r="I4" s="409"/>
      <c r="J4" s="409"/>
      <c r="K4" s="409"/>
      <c r="L4" s="409"/>
    </row>
    <row r="5" spans="1:12" ht="19.5" customHeight="1">
      <c r="A5" s="14"/>
      <c r="B5" s="409" t="s">
        <v>270</v>
      </c>
      <c r="C5" s="409"/>
      <c r="D5" s="409"/>
      <c r="E5" s="409"/>
      <c r="F5" s="409"/>
      <c r="G5" s="409"/>
      <c r="H5" s="409"/>
      <c r="I5" s="409"/>
      <c r="J5" s="409"/>
      <c r="K5" s="409"/>
      <c r="L5" s="409"/>
    </row>
    <row r="6" spans="2:12" ht="19.5" customHeight="1">
      <c r="B6" s="407" t="s">
        <v>183</v>
      </c>
      <c r="C6" s="407"/>
      <c r="D6" s="407"/>
      <c r="E6" s="407"/>
      <c r="F6" s="407"/>
      <c r="G6" s="407"/>
      <c r="H6" s="407"/>
      <c r="I6" s="407"/>
      <c r="J6" s="407"/>
      <c r="K6" s="407"/>
      <c r="L6" s="407"/>
    </row>
    <row r="7" spans="1:12" ht="19.5" customHeight="1">
      <c r="A7" s="14" t="s">
        <v>184</v>
      </c>
      <c r="B7" s="408" t="s">
        <v>91</v>
      </c>
      <c r="C7" s="408"/>
      <c r="D7" s="408"/>
      <c r="E7" s="408"/>
      <c r="F7" s="408"/>
      <c r="G7" s="408"/>
      <c r="H7" s="408"/>
      <c r="I7" s="408"/>
      <c r="J7" s="408"/>
      <c r="K7" s="408"/>
      <c r="L7" s="408"/>
    </row>
    <row r="8" spans="1:12" ht="19.5" customHeight="1">
      <c r="A8" s="14" t="s">
        <v>184</v>
      </c>
      <c r="B8" s="404" t="s">
        <v>185</v>
      </c>
      <c r="C8" s="404"/>
      <c r="D8" s="404"/>
      <c r="E8" s="404"/>
      <c r="F8" s="404"/>
      <c r="G8" s="404"/>
      <c r="H8" s="404"/>
      <c r="I8" s="404"/>
      <c r="J8" s="404"/>
      <c r="K8" s="404"/>
      <c r="L8" s="404"/>
    </row>
    <row r="9" spans="1:12" ht="19.5" customHeight="1">
      <c r="A9" s="14" t="s">
        <v>186</v>
      </c>
      <c r="B9" s="416" t="s">
        <v>244</v>
      </c>
      <c r="C9" s="416"/>
      <c r="D9" s="416"/>
      <c r="E9" s="416"/>
      <c r="F9" s="416"/>
      <c r="G9" s="416"/>
      <c r="H9" s="416"/>
      <c r="I9" s="416"/>
      <c r="J9" s="416"/>
      <c r="K9" s="416"/>
      <c r="L9" s="416"/>
    </row>
    <row r="10" spans="1:12" ht="19.5" customHeight="1">
      <c r="A10" s="14" t="s">
        <v>184</v>
      </c>
      <c r="B10" s="404" t="s">
        <v>271</v>
      </c>
      <c r="C10" s="404"/>
      <c r="D10" s="404"/>
      <c r="E10" s="404"/>
      <c r="F10" s="404"/>
      <c r="G10" s="404"/>
      <c r="H10" s="404"/>
      <c r="I10" s="404"/>
      <c r="J10" s="404"/>
      <c r="K10" s="404"/>
      <c r="L10" s="404"/>
    </row>
    <row r="11" spans="1:12" ht="19.5" customHeight="1">
      <c r="A11" s="14" t="s">
        <v>245</v>
      </c>
      <c r="B11" s="417" t="s">
        <v>422</v>
      </c>
      <c r="C11" s="417"/>
      <c r="D11" s="417"/>
      <c r="E11" s="417"/>
      <c r="F11" s="417"/>
      <c r="G11" s="417"/>
      <c r="H11" s="417"/>
      <c r="I11" s="417"/>
      <c r="J11" s="417"/>
      <c r="K11" s="417"/>
      <c r="L11" s="417"/>
    </row>
    <row r="12" spans="1:12" ht="27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ht="19.5" customHeight="1">
      <c r="A13" s="88" t="s">
        <v>2</v>
      </c>
    </row>
    <row r="14" spans="4:6" ht="10.5" customHeight="1">
      <c r="D14" s="252"/>
      <c r="E14" s="252"/>
      <c r="F14" s="252"/>
    </row>
    <row r="15" spans="2:11" ht="19.5" customHeight="1">
      <c r="B15" s="412"/>
      <c r="C15" s="413"/>
      <c r="D15" s="422" t="s">
        <v>3</v>
      </c>
      <c r="E15" s="423"/>
      <c r="F15" s="423"/>
      <c r="G15" s="424"/>
      <c r="H15" s="418" t="s">
        <v>4</v>
      </c>
      <c r="I15" s="419"/>
      <c r="J15" s="420" t="s">
        <v>5</v>
      </c>
      <c r="K15" s="421"/>
    </row>
    <row r="16" spans="2:12" ht="19.5" customHeight="1">
      <c r="B16" s="414"/>
      <c r="C16" s="415"/>
      <c r="D16" s="165" t="s">
        <v>344</v>
      </c>
      <c r="E16" s="166" t="s">
        <v>275</v>
      </c>
      <c r="F16" s="166" t="s">
        <v>255</v>
      </c>
      <c r="G16" s="167" t="s">
        <v>348</v>
      </c>
      <c r="H16" s="168" t="s">
        <v>346</v>
      </c>
      <c r="I16" s="167" t="s">
        <v>345</v>
      </c>
      <c r="J16" s="165" t="s">
        <v>347</v>
      </c>
      <c r="K16" s="167" t="s">
        <v>348</v>
      </c>
      <c r="L16" s="229"/>
    </row>
    <row r="17" spans="2:11" ht="19.5" customHeight="1">
      <c r="B17" s="410" t="s">
        <v>6</v>
      </c>
      <c r="C17" s="411"/>
      <c r="D17" s="169">
        <v>25192</v>
      </c>
      <c r="E17" s="170">
        <v>26261</v>
      </c>
      <c r="F17" s="170">
        <v>27652</v>
      </c>
      <c r="G17" s="170">
        <v>32701</v>
      </c>
      <c r="H17" s="253">
        <f>D17-E17</f>
        <v>-1069</v>
      </c>
      <c r="I17" s="254">
        <f aca="true" t="shared" si="0" ref="H17:I23">E17-F17</f>
        <v>-1391</v>
      </c>
      <c r="J17" s="255">
        <f aca="true" t="shared" si="1" ref="J17:J23">SUM(D17/D$17)*100</f>
        <v>100</v>
      </c>
      <c r="K17" s="256">
        <f aca="true" t="shared" si="2" ref="K17:K23">SUM(G17/G$17)*100</f>
        <v>100</v>
      </c>
    </row>
    <row r="18" spans="2:11" ht="19.5" customHeight="1">
      <c r="B18" s="405" t="s">
        <v>187</v>
      </c>
      <c r="C18" s="406"/>
      <c r="D18" s="171">
        <v>214</v>
      </c>
      <c r="E18" s="172">
        <v>273</v>
      </c>
      <c r="F18" s="172">
        <v>282</v>
      </c>
      <c r="G18" s="173">
        <v>504</v>
      </c>
      <c r="H18" s="257">
        <f>D18-E18</f>
        <v>-59</v>
      </c>
      <c r="I18" s="258">
        <f t="shared" si="0"/>
        <v>-9</v>
      </c>
      <c r="J18" s="259">
        <f t="shared" si="1"/>
        <v>0.8494760241346458</v>
      </c>
      <c r="K18" s="260">
        <f t="shared" si="2"/>
        <v>1.5412372710314668</v>
      </c>
    </row>
    <row r="19" spans="2:11" ht="19.5" customHeight="1">
      <c r="B19" s="400" t="s">
        <v>188</v>
      </c>
      <c r="C19" s="401"/>
      <c r="D19" s="171">
        <v>2071</v>
      </c>
      <c r="E19" s="172">
        <v>2223</v>
      </c>
      <c r="F19" s="172">
        <v>2324</v>
      </c>
      <c r="G19" s="173">
        <v>3764</v>
      </c>
      <c r="H19" s="257">
        <f>D19-E19</f>
        <v>-152</v>
      </c>
      <c r="I19" s="258">
        <f t="shared" si="0"/>
        <v>-101</v>
      </c>
      <c r="J19" s="259">
        <f t="shared" si="1"/>
        <v>8.220863766275007</v>
      </c>
      <c r="K19" s="260">
        <f t="shared" si="2"/>
        <v>11.51035136540167</v>
      </c>
    </row>
    <row r="20" spans="2:11" ht="19.5" customHeight="1">
      <c r="B20" s="400" t="s">
        <v>189</v>
      </c>
      <c r="C20" s="401"/>
      <c r="D20" s="171">
        <v>6808</v>
      </c>
      <c r="E20" s="172">
        <v>7143</v>
      </c>
      <c r="F20" s="172">
        <v>7574</v>
      </c>
      <c r="G20" s="173">
        <v>10061</v>
      </c>
      <c r="H20" s="257">
        <f>D20-E20</f>
        <v>-335</v>
      </c>
      <c r="I20" s="258">
        <f t="shared" si="0"/>
        <v>-431</v>
      </c>
      <c r="J20" s="259">
        <f t="shared" si="1"/>
        <v>27.02445220704986</v>
      </c>
      <c r="K20" s="260">
        <f t="shared" si="2"/>
        <v>30.76664322191982</v>
      </c>
    </row>
    <row r="21" spans="2:11" ht="19.5" customHeight="1">
      <c r="B21" s="400" t="s">
        <v>190</v>
      </c>
      <c r="C21" s="401"/>
      <c r="D21" s="171">
        <v>9408</v>
      </c>
      <c r="E21" s="172">
        <v>9663</v>
      </c>
      <c r="F21" s="172">
        <v>10200</v>
      </c>
      <c r="G21" s="173">
        <v>11918</v>
      </c>
      <c r="H21" s="257">
        <f>D21-E21</f>
        <v>-255</v>
      </c>
      <c r="I21" s="258">
        <f t="shared" si="0"/>
        <v>-537</v>
      </c>
      <c r="J21" s="259">
        <f t="shared" si="1"/>
        <v>37.34518894887266</v>
      </c>
      <c r="K21" s="260">
        <f t="shared" si="2"/>
        <v>36.445368643160755</v>
      </c>
    </row>
    <row r="22" spans="2:11" ht="19.5" customHeight="1">
      <c r="B22" s="400" t="s">
        <v>191</v>
      </c>
      <c r="C22" s="401"/>
      <c r="D22" s="171">
        <v>5391</v>
      </c>
      <c r="E22" s="172">
        <v>5611</v>
      </c>
      <c r="F22" s="172">
        <v>5859</v>
      </c>
      <c r="G22" s="173">
        <v>5700</v>
      </c>
      <c r="H22" s="257">
        <f t="shared" si="0"/>
        <v>-220</v>
      </c>
      <c r="I22" s="258">
        <f t="shared" si="0"/>
        <v>-248</v>
      </c>
      <c r="J22" s="259">
        <f t="shared" si="1"/>
        <v>21.39965068275643</v>
      </c>
      <c r="K22" s="260">
        <f t="shared" si="2"/>
        <v>17.430659612855877</v>
      </c>
    </row>
    <row r="23" spans="2:11" ht="19.5" customHeight="1">
      <c r="B23" s="402" t="s">
        <v>192</v>
      </c>
      <c r="C23" s="403"/>
      <c r="D23" s="174">
        <v>1300</v>
      </c>
      <c r="E23" s="175">
        <v>1348</v>
      </c>
      <c r="F23" s="175">
        <v>1413</v>
      </c>
      <c r="G23" s="176">
        <v>754</v>
      </c>
      <c r="H23" s="261">
        <f t="shared" si="0"/>
        <v>-48</v>
      </c>
      <c r="I23" s="262">
        <f t="shared" si="0"/>
        <v>-65</v>
      </c>
      <c r="J23" s="263">
        <f t="shared" si="1"/>
        <v>5.1603683709114</v>
      </c>
      <c r="K23" s="264">
        <f t="shared" si="2"/>
        <v>2.305739885630409</v>
      </c>
    </row>
    <row r="24" ht="19.5" customHeight="1">
      <c r="A24" s="198" t="s">
        <v>7</v>
      </c>
    </row>
    <row r="25" ht="19.5" customHeight="1"/>
    <row r="26" ht="30" customHeight="1">
      <c r="A26" s="184" t="s">
        <v>8</v>
      </c>
    </row>
    <row r="27" spans="1:12" ht="19.5" customHeight="1">
      <c r="A27" s="404" t="s">
        <v>423</v>
      </c>
      <c r="B27" s="404"/>
      <c r="C27" s="404"/>
      <c r="D27" s="404"/>
      <c r="E27" s="404"/>
      <c r="F27" s="404"/>
      <c r="G27" s="404"/>
      <c r="H27" s="404"/>
      <c r="I27" s="404"/>
      <c r="J27" s="404"/>
      <c r="K27" s="404"/>
      <c r="L27" s="404"/>
    </row>
    <row r="28" spans="1:12" ht="19.5" customHeight="1">
      <c r="A28" s="404" t="s">
        <v>246</v>
      </c>
      <c r="B28" s="404"/>
      <c r="C28" s="404"/>
      <c r="D28" s="404"/>
      <c r="E28" s="404"/>
      <c r="F28" s="404"/>
      <c r="G28" s="404"/>
      <c r="H28" s="404"/>
      <c r="I28" s="404"/>
      <c r="J28" s="404"/>
      <c r="K28" s="404"/>
      <c r="L28" s="404"/>
    </row>
    <row r="29" spans="1:12" ht="19.5" customHeight="1">
      <c r="A29" s="24" t="s">
        <v>272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10.5" customHeight="1">
      <c r="A30" s="399"/>
      <c r="B30" s="399"/>
      <c r="C30" s="399"/>
      <c r="D30" s="399"/>
      <c r="E30" s="399"/>
      <c r="F30" s="399"/>
      <c r="G30" s="399"/>
      <c r="H30" s="399"/>
      <c r="I30" s="399"/>
      <c r="J30" s="399"/>
      <c r="K30" s="399"/>
      <c r="L30" s="399"/>
    </row>
    <row r="31" spans="1:12" ht="2.2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19.5" customHeight="1">
      <c r="A32" s="88" t="s">
        <v>9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ht="10.5" customHeight="1"/>
    <row r="34" spans="2:22" ht="24" customHeight="1">
      <c r="B34" s="265"/>
      <c r="C34" s="266" t="s">
        <v>10</v>
      </c>
      <c r="D34" s="15" t="s">
        <v>193</v>
      </c>
      <c r="E34" s="15" t="s">
        <v>194</v>
      </c>
      <c r="F34" s="15" t="s">
        <v>195</v>
      </c>
      <c r="G34" s="15" t="s">
        <v>196</v>
      </c>
      <c r="H34" s="15" t="s">
        <v>197</v>
      </c>
      <c r="I34" s="15" t="s">
        <v>71</v>
      </c>
      <c r="J34" s="15" t="s">
        <v>84</v>
      </c>
      <c r="K34" s="15" t="s">
        <v>85</v>
      </c>
      <c r="L34" s="16" t="s">
        <v>70</v>
      </c>
      <c r="M34" s="267"/>
      <c r="N34" s="93"/>
      <c r="O34" s="93"/>
      <c r="P34" s="93"/>
      <c r="Q34" s="93"/>
      <c r="R34" s="93"/>
      <c r="S34" s="93"/>
      <c r="T34" s="93"/>
      <c r="U34" s="93"/>
      <c r="V34" s="93"/>
    </row>
    <row r="35" spans="2:22" ht="19.5" customHeight="1">
      <c r="B35" s="268" t="s">
        <v>11</v>
      </c>
      <c r="C35" s="269">
        <v>2.11</v>
      </c>
      <c r="D35" s="17">
        <v>2.21</v>
      </c>
      <c r="E35" s="17">
        <v>2.12</v>
      </c>
      <c r="F35" s="17">
        <v>2.02</v>
      </c>
      <c r="G35" s="17">
        <v>1.8</v>
      </c>
      <c r="H35" s="17">
        <v>1.85</v>
      </c>
      <c r="I35" s="17">
        <v>1.6</v>
      </c>
      <c r="J35" s="17">
        <v>1.48</v>
      </c>
      <c r="K35" s="17">
        <v>1.47</v>
      </c>
      <c r="L35" s="18">
        <v>1.39</v>
      </c>
      <c r="M35" s="270"/>
      <c r="N35" s="271"/>
      <c r="O35" s="271"/>
      <c r="P35" s="271"/>
      <c r="Q35" s="271"/>
      <c r="R35" s="271"/>
      <c r="S35" s="271"/>
      <c r="T35" s="271"/>
      <c r="U35" s="92"/>
      <c r="V35" s="92"/>
    </row>
    <row r="36" spans="2:22" ht="19.5" customHeight="1">
      <c r="B36" s="272" t="s">
        <v>12</v>
      </c>
      <c r="C36" s="273">
        <v>2</v>
      </c>
      <c r="D36" s="19">
        <v>2.14</v>
      </c>
      <c r="E36" s="19">
        <v>2.13</v>
      </c>
      <c r="F36" s="19">
        <v>1.91</v>
      </c>
      <c r="G36" s="19">
        <v>1.75</v>
      </c>
      <c r="H36" s="19">
        <v>1.76</v>
      </c>
      <c r="I36" s="19">
        <v>1.54</v>
      </c>
      <c r="J36" s="19">
        <v>1.42</v>
      </c>
      <c r="K36" s="19">
        <v>1.36</v>
      </c>
      <c r="L36" s="20">
        <v>1.26</v>
      </c>
      <c r="M36" s="270"/>
      <c r="N36" s="271"/>
      <c r="O36" s="271"/>
      <c r="P36" s="271"/>
      <c r="Q36" s="271"/>
      <c r="R36" s="271"/>
      <c r="S36" s="271"/>
      <c r="T36" s="271"/>
      <c r="U36" s="92"/>
      <c r="V36" s="92"/>
    </row>
    <row r="37" ht="7.5" customHeight="1"/>
    <row r="38" spans="2:10" ht="25.5" customHeight="1">
      <c r="B38" s="15" t="s">
        <v>87</v>
      </c>
      <c r="C38" s="15" t="s">
        <v>88</v>
      </c>
      <c r="D38" s="21" t="s">
        <v>92</v>
      </c>
      <c r="E38" s="26" t="s">
        <v>99</v>
      </c>
      <c r="F38" s="26" t="s">
        <v>103</v>
      </c>
      <c r="G38" s="26" t="s">
        <v>201</v>
      </c>
      <c r="H38" s="26" t="s">
        <v>236</v>
      </c>
      <c r="I38" s="26" t="s">
        <v>257</v>
      </c>
      <c r="J38" s="177" t="s">
        <v>349</v>
      </c>
    </row>
    <row r="39" spans="2:10" ht="19.5" customHeight="1">
      <c r="B39" s="17">
        <v>1.54</v>
      </c>
      <c r="C39" s="17">
        <v>1.49</v>
      </c>
      <c r="D39" s="22">
        <v>1.52</v>
      </c>
      <c r="E39" s="27">
        <v>1.53</v>
      </c>
      <c r="F39" s="27">
        <v>1.5</v>
      </c>
      <c r="G39" s="27">
        <v>1.54</v>
      </c>
      <c r="H39" s="27">
        <v>1.55</v>
      </c>
      <c r="I39" s="27">
        <v>1.52</v>
      </c>
      <c r="J39" s="178">
        <v>1.5</v>
      </c>
    </row>
    <row r="40" spans="2:10" ht="19.5" customHeight="1">
      <c r="B40" s="19">
        <v>1.39</v>
      </c>
      <c r="C40" s="19">
        <v>1.39</v>
      </c>
      <c r="D40" s="23">
        <v>1.41</v>
      </c>
      <c r="E40" s="28">
        <v>1.43</v>
      </c>
      <c r="F40" s="28">
        <v>1.42</v>
      </c>
      <c r="G40" s="28">
        <v>1.45</v>
      </c>
      <c r="H40" s="28">
        <v>1.44</v>
      </c>
      <c r="I40" s="28">
        <v>1.43</v>
      </c>
      <c r="J40" s="179">
        <v>1.42</v>
      </c>
    </row>
  </sheetData>
  <sheetProtection/>
  <mergeCells count="22">
    <mergeCell ref="H15:I15"/>
    <mergeCell ref="J15:K15"/>
    <mergeCell ref="D15:G15"/>
    <mergeCell ref="B19:C19"/>
    <mergeCell ref="B20:C20"/>
    <mergeCell ref="A27:L27"/>
    <mergeCell ref="B6:L6"/>
    <mergeCell ref="B7:L7"/>
    <mergeCell ref="B4:L4"/>
    <mergeCell ref="B8:L8"/>
    <mergeCell ref="B5:L5"/>
    <mergeCell ref="B17:C17"/>
    <mergeCell ref="B15:C16"/>
    <mergeCell ref="B9:L9"/>
    <mergeCell ref="B10:L10"/>
    <mergeCell ref="B11:L11"/>
    <mergeCell ref="A30:L30"/>
    <mergeCell ref="B21:C21"/>
    <mergeCell ref="B22:C22"/>
    <mergeCell ref="B23:C23"/>
    <mergeCell ref="A28:L28"/>
    <mergeCell ref="B18:C18"/>
  </mergeCells>
  <printOptions/>
  <pageMargins left="0.5905511811023623" right="0.44" top="0.984251968503937" bottom="0.89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82"/>
  <sheetViews>
    <sheetView view="pageBreakPreview" zoomScaleSheetLayoutView="100" zoomScalePageLayoutView="0" workbookViewId="0" topLeftCell="A1">
      <selection activeCell="A7" sqref="A7:Q7"/>
    </sheetView>
  </sheetViews>
  <sheetFormatPr defaultColWidth="9.00390625" defaultRowHeight="13.5"/>
  <cols>
    <col min="1" max="1" width="8.375" style="135" customWidth="1"/>
    <col min="2" max="2" width="3.125" style="135" customWidth="1"/>
    <col min="3" max="3" width="5.625" style="135" customWidth="1"/>
    <col min="4" max="4" width="6.625" style="135" customWidth="1"/>
    <col min="5" max="5" width="2.125" style="135" customWidth="1"/>
    <col min="6" max="6" width="8.125" style="135" customWidth="1"/>
    <col min="7" max="7" width="2.625" style="135" customWidth="1"/>
    <col min="8" max="8" width="6.125" style="135" customWidth="1"/>
    <col min="9" max="9" width="5.375" style="135" customWidth="1"/>
    <col min="10" max="10" width="3.625" style="135" customWidth="1"/>
    <col min="11" max="12" width="8.125" style="135" customWidth="1"/>
    <col min="13" max="13" width="3.625" style="135" customWidth="1"/>
    <col min="14" max="14" width="5.125" style="135" customWidth="1"/>
    <col min="15" max="15" width="6.625" style="135" customWidth="1"/>
    <col min="16" max="16" width="2.125" style="135" customWidth="1"/>
    <col min="17" max="17" width="0.12890625" style="135" customWidth="1"/>
    <col min="18" max="16384" width="9.00390625" style="135" customWidth="1"/>
  </cols>
  <sheetData>
    <row r="1" spans="1:11" ht="17.25">
      <c r="A1" s="183" t="s">
        <v>38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6" customHeight="1">
      <c r="A2" s="183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4.25">
      <c r="A3" s="184" t="s">
        <v>39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6" customHeight="1">
      <c r="A4" s="18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5" ht="13.5">
      <c r="A5" s="473" t="s">
        <v>419</v>
      </c>
      <c r="B5" s="473"/>
      <c r="C5" s="473"/>
      <c r="D5" s="473"/>
      <c r="E5" s="473"/>
      <c r="F5" s="473"/>
      <c r="G5" s="473"/>
      <c r="H5" s="473"/>
      <c r="I5" s="473"/>
      <c r="J5" s="472"/>
      <c r="K5" s="472"/>
      <c r="L5" s="472"/>
      <c r="M5" s="472"/>
      <c r="N5" s="472"/>
      <c r="O5" s="472"/>
    </row>
    <row r="6" spans="1:16" ht="13.5">
      <c r="A6" s="399" t="s">
        <v>247</v>
      </c>
      <c r="B6" s="399"/>
      <c r="C6" s="399"/>
      <c r="D6" s="399"/>
      <c r="E6" s="399"/>
      <c r="F6" s="399"/>
      <c r="G6" s="399"/>
      <c r="H6" s="399"/>
      <c r="I6" s="399"/>
      <c r="J6" s="472"/>
      <c r="K6" s="472"/>
      <c r="L6" s="472"/>
      <c r="M6" s="472"/>
      <c r="N6" s="472"/>
      <c r="O6" s="472"/>
      <c r="P6" s="472"/>
    </row>
    <row r="7" spans="1:16" ht="13.5">
      <c r="A7" s="399" t="s">
        <v>269</v>
      </c>
      <c r="B7" s="399"/>
      <c r="C7" s="399"/>
      <c r="D7" s="399"/>
      <c r="E7" s="399"/>
      <c r="F7" s="399"/>
      <c r="G7" s="399"/>
      <c r="H7" s="399"/>
      <c r="I7" s="399"/>
      <c r="J7" s="472"/>
      <c r="K7" s="472"/>
      <c r="L7" s="472"/>
      <c r="M7" s="472"/>
      <c r="N7" s="472"/>
      <c r="O7" s="472"/>
      <c r="P7" s="472"/>
    </row>
    <row r="8" spans="1:16" ht="13.5">
      <c r="A8" s="473" t="s">
        <v>420</v>
      </c>
      <c r="B8" s="473"/>
      <c r="C8" s="473"/>
      <c r="D8" s="473"/>
      <c r="E8" s="473"/>
      <c r="F8" s="473"/>
      <c r="G8" s="473"/>
      <c r="H8" s="473"/>
      <c r="I8" s="473"/>
      <c r="J8" s="472"/>
      <c r="K8" s="472"/>
      <c r="L8" s="472"/>
      <c r="M8" s="472"/>
      <c r="N8" s="472"/>
      <c r="O8" s="472"/>
      <c r="P8" s="472"/>
    </row>
    <row r="9" spans="1:11" ht="11.25" customHeight="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</row>
    <row r="10" spans="1:11" ht="21" customHeight="1">
      <c r="A10" s="88" t="s">
        <v>40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</row>
    <row r="11" spans="1:16" ht="13.5">
      <c r="A11" s="231"/>
      <c r="B11" s="322" t="s">
        <v>248</v>
      </c>
      <c r="C11" s="323"/>
      <c r="D11" s="323"/>
      <c r="E11" s="474"/>
      <c r="F11" s="322" t="s">
        <v>249</v>
      </c>
      <c r="G11" s="323"/>
      <c r="H11" s="324"/>
      <c r="I11" s="232"/>
      <c r="J11" s="233"/>
      <c r="K11" s="322" t="s">
        <v>248</v>
      </c>
      <c r="L11" s="324"/>
      <c r="M11" s="322" t="s">
        <v>249</v>
      </c>
      <c r="N11" s="323"/>
      <c r="O11" s="323"/>
      <c r="P11" s="324"/>
    </row>
    <row r="12" spans="1:16" ht="13.5">
      <c r="A12" s="159"/>
      <c r="B12" s="471" t="s">
        <v>41</v>
      </c>
      <c r="C12" s="469"/>
      <c r="D12" s="469" t="s">
        <v>42</v>
      </c>
      <c r="E12" s="475"/>
      <c r="F12" s="234" t="s">
        <v>41</v>
      </c>
      <c r="G12" s="469" t="s">
        <v>42</v>
      </c>
      <c r="H12" s="470"/>
      <c r="I12" s="235"/>
      <c r="J12" s="236"/>
      <c r="K12" s="234" t="s">
        <v>41</v>
      </c>
      <c r="L12" s="237" t="s">
        <v>42</v>
      </c>
      <c r="M12" s="471" t="s">
        <v>41</v>
      </c>
      <c r="N12" s="469"/>
      <c r="O12" s="469" t="s">
        <v>42</v>
      </c>
      <c r="P12" s="470"/>
    </row>
    <row r="13" spans="1:16" ht="13.5">
      <c r="A13" s="157" t="s">
        <v>43</v>
      </c>
      <c r="B13" s="467">
        <v>19741</v>
      </c>
      <c r="C13" s="319"/>
      <c r="D13" s="468">
        <v>7.4</v>
      </c>
      <c r="E13" s="317"/>
      <c r="F13" s="188">
        <v>693523</v>
      </c>
      <c r="G13" s="468">
        <v>7.8</v>
      </c>
      <c r="H13" s="317"/>
      <c r="I13" s="434">
        <v>16</v>
      </c>
      <c r="J13" s="435"/>
      <c r="K13" s="238">
        <v>29809</v>
      </c>
      <c r="L13" s="189">
        <v>8</v>
      </c>
      <c r="M13" s="372">
        <v>1028602</v>
      </c>
      <c r="N13" s="431"/>
      <c r="O13" s="432">
        <v>8.2</v>
      </c>
      <c r="P13" s="433"/>
    </row>
    <row r="14" spans="1:16" ht="13.5">
      <c r="A14" s="239">
        <v>40</v>
      </c>
      <c r="B14" s="372">
        <v>19966</v>
      </c>
      <c r="C14" s="431"/>
      <c r="D14" s="452">
        <v>6.9</v>
      </c>
      <c r="E14" s="453"/>
      <c r="F14" s="240">
        <v>700438</v>
      </c>
      <c r="G14" s="452">
        <v>7.1</v>
      </c>
      <c r="H14" s="453"/>
      <c r="I14" s="434">
        <v>17</v>
      </c>
      <c r="J14" s="435"/>
      <c r="K14" s="238">
        <v>31747</v>
      </c>
      <c r="L14" s="189">
        <v>8.5</v>
      </c>
      <c r="M14" s="372">
        <v>1083796</v>
      </c>
      <c r="N14" s="431"/>
      <c r="O14" s="432">
        <v>8.6</v>
      </c>
      <c r="P14" s="433"/>
    </row>
    <row r="15" spans="1:16" ht="13.5">
      <c r="A15" s="239">
        <v>45</v>
      </c>
      <c r="B15" s="372">
        <v>20302</v>
      </c>
      <c r="C15" s="431"/>
      <c r="D15" s="452">
        <v>6.5</v>
      </c>
      <c r="E15" s="453"/>
      <c r="F15" s="240">
        <v>712962</v>
      </c>
      <c r="G15" s="452">
        <v>6.9</v>
      </c>
      <c r="H15" s="453"/>
      <c r="I15" s="434">
        <v>18</v>
      </c>
      <c r="J15" s="435"/>
      <c r="K15" s="238">
        <v>32001</v>
      </c>
      <c r="L15" s="189">
        <v>8.6</v>
      </c>
      <c r="M15" s="372">
        <v>1084450</v>
      </c>
      <c r="N15" s="431"/>
      <c r="O15" s="432">
        <v>8.6</v>
      </c>
      <c r="P15" s="433"/>
    </row>
    <row r="16" spans="1:16" ht="13.5">
      <c r="A16" s="239">
        <v>50</v>
      </c>
      <c r="B16" s="372">
        <v>19788</v>
      </c>
      <c r="C16" s="431"/>
      <c r="D16" s="452">
        <v>6</v>
      </c>
      <c r="E16" s="453"/>
      <c r="F16" s="240">
        <v>702275</v>
      </c>
      <c r="G16" s="452">
        <v>6.3</v>
      </c>
      <c r="H16" s="453"/>
      <c r="I16" s="434">
        <v>19</v>
      </c>
      <c r="J16" s="435"/>
      <c r="K16" s="238">
        <v>32507</v>
      </c>
      <c r="L16" s="189">
        <v>8.7</v>
      </c>
      <c r="M16" s="372">
        <v>1108280</v>
      </c>
      <c r="N16" s="431"/>
      <c r="O16" s="432">
        <v>8.8</v>
      </c>
      <c r="P16" s="433"/>
    </row>
    <row r="17" spans="1:16" ht="13.5">
      <c r="A17" s="239">
        <v>55</v>
      </c>
      <c r="B17" s="372">
        <v>20550</v>
      </c>
      <c r="C17" s="431"/>
      <c r="D17" s="452">
        <v>6</v>
      </c>
      <c r="E17" s="453"/>
      <c r="F17" s="240">
        <v>722801</v>
      </c>
      <c r="G17" s="452">
        <v>6.2</v>
      </c>
      <c r="H17" s="453"/>
      <c r="I17" s="434">
        <v>20</v>
      </c>
      <c r="J17" s="435"/>
      <c r="K17" s="238">
        <v>34511</v>
      </c>
      <c r="L17" s="189">
        <v>9.3</v>
      </c>
      <c r="M17" s="372">
        <v>1142407</v>
      </c>
      <c r="N17" s="431"/>
      <c r="O17" s="432">
        <v>9.1</v>
      </c>
      <c r="P17" s="433"/>
    </row>
    <row r="18" spans="1:16" ht="13.5">
      <c r="A18" s="239">
        <v>60</v>
      </c>
      <c r="B18" s="372">
        <v>21415</v>
      </c>
      <c r="C18" s="431"/>
      <c r="D18" s="452">
        <v>6</v>
      </c>
      <c r="E18" s="453"/>
      <c r="F18" s="240">
        <v>752283</v>
      </c>
      <c r="G18" s="452">
        <v>6.3</v>
      </c>
      <c r="H18" s="453"/>
      <c r="I18" s="434">
        <v>21</v>
      </c>
      <c r="J18" s="435"/>
      <c r="K18" s="238">
        <v>34209</v>
      </c>
      <c r="L18" s="189">
        <v>9.2</v>
      </c>
      <c r="M18" s="372">
        <v>1141865</v>
      </c>
      <c r="N18" s="431"/>
      <c r="O18" s="432">
        <v>9.1</v>
      </c>
      <c r="P18" s="433"/>
    </row>
    <row r="19" spans="1:16" ht="13.5">
      <c r="A19" s="239" t="s">
        <v>72</v>
      </c>
      <c r="B19" s="372">
        <v>22769</v>
      </c>
      <c r="C19" s="431"/>
      <c r="D19" s="452">
        <v>6.3</v>
      </c>
      <c r="E19" s="453"/>
      <c r="F19" s="240">
        <v>788594</v>
      </c>
      <c r="G19" s="452">
        <v>6.4</v>
      </c>
      <c r="H19" s="453"/>
      <c r="I19" s="434">
        <v>22</v>
      </c>
      <c r="J19" s="435"/>
      <c r="K19" s="238">
        <v>36420</v>
      </c>
      <c r="L19" s="189">
        <v>9.8</v>
      </c>
      <c r="M19" s="372">
        <v>1197012</v>
      </c>
      <c r="N19" s="431"/>
      <c r="O19" s="432">
        <v>9.5</v>
      </c>
      <c r="P19" s="433"/>
    </row>
    <row r="20" spans="1:16" ht="13.5">
      <c r="A20" s="239">
        <v>2</v>
      </c>
      <c r="B20" s="372">
        <v>23543</v>
      </c>
      <c r="C20" s="431"/>
      <c r="D20" s="452">
        <v>6.4</v>
      </c>
      <c r="E20" s="453"/>
      <c r="F20" s="240">
        <v>820305</v>
      </c>
      <c r="G20" s="452">
        <v>6.7</v>
      </c>
      <c r="H20" s="453"/>
      <c r="I20" s="434">
        <v>23</v>
      </c>
      <c r="J20" s="435"/>
      <c r="K20" s="238">
        <v>37303</v>
      </c>
      <c r="L20" s="189">
        <v>10.1</v>
      </c>
      <c r="M20" s="372">
        <v>1253066</v>
      </c>
      <c r="N20" s="431"/>
      <c r="O20" s="432">
        <v>9.9</v>
      </c>
      <c r="P20" s="433"/>
    </row>
    <row r="21" spans="1:16" ht="13.5">
      <c r="A21" s="239">
        <v>7</v>
      </c>
      <c r="B21" s="372">
        <v>26666</v>
      </c>
      <c r="C21" s="431"/>
      <c r="D21" s="452">
        <v>7.2</v>
      </c>
      <c r="E21" s="453"/>
      <c r="F21" s="240">
        <v>922139</v>
      </c>
      <c r="G21" s="452">
        <v>7.4</v>
      </c>
      <c r="H21" s="453"/>
      <c r="I21" s="434">
        <v>24</v>
      </c>
      <c r="J21" s="435"/>
      <c r="K21" s="238">
        <v>38194</v>
      </c>
      <c r="L21" s="189">
        <v>10.4</v>
      </c>
      <c r="M21" s="372">
        <v>1256359</v>
      </c>
      <c r="N21" s="431"/>
      <c r="O21" s="432">
        <v>10</v>
      </c>
      <c r="P21" s="433"/>
    </row>
    <row r="22" spans="1:21" ht="13.5">
      <c r="A22" s="239">
        <v>8</v>
      </c>
      <c r="B22" s="372">
        <v>26089</v>
      </c>
      <c r="C22" s="431"/>
      <c r="D22" s="452">
        <v>7</v>
      </c>
      <c r="E22" s="453"/>
      <c r="F22" s="240">
        <v>896211</v>
      </c>
      <c r="G22" s="452">
        <v>7.2</v>
      </c>
      <c r="H22" s="453"/>
      <c r="I22" s="434">
        <v>25</v>
      </c>
      <c r="J22" s="435"/>
      <c r="K22" s="238">
        <v>38393</v>
      </c>
      <c r="L22" s="189">
        <v>10.5</v>
      </c>
      <c r="M22" s="372">
        <v>1268436</v>
      </c>
      <c r="N22" s="431"/>
      <c r="O22" s="432">
        <v>10.1</v>
      </c>
      <c r="P22" s="433"/>
      <c r="U22" s="135">
        <v>41078</v>
      </c>
    </row>
    <row r="23" spans="1:16" ht="13.5">
      <c r="A23" s="239">
        <v>9</v>
      </c>
      <c r="B23" s="372">
        <v>26343</v>
      </c>
      <c r="C23" s="431"/>
      <c r="D23" s="452">
        <v>7.1</v>
      </c>
      <c r="E23" s="453"/>
      <c r="F23" s="240">
        <v>913402</v>
      </c>
      <c r="G23" s="452">
        <v>7.3</v>
      </c>
      <c r="H23" s="453"/>
      <c r="I23" s="434">
        <v>26</v>
      </c>
      <c r="J23" s="435"/>
      <c r="K23" s="241">
        <v>38342</v>
      </c>
      <c r="L23" s="242">
        <v>10.5</v>
      </c>
      <c r="M23" s="372">
        <v>1273004</v>
      </c>
      <c r="N23" s="431"/>
      <c r="O23" s="432">
        <v>10.1</v>
      </c>
      <c r="P23" s="433"/>
    </row>
    <row r="24" spans="1:16" ht="13.5">
      <c r="A24" s="239">
        <v>10</v>
      </c>
      <c r="B24" s="372">
        <v>27178</v>
      </c>
      <c r="C24" s="431"/>
      <c r="D24" s="452">
        <v>7.3</v>
      </c>
      <c r="E24" s="453"/>
      <c r="F24" s="240">
        <v>936484</v>
      </c>
      <c r="G24" s="452">
        <v>7.5</v>
      </c>
      <c r="H24" s="453"/>
      <c r="I24" s="434">
        <v>27</v>
      </c>
      <c r="J24" s="435"/>
      <c r="K24" s="241">
        <v>39518</v>
      </c>
      <c r="L24" s="242">
        <v>10.9</v>
      </c>
      <c r="M24" s="372">
        <v>1290444</v>
      </c>
      <c r="N24" s="431"/>
      <c r="O24" s="432">
        <v>10.3</v>
      </c>
      <c r="P24" s="433"/>
    </row>
    <row r="25" spans="1:16" ht="13.5">
      <c r="A25" s="239">
        <v>11</v>
      </c>
      <c r="B25" s="372">
        <v>28753</v>
      </c>
      <c r="C25" s="431"/>
      <c r="D25" s="452">
        <v>7.7</v>
      </c>
      <c r="E25" s="453"/>
      <c r="F25" s="240">
        <v>982020</v>
      </c>
      <c r="G25" s="452">
        <v>7.8</v>
      </c>
      <c r="H25" s="453"/>
      <c r="I25" s="434">
        <v>28</v>
      </c>
      <c r="J25" s="435"/>
      <c r="K25" s="241">
        <v>39294</v>
      </c>
      <c r="L25" s="242">
        <v>10.8</v>
      </c>
      <c r="M25" s="372">
        <v>1307748</v>
      </c>
      <c r="N25" s="431"/>
      <c r="O25" s="432">
        <v>10.5</v>
      </c>
      <c r="P25" s="433"/>
    </row>
    <row r="26" spans="1:16" ht="13.5">
      <c r="A26" s="239">
        <v>12</v>
      </c>
      <c r="B26" s="372">
        <v>28323</v>
      </c>
      <c r="C26" s="431">
        <v>28323</v>
      </c>
      <c r="D26" s="452">
        <v>7.6</v>
      </c>
      <c r="E26" s="453">
        <v>961653</v>
      </c>
      <c r="F26" s="240">
        <v>961653</v>
      </c>
      <c r="G26" s="452">
        <v>7.7</v>
      </c>
      <c r="H26" s="453"/>
      <c r="I26" s="434">
        <v>29</v>
      </c>
      <c r="J26" s="435"/>
      <c r="K26" s="241">
        <v>41078</v>
      </c>
      <c r="L26" s="242">
        <v>11.4</v>
      </c>
      <c r="M26" s="372">
        <v>1340397</v>
      </c>
      <c r="N26" s="431"/>
      <c r="O26" s="432">
        <v>10.8</v>
      </c>
      <c r="P26" s="433"/>
    </row>
    <row r="27" spans="1:16" ht="13.5">
      <c r="A27" s="239">
        <v>13</v>
      </c>
      <c r="B27" s="372">
        <v>28914</v>
      </c>
      <c r="C27" s="431">
        <v>28914</v>
      </c>
      <c r="D27" s="452">
        <v>7.8</v>
      </c>
      <c r="E27" s="453">
        <v>970313</v>
      </c>
      <c r="F27" s="240">
        <v>970313</v>
      </c>
      <c r="G27" s="452">
        <v>7.7</v>
      </c>
      <c r="H27" s="453"/>
      <c r="I27" s="425" t="s">
        <v>350</v>
      </c>
      <c r="J27" s="426"/>
      <c r="K27" s="243">
        <v>41972</v>
      </c>
      <c r="L27" s="244">
        <v>11.7</v>
      </c>
      <c r="M27" s="427">
        <v>1362482</v>
      </c>
      <c r="N27" s="428"/>
      <c r="O27" s="429">
        <v>11</v>
      </c>
      <c r="P27" s="430"/>
    </row>
    <row r="28" spans="1:8" ht="13.5">
      <c r="A28" s="239">
        <v>14</v>
      </c>
      <c r="B28" s="372">
        <v>28894</v>
      </c>
      <c r="C28" s="431">
        <v>28894</v>
      </c>
      <c r="D28" s="452">
        <v>7.8</v>
      </c>
      <c r="E28" s="453">
        <v>982379</v>
      </c>
      <c r="F28" s="240">
        <v>982379</v>
      </c>
      <c r="G28" s="452">
        <v>7.8</v>
      </c>
      <c r="H28" s="453"/>
    </row>
    <row r="29" spans="1:8" ht="13.5">
      <c r="A29" s="245">
        <v>15</v>
      </c>
      <c r="B29" s="454">
        <v>29813</v>
      </c>
      <c r="C29" s="455">
        <v>29813</v>
      </c>
      <c r="D29" s="442">
        <v>8</v>
      </c>
      <c r="E29" s="443">
        <v>1014951</v>
      </c>
      <c r="F29" s="246">
        <v>1014951</v>
      </c>
      <c r="G29" s="442">
        <v>8</v>
      </c>
      <c r="H29" s="443"/>
    </row>
    <row r="30" spans="1:11" ht="21" customHeight="1">
      <c r="A30" s="88" t="s">
        <v>75</v>
      </c>
      <c r="K30" s="247"/>
    </row>
    <row r="31" spans="1:9" ht="15" customHeight="1">
      <c r="A31" s="478" t="s">
        <v>179</v>
      </c>
      <c r="B31" s="479"/>
      <c r="C31" s="479"/>
      <c r="D31" s="479"/>
      <c r="E31" s="479"/>
      <c r="F31" s="479"/>
      <c r="G31" s="479"/>
      <c r="H31" s="479"/>
      <c r="I31" s="480"/>
    </row>
    <row r="32" spans="1:9" ht="15" customHeight="1">
      <c r="A32" s="159"/>
      <c r="B32" s="108"/>
      <c r="C32" s="476" t="s">
        <v>351</v>
      </c>
      <c r="D32" s="477"/>
      <c r="E32" s="450" t="s">
        <v>258</v>
      </c>
      <c r="F32" s="450"/>
      <c r="G32" s="451"/>
      <c r="H32" s="481" t="s">
        <v>4</v>
      </c>
      <c r="I32" s="482"/>
    </row>
    <row r="33" spans="1:20" ht="13.5">
      <c r="A33" s="390" t="s">
        <v>44</v>
      </c>
      <c r="B33" s="315"/>
      <c r="C33" s="444">
        <v>41972</v>
      </c>
      <c r="D33" s="445"/>
      <c r="E33" s="440">
        <v>41078</v>
      </c>
      <c r="F33" s="440"/>
      <c r="G33" s="441"/>
      <c r="H33" s="448">
        <f>C33-E33</f>
        <v>894</v>
      </c>
      <c r="I33" s="449"/>
      <c r="T33" s="135">
        <v>39294</v>
      </c>
    </row>
    <row r="34" spans="1:19" ht="7.5" customHeight="1">
      <c r="A34" s="248"/>
      <c r="B34" s="249"/>
      <c r="C34" s="446"/>
      <c r="D34" s="447"/>
      <c r="E34" s="438"/>
      <c r="F34" s="439"/>
      <c r="G34" s="163"/>
      <c r="H34" s="457" t="s">
        <v>45</v>
      </c>
      <c r="I34" s="458"/>
      <c r="S34" s="135">
        <v>38343</v>
      </c>
    </row>
    <row r="35" spans="1:20" ht="13.5">
      <c r="A35" s="434" t="s">
        <v>46</v>
      </c>
      <c r="B35" s="296"/>
      <c r="C35" s="446">
        <v>65</v>
      </c>
      <c r="D35" s="447"/>
      <c r="E35" s="436">
        <v>66</v>
      </c>
      <c r="F35" s="436"/>
      <c r="G35" s="437"/>
      <c r="H35" s="367">
        <f>C35-E35</f>
        <v>-1</v>
      </c>
      <c r="I35" s="456"/>
      <c r="T35" s="135">
        <v>77</v>
      </c>
    </row>
    <row r="36" spans="1:20" ht="13.5">
      <c r="A36" s="434" t="s">
        <v>47</v>
      </c>
      <c r="B36" s="296"/>
      <c r="C36" s="446">
        <v>10</v>
      </c>
      <c r="D36" s="447"/>
      <c r="E36" s="436">
        <v>12</v>
      </c>
      <c r="F36" s="436"/>
      <c r="G36" s="437"/>
      <c r="H36" s="367">
        <f>C36-E36</f>
        <v>-2</v>
      </c>
      <c r="I36" s="456"/>
      <c r="S36" s="135">
        <v>83</v>
      </c>
      <c r="T36" s="135">
        <v>17</v>
      </c>
    </row>
    <row r="37" spans="1:20" ht="13.5">
      <c r="A37" s="434" t="s">
        <v>48</v>
      </c>
      <c r="B37" s="296"/>
      <c r="C37" s="446">
        <v>14</v>
      </c>
      <c r="D37" s="447"/>
      <c r="E37" s="436">
        <v>16</v>
      </c>
      <c r="F37" s="436"/>
      <c r="G37" s="437"/>
      <c r="H37" s="367">
        <f>C37-E37</f>
        <v>-2</v>
      </c>
      <c r="I37" s="456"/>
      <c r="S37" s="135">
        <v>12</v>
      </c>
      <c r="T37" s="135">
        <v>8</v>
      </c>
    </row>
    <row r="38" spans="1:20" ht="13.5">
      <c r="A38" s="434" t="s">
        <v>49</v>
      </c>
      <c r="B38" s="296"/>
      <c r="C38" s="446">
        <v>36</v>
      </c>
      <c r="D38" s="447"/>
      <c r="E38" s="436">
        <v>43</v>
      </c>
      <c r="F38" s="436"/>
      <c r="G38" s="437"/>
      <c r="H38" s="367">
        <f>C38-E38</f>
        <v>-7</v>
      </c>
      <c r="I38" s="456"/>
      <c r="S38" s="135">
        <v>14</v>
      </c>
      <c r="T38" s="135">
        <v>32</v>
      </c>
    </row>
    <row r="39" spans="1:20" ht="13.5">
      <c r="A39" s="434" t="s">
        <v>50</v>
      </c>
      <c r="B39" s="296"/>
      <c r="C39" s="446">
        <v>46</v>
      </c>
      <c r="D39" s="447"/>
      <c r="E39" s="436">
        <v>58</v>
      </c>
      <c r="F39" s="436"/>
      <c r="G39" s="437"/>
      <c r="H39" s="367">
        <f>C39-E39</f>
        <v>-12</v>
      </c>
      <c r="I39" s="456"/>
      <c r="S39" s="135">
        <v>30</v>
      </c>
      <c r="T39" s="135">
        <v>62</v>
      </c>
    </row>
    <row r="40" spans="1:19" ht="7.5" customHeight="1">
      <c r="A40" s="434"/>
      <c r="B40" s="296"/>
      <c r="C40" s="446"/>
      <c r="D40" s="447"/>
      <c r="E40" s="436"/>
      <c r="F40" s="436"/>
      <c r="G40" s="437"/>
      <c r="H40" s="457" t="s">
        <v>45</v>
      </c>
      <c r="I40" s="458"/>
      <c r="S40" s="135">
        <v>57</v>
      </c>
    </row>
    <row r="41" spans="1:20" ht="13.5">
      <c r="A41" s="434" t="s">
        <v>51</v>
      </c>
      <c r="B41" s="296"/>
      <c r="C41" s="446">
        <v>61</v>
      </c>
      <c r="D41" s="447"/>
      <c r="E41" s="436">
        <v>53</v>
      </c>
      <c r="F41" s="436"/>
      <c r="G41" s="437"/>
      <c r="H41" s="367">
        <f>C41-E41</f>
        <v>8</v>
      </c>
      <c r="I41" s="456"/>
      <c r="T41" s="135">
        <v>79</v>
      </c>
    </row>
    <row r="42" spans="1:20" ht="13.5">
      <c r="A42" s="434" t="s">
        <v>52</v>
      </c>
      <c r="B42" s="296"/>
      <c r="C42" s="446">
        <v>86</v>
      </c>
      <c r="D42" s="447"/>
      <c r="E42" s="436">
        <v>85</v>
      </c>
      <c r="F42" s="436"/>
      <c r="G42" s="437"/>
      <c r="H42" s="367">
        <f>C42-E42</f>
        <v>1</v>
      </c>
      <c r="I42" s="456"/>
      <c r="S42" s="135">
        <v>80</v>
      </c>
      <c r="T42" s="135">
        <v>105</v>
      </c>
    </row>
    <row r="43" spans="1:20" ht="13.5">
      <c r="A43" s="434" t="s">
        <v>53</v>
      </c>
      <c r="B43" s="296"/>
      <c r="C43" s="446">
        <v>119</v>
      </c>
      <c r="D43" s="447"/>
      <c r="E43" s="436">
        <v>128</v>
      </c>
      <c r="F43" s="436"/>
      <c r="G43" s="437"/>
      <c r="H43" s="367">
        <f>C43-E43</f>
        <v>-9</v>
      </c>
      <c r="I43" s="456"/>
      <c r="S43" s="135">
        <v>104</v>
      </c>
      <c r="T43" s="135">
        <v>134</v>
      </c>
    </row>
    <row r="44" spans="1:20" ht="13.5">
      <c r="A44" s="434" t="s">
        <v>54</v>
      </c>
      <c r="B44" s="296"/>
      <c r="C44" s="446">
        <v>215</v>
      </c>
      <c r="D44" s="447"/>
      <c r="E44" s="436">
        <v>230</v>
      </c>
      <c r="F44" s="436"/>
      <c r="G44" s="437"/>
      <c r="H44" s="367">
        <f>C44-E44</f>
        <v>-15</v>
      </c>
      <c r="I44" s="456"/>
      <c r="S44" s="135">
        <v>176</v>
      </c>
      <c r="T44" s="135">
        <v>263</v>
      </c>
    </row>
    <row r="45" spans="1:20" ht="13.5">
      <c r="A45" s="434" t="s">
        <v>55</v>
      </c>
      <c r="B45" s="296"/>
      <c r="C45" s="446">
        <v>390</v>
      </c>
      <c r="D45" s="447"/>
      <c r="E45" s="436">
        <v>401</v>
      </c>
      <c r="F45" s="436"/>
      <c r="G45" s="437"/>
      <c r="H45" s="367">
        <f>C45-E45</f>
        <v>-11</v>
      </c>
      <c r="I45" s="456"/>
      <c r="S45" s="135">
        <v>291</v>
      </c>
      <c r="T45" s="135">
        <v>380</v>
      </c>
    </row>
    <row r="46" spans="1:19" ht="7.5" customHeight="1">
      <c r="A46" s="158"/>
      <c r="B46" s="249"/>
      <c r="C46" s="446"/>
      <c r="D46" s="447"/>
      <c r="E46" s="436"/>
      <c r="F46" s="436"/>
      <c r="G46" s="437"/>
      <c r="H46" s="457" t="s">
        <v>45</v>
      </c>
      <c r="I46" s="458"/>
      <c r="S46" s="135">
        <v>369</v>
      </c>
    </row>
    <row r="47" spans="1:20" ht="13.5">
      <c r="A47" s="434" t="s">
        <v>56</v>
      </c>
      <c r="B47" s="296"/>
      <c r="C47" s="446">
        <v>553</v>
      </c>
      <c r="D47" s="447"/>
      <c r="E47" s="436">
        <v>535</v>
      </c>
      <c r="F47" s="436"/>
      <c r="G47" s="437"/>
      <c r="H47" s="367">
        <f>C47-E47</f>
        <v>18</v>
      </c>
      <c r="I47" s="456"/>
      <c r="T47" s="135">
        <v>521</v>
      </c>
    </row>
    <row r="48" spans="1:20" ht="13.5">
      <c r="A48" s="434" t="s">
        <v>57</v>
      </c>
      <c r="B48" s="296"/>
      <c r="C48" s="446">
        <v>737</v>
      </c>
      <c r="D48" s="447"/>
      <c r="E48" s="436">
        <v>792</v>
      </c>
      <c r="F48" s="436"/>
      <c r="G48" s="437"/>
      <c r="H48" s="367">
        <f>C48-E48</f>
        <v>-55</v>
      </c>
      <c r="I48" s="456"/>
      <c r="S48" s="135">
        <v>603</v>
      </c>
      <c r="T48" s="135">
        <v>763</v>
      </c>
    </row>
    <row r="49" spans="1:20" ht="13.5">
      <c r="A49" s="434" t="s">
        <v>58</v>
      </c>
      <c r="B49" s="296"/>
      <c r="C49" s="446">
        <v>1205</v>
      </c>
      <c r="D49" s="447"/>
      <c r="E49" s="436">
        <v>1306</v>
      </c>
      <c r="F49" s="436"/>
      <c r="G49" s="437"/>
      <c r="H49" s="367">
        <f>C49-E49</f>
        <v>-101</v>
      </c>
      <c r="I49" s="456"/>
      <c r="S49" s="135">
        <v>890</v>
      </c>
      <c r="T49" s="135">
        <v>1399</v>
      </c>
    </row>
    <row r="50" spans="1:20" ht="13.5">
      <c r="A50" s="434" t="s">
        <v>59</v>
      </c>
      <c r="B50" s="296"/>
      <c r="C50" s="446">
        <v>2541</v>
      </c>
      <c r="D50" s="447"/>
      <c r="E50" s="436">
        <v>2668</v>
      </c>
      <c r="F50" s="436"/>
      <c r="G50" s="437"/>
      <c r="H50" s="367">
        <f>C50-E50</f>
        <v>-127</v>
      </c>
      <c r="I50" s="456"/>
      <c r="S50" s="135">
        <v>1648</v>
      </c>
      <c r="T50" s="135">
        <v>2664</v>
      </c>
    </row>
    <row r="51" spans="1:20" ht="13.5">
      <c r="A51" s="434" t="s">
        <v>60</v>
      </c>
      <c r="B51" s="296"/>
      <c r="C51" s="446">
        <v>3517</v>
      </c>
      <c r="D51" s="447"/>
      <c r="E51" s="436">
        <v>3268</v>
      </c>
      <c r="F51" s="436"/>
      <c r="G51" s="437"/>
      <c r="H51" s="367">
        <f>C51-E51</f>
        <v>249</v>
      </c>
      <c r="I51" s="456"/>
      <c r="S51" s="135">
        <v>2457</v>
      </c>
      <c r="T51" s="135">
        <v>3299</v>
      </c>
    </row>
    <row r="52" spans="1:19" ht="7.5" customHeight="1">
      <c r="A52" s="158"/>
      <c r="B52" s="249"/>
      <c r="C52" s="446"/>
      <c r="D52" s="447"/>
      <c r="E52" s="436"/>
      <c r="F52" s="436"/>
      <c r="G52" s="437"/>
      <c r="H52" s="457" t="s">
        <v>45</v>
      </c>
      <c r="I52" s="458"/>
      <c r="S52" s="135">
        <v>3516</v>
      </c>
    </row>
    <row r="53" spans="1:20" ht="13.5">
      <c r="A53" s="434" t="s">
        <v>61</v>
      </c>
      <c r="B53" s="296"/>
      <c r="C53" s="446">
        <v>4873</v>
      </c>
      <c r="D53" s="447"/>
      <c r="E53" s="436">
        <v>4764</v>
      </c>
      <c r="F53" s="436"/>
      <c r="G53" s="437"/>
      <c r="H53" s="367">
        <f>C53-E53</f>
        <v>109</v>
      </c>
      <c r="I53" s="456"/>
      <c r="T53" s="135">
        <v>4653</v>
      </c>
    </row>
    <row r="54" spans="1:20" ht="13.5">
      <c r="A54" s="434" t="s">
        <v>180</v>
      </c>
      <c r="B54" s="296"/>
      <c r="C54" s="446">
        <v>6962</v>
      </c>
      <c r="D54" s="447"/>
      <c r="E54" s="436">
        <v>6904</v>
      </c>
      <c r="F54" s="436"/>
      <c r="G54" s="437"/>
      <c r="H54" s="367">
        <f>C54-E54</f>
        <v>58</v>
      </c>
      <c r="I54" s="456"/>
      <c r="S54" s="135">
        <v>4632</v>
      </c>
      <c r="T54" s="135">
        <v>6770</v>
      </c>
    </row>
    <row r="55" spans="1:20" ht="13.5">
      <c r="A55" s="434" t="s">
        <v>181</v>
      </c>
      <c r="B55" s="296"/>
      <c r="C55" s="446">
        <v>8661</v>
      </c>
      <c r="D55" s="447"/>
      <c r="E55" s="436">
        <v>8519</v>
      </c>
      <c r="F55" s="436"/>
      <c r="G55" s="437"/>
      <c r="H55" s="367">
        <f>C55-E55</f>
        <v>142</v>
      </c>
      <c r="I55" s="456"/>
      <c r="S55" s="135">
        <v>6559</v>
      </c>
      <c r="T55" s="135">
        <v>18068</v>
      </c>
    </row>
    <row r="56" spans="1:19" ht="13.5">
      <c r="A56" s="459" t="s">
        <v>182</v>
      </c>
      <c r="B56" s="460"/>
      <c r="C56" s="465">
        <v>11881</v>
      </c>
      <c r="D56" s="466"/>
      <c r="E56" s="463">
        <v>11230</v>
      </c>
      <c r="F56" s="463"/>
      <c r="G56" s="464"/>
      <c r="H56" s="461">
        <f>C56-E56</f>
        <v>651</v>
      </c>
      <c r="I56" s="462"/>
      <c r="S56" s="135">
        <v>7811</v>
      </c>
    </row>
    <row r="57" spans="1:19" ht="13.5">
      <c r="A57" s="197" t="s">
        <v>62</v>
      </c>
      <c r="I57" s="250"/>
      <c r="S57" s="135">
        <v>9011</v>
      </c>
    </row>
    <row r="58" ht="13.5">
      <c r="F58" s="247"/>
    </row>
    <row r="60" ht="13.5">
      <c r="F60" s="247">
        <f>SUM(E35:F56)</f>
        <v>41078</v>
      </c>
    </row>
    <row r="61" spans="6:22" ht="13.5">
      <c r="F61" s="135" t="s">
        <v>237</v>
      </c>
      <c r="T61" s="135" t="s">
        <v>202</v>
      </c>
      <c r="V61" s="135">
        <v>78</v>
      </c>
    </row>
    <row r="62" spans="20:22" ht="13.5">
      <c r="T62" s="135" t="s">
        <v>203</v>
      </c>
      <c r="V62" s="135">
        <v>13</v>
      </c>
    </row>
    <row r="63" spans="20:22" ht="13.5">
      <c r="T63" s="135" t="s">
        <v>204</v>
      </c>
      <c r="V63" s="135">
        <v>19</v>
      </c>
    </row>
    <row r="64" spans="20:22" ht="13.5">
      <c r="T64" s="135" t="s">
        <v>205</v>
      </c>
      <c r="V64" s="135">
        <v>25</v>
      </c>
    </row>
    <row r="65" spans="20:22" ht="13.5">
      <c r="T65" s="135" t="s">
        <v>206</v>
      </c>
      <c r="V65" s="135">
        <v>54</v>
      </c>
    </row>
    <row r="66" spans="20:22" ht="13.5">
      <c r="T66" s="135" t="s">
        <v>207</v>
      </c>
      <c r="V66" s="135">
        <v>66</v>
      </c>
    </row>
    <row r="67" spans="20:22" ht="13.5">
      <c r="T67" s="135" t="s">
        <v>208</v>
      </c>
      <c r="V67" s="135">
        <v>105</v>
      </c>
    </row>
    <row r="68" spans="20:22" ht="13.5">
      <c r="T68" s="135" t="s">
        <v>209</v>
      </c>
      <c r="V68" s="135">
        <v>158</v>
      </c>
    </row>
    <row r="69" spans="20:22" ht="13.5">
      <c r="T69" s="135" t="s">
        <v>210</v>
      </c>
      <c r="V69" s="135">
        <v>301</v>
      </c>
    </row>
    <row r="70" spans="20:22" ht="13.5">
      <c r="T70" s="135" t="s">
        <v>211</v>
      </c>
      <c r="V70" s="135">
        <v>373</v>
      </c>
    </row>
    <row r="71" spans="20:22" ht="13.5">
      <c r="T71" s="135" t="s">
        <v>212</v>
      </c>
      <c r="V71" s="135">
        <v>546</v>
      </c>
    </row>
    <row r="72" spans="20:22" ht="13.5">
      <c r="T72" s="135" t="s">
        <v>213</v>
      </c>
      <c r="V72" s="135">
        <v>871</v>
      </c>
    </row>
    <row r="73" spans="20:22" ht="13.5">
      <c r="T73" s="135" t="s">
        <v>214</v>
      </c>
      <c r="V73" s="135">
        <v>1490</v>
      </c>
    </row>
    <row r="74" spans="20:22" ht="13.5">
      <c r="T74" s="135" t="s">
        <v>215</v>
      </c>
      <c r="V74" s="135">
        <v>2430</v>
      </c>
    </row>
    <row r="75" spans="20:22" ht="13.5">
      <c r="T75" s="135" t="s">
        <v>216</v>
      </c>
      <c r="V75" s="135">
        <v>3351</v>
      </c>
    </row>
    <row r="76" spans="20:22" ht="13.5">
      <c r="T76" s="135" t="s">
        <v>217</v>
      </c>
      <c r="V76" s="135">
        <v>4724</v>
      </c>
    </row>
    <row r="77" spans="20:22" ht="13.5">
      <c r="T77" s="135" t="s">
        <v>218</v>
      </c>
      <c r="V77" s="135">
        <v>6825</v>
      </c>
    </row>
    <row r="78" spans="20:22" ht="13.5">
      <c r="T78" s="135" t="s">
        <v>219</v>
      </c>
      <c r="V78" s="135">
        <v>8221</v>
      </c>
    </row>
    <row r="79" spans="20:23" ht="13.5">
      <c r="T79" s="135" t="s">
        <v>220</v>
      </c>
      <c r="V79" s="135">
        <v>6260</v>
      </c>
      <c r="W79" s="135">
        <f>SUM(V79:V81)</f>
        <v>9867</v>
      </c>
    </row>
    <row r="80" spans="20:22" ht="13.5">
      <c r="T80" s="135" t="s">
        <v>221</v>
      </c>
      <c r="V80" s="135">
        <v>2884</v>
      </c>
    </row>
    <row r="81" spans="20:22" ht="13.5">
      <c r="T81" s="135" t="s">
        <v>222</v>
      </c>
      <c r="V81" s="135">
        <v>723</v>
      </c>
    </row>
    <row r="82" spans="20:22" ht="13.5">
      <c r="T82" s="135" t="s">
        <v>223</v>
      </c>
      <c r="V82" s="135">
        <v>1</v>
      </c>
    </row>
  </sheetData>
  <sheetProtection/>
  <mergeCells count="206">
    <mergeCell ref="I18:J18"/>
    <mergeCell ref="O23:P23"/>
    <mergeCell ref="O24:P24"/>
    <mergeCell ref="O25:P25"/>
    <mergeCell ref="O18:P18"/>
    <mergeCell ref="O19:P19"/>
    <mergeCell ref="O20:P20"/>
    <mergeCell ref="O21:P21"/>
    <mergeCell ref="A33:B33"/>
    <mergeCell ref="C32:D32"/>
    <mergeCell ref="B28:C28"/>
    <mergeCell ref="D28:E28"/>
    <mergeCell ref="G26:H26"/>
    <mergeCell ref="D26:E26"/>
    <mergeCell ref="D27:E27"/>
    <mergeCell ref="A31:I31"/>
    <mergeCell ref="B26:C26"/>
    <mergeCell ref="H32:I32"/>
    <mergeCell ref="A5:O5"/>
    <mergeCell ref="B25:C25"/>
    <mergeCell ref="D25:E25"/>
    <mergeCell ref="G25:H25"/>
    <mergeCell ref="D24:E24"/>
    <mergeCell ref="M24:N24"/>
    <mergeCell ref="M25:N25"/>
    <mergeCell ref="O15:P15"/>
    <mergeCell ref="O16:P16"/>
    <mergeCell ref="O17:P17"/>
    <mergeCell ref="O14:P14"/>
    <mergeCell ref="A6:P6"/>
    <mergeCell ref="A7:P7"/>
    <mergeCell ref="A8:P8"/>
    <mergeCell ref="B11:E11"/>
    <mergeCell ref="F11:H11"/>
    <mergeCell ref="K11:L11"/>
    <mergeCell ref="M11:P11"/>
    <mergeCell ref="B12:C12"/>
    <mergeCell ref="D12:E12"/>
    <mergeCell ref="G12:H12"/>
    <mergeCell ref="I13:J13"/>
    <mergeCell ref="M12:N12"/>
    <mergeCell ref="O12:P12"/>
    <mergeCell ref="O13:P13"/>
    <mergeCell ref="B15:C15"/>
    <mergeCell ref="D15:E15"/>
    <mergeCell ref="G15:H15"/>
    <mergeCell ref="G14:H14"/>
    <mergeCell ref="I14:J14"/>
    <mergeCell ref="I15:J15"/>
    <mergeCell ref="B16:C16"/>
    <mergeCell ref="D16:E16"/>
    <mergeCell ref="G16:H16"/>
    <mergeCell ref="I16:J16"/>
    <mergeCell ref="I17:J17"/>
    <mergeCell ref="G17:H17"/>
    <mergeCell ref="B13:C13"/>
    <mergeCell ref="D13:E13"/>
    <mergeCell ref="G13:H13"/>
    <mergeCell ref="B14:C14"/>
    <mergeCell ref="D14:E14"/>
    <mergeCell ref="B18:C18"/>
    <mergeCell ref="D18:E18"/>
    <mergeCell ref="G18:H18"/>
    <mergeCell ref="B17:C17"/>
    <mergeCell ref="D17:E17"/>
    <mergeCell ref="B19:C19"/>
    <mergeCell ref="D19:E19"/>
    <mergeCell ref="G19:H19"/>
    <mergeCell ref="I19:J19"/>
    <mergeCell ref="M20:N20"/>
    <mergeCell ref="M21:N21"/>
    <mergeCell ref="I20:J20"/>
    <mergeCell ref="G21:H21"/>
    <mergeCell ref="B20:C20"/>
    <mergeCell ref="I21:J21"/>
    <mergeCell ref="G23:H23"/>
    <mergeCell ref="B24:C24"/>
    <mergeCell ref="G24:H24"/>
    <mergeCell ref="G20:H20"/>
    <mergeCell ref="B22:C22"/>
    <mergeCell ref="D22:E22"/>
    <mergeCell ref="G22:H22"/>
    <mergeCell ref="H34:I34"/>
    <mergeCell ref="D20:E20"/>
    <mergeCell ref="C40:D40"/>
    <mergeCell ref="A37:B37"/>
    <mergeCell ref="A38:B38"/>
    <mergeCell ref="I22:J22"/>
    <mergeCell ref="I23:J23"/>
    <mergeCell ref="I24:J24"/>
    <mergeCell ref="B21:C21"/>
    <mergeCell ref="D21:E21"/>
    <mergeCell ref="H36:I36"/>
    <mergeCell ref="A43:B43"/>
    <mergeCell ref="C55:D55"/>
    <mergeCell ref="A51:B51"/>
    <mergeCell ref="A50:B50"/>
    <mergeCell ref="A49:B49"/>
    <mergeCell ref="A48:B48"/>
    <mergeCell ref="A39:B39"/>
    <mergeCell ref="C36:D36"/>
    <mergeCell ref="A55:B55"/>
    <mergeCell ref="H56:I56"/>
    <mergeCell ref="E56:G56"/>
    <mergeCell ref="C56:D56"/>
    <mergeCell ref="H55:I55"/>
    <mergeCell ref="C48:D48"/>
    <mergeCell ref="C43:D43"/>
    <mergeCell ref="C44:D44"/>
    <mergeCell ref="C45:D45"/>
    <mergeCell ref="C47:D47"/>
    <mergeCell ref="C53:D53"/>
    <mergeCell ref="E53:G53"/>
    <mergeCell ref="A54:B54"/>
    <mergeCell ref="A53:B53"/>
    <mergeCell ref="E55:G55"/>
    <mergeCell ref="C54:D54"/>
    <mergeCell ref="A56:B56"/>
    <mergeCell ref="H51:I51"/>
    <mergeCell ref="H50:I50"/>
    <mergeCell ref="H52:I52"/>
    <mergeCell ref="E52:G52"/>
    <mergeCell ref="C49:D49"/>
    <mergeCell ref="C52:D52"/>
    <mergeCell ref="E50:G50"/>
    <mergeCell ref="E51:G51"/>
    <mergeCell ref="C39:D39"/>
    <mergeCell ref="H54:I54"/>
    <mergeCell ref="H53:I53"/>
    <mergeCell ref="H48:I48"/>
    <mergeCell ref="H49:I49"/>
    <mergeCell ref="C50:D50"/>
    <mergeCell ref="C51:D51"/>
    <mergeCell ref="E49:G49"/>
    <mergeCell ref="E54:G54"/>
    <mergeCell ref="H40:I40"/>
    <mergeCell ref="E46:G46"/>
    <mergeCell ref="A47:B47"/>
    <mergeCell ref="B23:C23"/>
    <mergeCell ref="D23:E23"/>
    <mergeCell ref="A45:B45"/>
    <mergeCell ref="C46:D46"/>
    <mergeCell ref="A44:B44"/>
    <mergeCell ref="E39:G39"/>
    <mergeCell ref="C37:D37"/>
    <mergeCell ref="C38:D38"/>
    <mergeCell ref="E42:G42"/>
    <mergeCell ref="H47:I47"/>
    <mergeCell ref="H45:I45"/>
    <mergeCell ref="H44:I44"/>
    <mergeCell ref="H43:I43"/>
    <mergeCell ref="H46:I46"/>
    <mergeCell ref="E47:G47"/>
    <mergeCell ref="E43:G43"/>
    <mergeCell ref="E44:G44"/>
    <mergeCell ref="E45:G45"/>
    <mergeCell ref="H35:I35"/>
    <mergeCell ref="A35:B35"/>
    <mergeCell ref="C35:D35"/>
    <mergeCell ref="E35:G35"/>
    <mergeCell ref="A42:B42"/>
    <mergeCell ref="A41:B41"/>
    <mergeCell ref="A40:B40"/>
    <mergeCell ref="E40:G40"/>
    <mergeCell ref="E41:G41"/>
    <mergeCell ref="C41:D41"/>
    <mergeCell ref="A36:B36"/>
    <mergeCell ref="H42:I42"/>
    <mergeCell ref="H41:I41"/>
    <mergeCell ref="H38:I38"/>
    <mergeCell ref="H37:I37"/>
    <mergeCell ref="H39:I39"/>
    <mergeCell ref="E36:G36"/>
    <mergeCell ref="E37:G37"/>
    <mergeCell ref="E38:G38"/>
    <mergeCell ref="C42:D42"/>
    <mergeCell ref="C33:D33"/>
    <mergeCell ref="C34:D34"/>
    <mergeCell ref="H33:I33"/>
    <mergeCell ref="G29:H29"/>
    <mergeCell ref="E32:G32"/>
    <mergeCell ref="I26:J26"/>
    <mergeCell ref="B27:C27"/>
    <mergeCell ref="G28:H28"/>
    <mergeCell ref="B29:C29"/>
    <mergeCell ref="G27:H27"/>
    <mergeCell ref="E48:G48"/>
    <mergeCell ref="M13:N13"/>
    <mergeCell ref="M14:N14"/>
    <mergeCell ref="M15:N15"/>
    <mergeCell ref="M16:N16"/>
    <mergeCell ref="M17:N17"/>
    <mergeCell ref="M18:N18"/>
    <mergeCell ref="E34:F34"/>
    <mergeCell ref="E33:G33"/>
    <mergeCell ref="D29:E29"/>
    <mergeCell ref="I27:J27"/>
    <mergeCell ref="M27:N27"/>
    <mergeCell ref="O27:P27"/>
    <mergeCell ref="M26:N26"/>
    <mergeCell ref="O26:P26"/>
    <mergeCell ref="M19:N19"/>
    <mergeCell ref="M22:N22"/>
    <mergeCell ref="M23:N23"/>
    <mergeCell ref="I25:J25"/>
    <mergeCell ref="O22:P2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X66"/>
  <sheetViews>
    <sheetView view="pageBreakPreview" zoomScaleSheetLayoutView="100" zoomScalePageLayoutView="0" workbookViewId="0" topLeftCell="A34">
      <selection activeCell="A7" sqref="A7:R7"/>
    </sheetView>
  </sheetViews>
  <sheetFormatPr defaultColWidth="9.00390625" defaultRowHeight="13.5"/>
  <cols>
    <col min="1" max="1" width="4.125" style="135" customWidth="1"/>
    <col min="2" max="2" width="5.625" style="135" customWidth="1"/>
    <col min="3" max="3" width="3.375" style="135" customWidth="1"/>
    <col min="4" max="4" width="5.125" style="135" customWidth="1"/>
    <col min="5" max="5" width="6.625" style="135" customWidth="1"/>
    <col min="6" max="6" width="6.125" style="135" customWidth="1"/>
    <col min="7" max="7" width="3.375" style="135" customWidth="1"/>
    <col min="8" max="8" width="5.125" style="135" customWidth="1"/>
    <col min="9" max="9" width="6.625" style="135" customWidth="1"/>
    <col min="10" max="10" width="6.125" style="135" customWidth="1"/>
    <col min="11" max="11" width="3.375" style="135" customWidth="1"/>
    <col min="12" max="12" width="6.875" style="135" customWidth="1"/>
    <col min="13" max="13" width="4.125" style="135" customWidth="1"/>
    <col min="14" max="14" width="2.125" style="135" customWidth="1"/>
    <col min="15" max="15" width="3.375" style="135" customWidth="1"/>
    <col min="16" max="16" width="6.875" style="135" customWidth="1"/>
    <col min="17" max="17" width="2.125" style="135" customWidth="1"/>
    <col min="18" max="18" width="5.75390625" style="135" customWidth="1"/>
    <col min="19" max="22" width="9.00390625" style="135" customWidth="1"/>
    <col min="23" max="23" width="11.375" style="135" bestFit="1" customWidth="1"/>
    <col min="24" max="24" width="10.50390625" style="135" bestFit="1" customWidth="1"/>
    <col min="25" max="16384" width="9.00390625" style="135" customWidth="1"/>
  </cols>
  <sheetData>
    <row r="1" spans="1:18" ht="14.25">
      <c r="A1" s="184" t="s">
        <v>230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6" customHeight="1">
      <c r="A2" s="184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</row>
    <row r="3" spans="1:18" ht="13.5">
      <c r="A3" s="499" t="s">
        <v>416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</row>
    <row r="4" spans="1:18" ht="13.5">
      <c r="A4" s="500" t="s">
        <v>417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</row>
    <row r="5" spans="1:18" ht="13.5">
      <c r="A5" s="499" t="s">
        <v>418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</row>
    <row r="6" spans="1:18" ht="13.5">
      <c r="A6" s="499" t="s">
        <v>400</v>
      </c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</row>
    <row r="7" spans="1:18" ht="13.5">
      <c r="A7" s="499" t="s">
        <v>401</v>
      </c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499"/>
      <c r="Q7" s="499"/>
      <c r="R7" s="499"/>
    </row>
    <row r="8" ht="7.5" customHeight="1"/>
    <row r="9" spans="1:18" ht="21" customHeight="1">
      <c r="A9" s="88" t="s">
        <v>89</v>
      </c>
      <c r="B9" s="200"/>
      <c r="C9" s="200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</row>
    <row r="10" spans="1:18" ht="13.5">
      <c r="A10" s="390" t="s">
        <v>157</v>
      </c>
      <c r="B10" s="539"/>
      <c r="C10" s="541" t="s">
        <v>158</v>
      </c>
      <c r="D10" s="542"/>
      <c r="E10" s="542"/>
      <c r="F10" s="542"/>
      <c r="G10" s="542"/>
      <c r="H10" s="542"/>
      <c r="I10" s="542"/>
      <c r="J10" s="543"/>
      <c r="K10" s="425" t="s">
        <v>159</v>
      </c>
      <c r="L10" s="544"/>
      <c r="M10" s="544"/>
      <c r="N10" s="544"/>
      <c r="O10" s="544"/>
      <c r="P10" s="544"/>
      <c r="Q10" s="544"/>
      <c r="R10" s="426"/>
    </row>
    <row r="11" spans="1:18" ht="13.5">
      <c r="A11" s="434"/>
      <c r="B11" s="435"/>
      <c r="C11" s="322" t="s">
        <v>351</v>
      </c>
      <c r="D11" s="323"/>
      <c r="E11" s="323"/>
      <c r="F11" s="324"/>
      <c r="G11" s="396" t="s">
        <v>383</v>
      </c>
      <c r="H11" s="397"/>
      <c r="I11" s="397"/>
      <c r="J11" s="398"/>
      <c r="K11" s="545" t="s">
        <v>351</v>
      </c>
      <c r="L11" s="546"/>
      <c r="M11" s="546"/>
      <c r="N11" s="547"/>
      <c r="O11" s="545" t="s">
        <v>383</v>
      </c>
      <c r="P11" s="546"/>
      <c r="Q11" s="546"/>
      <c r="R11" s="547"/>
    </row>
    <row r="12" spans="1:23" ht="13.5" customHeight="1">
      <c r="A12" s="434"/>
      <c r="B12" s="435"/>
      <c r="C12" s="552" t="s">
        <v>73</v>
      </c>
      <c r="D12" s="553"/>
      <c r="E12" s="201" t="s">
        <v>160</v>
      </c>
      <c r="F12" s="556" t="s">
        <v>161</v>
      </c>
      <c r="G12" s="558" t="s">
        <v>73</v>
      </c>
      <c r="H12" s="559"/>
      <c r="I12" s="201" t="s">
        <v>160</v>
      </c>
      <c r="J12" s="562" t="s">
        <v>161</v>
      </c>
      <c r="K12" s="558" t="s">
        <v>73</v>
      </c>
      <c r="L12" s="559"/>
      <c r="M12" s="548" t="s">
        <v>160</v>
      </c>
      <c r="N12" s="549"/>
      <c r="O12" s="558" t="s">
        <v>73</v>
      </c>
      <c r="P12" s="559"/>
      <c r="Q12" s="548" t="s">
        <v>160</v>
      </c>
      <c r="R12" s="549"/>
      <c r="T12" s="135" t="s">
        <v>397</v>
      </c>
      <c r="W12" s="135" t="s">
        <v>399</v>
      </c>
    </row>
    <row r="13" spans="1:24" ht="13.5">
      <c r="A13" s="459"/>
      <c r="B13" s="540"/>
      <c r="C13" s="554"/>
      <c r="D13" s="555"/>
      <c r="E13" s="202" t="s">
        <v>162</v>
      </c>
      <c r="F13" s="557"/>
      <c r="G13" s="560"/>
      <c r="H13" s="561"/>
      <c r="I13" s="202" t="s">
        <v>162</v>
      </c>
      <c r="J13" s="563"/>
      <c r="K13" s="560"/>
      <c r="L13" s="561"/>
      <c r="M13" s="550" t="s">
        <v>162</v>
      </c>
      <c r="N13" s="551"/>
      <c r="O13" s="560"/>
      <c r="P13" s="561"/>
      <c r="Q13" s="550" t="s">
        <v>162</v>
      </c>
      <c r="R13" s="551"/>
      <c r="T13" s="135" t="s">
        <v>396</v>
      </c>
      <c r="U13" s="135" t="s">
        <v>398</v>
      </c>
      <c r="W13" s="135" t="s">
        <v>396</v>
      </c>
      <c r="X13" s="135" t="s">
        <v>398</v>
      </c>
    </row>
    <row r="14" spans="1:24" ht="13.5" customHeight="1">
      <c r="A14" s="379" t="s">
        <v>82</v>
      </c>
      <c r="B14" s="534"/>
      <c r="C14" s="535">
        <v>41972</v>
      </c>
      <c r="D14" s="537"/>
      <c r="E14" s="203">
        <f>C14/$T$14*100000</f>
        <v>1171.747627024009</v>
      </c>
      <c r="F14" s="204">
        <v>100</v>
      </c>
      <c r="G14" s="535">
        <v>41078</v>
      </c>
      <c r="H14" s="536"/>
      <c r="I14" s="203">
        <f>G14/$U$14*100000</f>
        <v>1139.472954230236</v>
      </c>
      <c r="J14" s="204">
        <v>100</v>
      </c>
      <c r="K14" s="538">
        <v>1362482</v>
      </c>
      <c r="L14" s="537"/>
      <c r="M14" s="530">
        <f>K14/$W$14*100000</f>
        <v>1096.8449612712009</v>
      </c>
      <c r="N14" s="531">
        <f aca="true" t="shared" si="0" ref="N14:N23">M14/$U$14*100000</f>
        <v>30.425657732904323</v>
      </c>
      <c r="O14" s="538">
        <v>1340397</v>
      </c>
      <c r="P14" s="537"/>
      <c r="Q14" s="530">
        <f>O14/$X$14*100000</f>
        <v>1075.3417103688341</v>
      </c>
      <c r="R14" s="531">
        <f>Q14/$U$14*100000</f>
        <v>29.829173657942697</v>
      </c>
      <c r="T14" s="135">
        <v>3582000</v>
      </c>
      <c r="U14" s="135">
        <v>3605000</v>
      </c>
      <c r="W14" s="205">
        <v>124218285</v>
      </c>
      <c r="X14" s="135">
        <v>124648471</v>
      </c>
    </row>
    <row r="15" spans="1:18" ht="13.5" customHeight="1">
      <c r="A15" s="295" t="s">
        <v>267</v>
      </c>
      <c r="B15" s="302"/>
      <c r="C15" s="160">
        <v>1</v>
      </c>
      <c r="D15" s="161">
        <v>10836</v>
      </c>
      <c r="E15" s="206">
        <f>D15/$T$14*100000</f>
        <v>302.51256281407035</v>
      </c>
      <c r="F15" s="207">
        <f>D15/C$14*100</f>
        <v>25.81721147431621</v>
      </c>
      <c r="G15" s="160">
        <v>1</v>
      </c>
      <c r="H15" s="161">
        <v>10624</v>
      </c>
      <c r="I15" s="206">
        <f>H15/$U$14*100000</f>
        <v>294.7018030513176</v>
      </c>
      <c r="J15" s="207">
        <f aca="true" t="shared" si="1" ref="J15:J23">H15/G$14*100</f>
        <v>25.86299235600565</v>
      </c>
      <c r="K15" s="160">
        <f>RANK(L15,L$15:L$24)</f>
        <v>1</v>
      </c>
      <c r="L15" s="162">
        <v>373547</v>
      </c>
      <c r="M15" s="530">
        <f aca="true" t="shared" si="2" ref="M15:M23">L15/$W$14*100000</f>
        <v>300.71820746840933</v>
      </c>
      <c r="N15" s="531">
        <f t="shared" si="0"/>
        <v>8.341697849331743</v>
      </c>
      <c r="O15" s="160">
        <f aca="true" t="shared" si="3" ref="O15:O22">RANK(P15,P$15:P$24)</f>
        <v>1</v>
      </c>
      <c r="P15" s="162">
        <v>373334</v>
      </c>
      <c r="Q15" s="530">
        <f>P15/$X$14*100000</f>
        <v>299.509490172567</v>
      </c>
      <c r="R15" s="531">
        <f>Q15/$U$14*100000</f>
        <v>8.308168936825714</v>
      </c>
    </row>
    <row r="16" spans="1:18" ht="13.5" customHeight="1">
      <c r="A16" s="356" t="s">
        <v>78</v>
      </c>
      <c r="B16" s="529"/>
      <c r="C16" s="160">
        <v>2</v>
      </c>
      <c r="D16" s="163">
        <v>5982</v>
      </c>
      <c r="E16" s="206">
        <f aca="true" t="shared" si="4" ref="E16:E23">D16/$T$14*100000</f>
        <v>167.00167504187604</v>
      </c>
      <c r="F16" s="207">
        <f aca="true" t="shared" si="5" ref="F16:F23">D16/C$14*100</f>
        <v>14.252358715334031</v>
      </c>
      <c r="G16" s="160">
        <v>2</v>
      </c>
      <c r="H16" s="163">
        <v>5982</v>
      </c>
      <c r="I16" s="206">
        <f aca="true" t="shared" si="6" ref="I16:I23">H16/$U$14*100000</f>
        <v>165.9361997226075</v>
      </c>
      <c r="J16" s="207">
        <f t="shared" si="1"/>
        <v>14.562539558887968</v>
      </c>
      <c r="K16" s="160">
        <f aca="true" t="shared" si="7" ref="K16:K23">RANK(L16,L$15:L$24)</f>
        <v>2</v>
      </c>
      <c r="L16" s="162">
        <v>208210</v>
      </c>
      <c r="M16" s="530">
        <f>L16/$W$14*100000</f>
        <v>167.61622493822065</v>
      </c>
      <c r="N16" s="531">
        <f t="shared" si="0"/>
        <v>4.649548541975608</v>
      </c>
      <c r="O16" s="160">
        <f t="shared" si="3"/>
        <v>2</v>
      </c>
      <c r="P16" s="162">
        <v>204837</v>
      </c>
      <c r="Q16" s="530">
        <f aca="true" t="shared" si="8" ref="Q16:Q24">P16/$X$14*100000</f>
        <v>164.331738974961</v>
      </c>
      <c r="R16" s="531">
        <f aca="true" t="shared" si="9" ref="R16:R24">Q16/$U$14*100000</f>
        <v>4.558439361302663</v>
      </c>
    </row>
    <row r="17" spans="1:18" ht="13.5" customHeight="1">
      <c r="A17" s="356" t="s">
        <v>81</v>
      </c>
      <c r="B17" s="529"/>
      <c r="C17" s="160">
        <v>3</v>
      </c>
      <c r="D17" s="163">
        <v>4914</v>
      </c>
      <c r="E17" s="206">
        <f t="shared" si="4"/>
        <v>137.1859296482412</v>
      </c>
      <c r="F17" s="207">
        <f t="shared" si="5"/>
        <v>11.707805203468979</v>
      </c>
      <c r="G17" s="160">
        <v>3</v>
      </c>
      <c r="H17" s="163">
        <v>4571</v>
      </c>
      <c r="I17" s="206">
        <f t="shared" si="6"/>
        <v>126.79611650485435</v>
      </c>
      <c r="J17" s="207">
        <f t="shared" si="1"/>
        <v>11.12761088660597</v>
      </c>
      <c r="K17" s="160">
        <f t="shared" si="7"/>
        <v>3</v>
      </c>
      <c r="L17" s="162">
        <v>109606</v>
      </c>
      <c r="M17" s="530">
        <f t="shared" si="2"/>
        <v>88.23660703414156</v>
      </c>
      <c r="N17" s="531">
        <f t="shared" si="0"/>
        <v>2.447617393457463</v>
      </c>
      <c r="O17" s="160">
        <f t="shared" si="3"/>
        <v>4</v>
      </c>
      <c r="P17" s="162">
        <v>101396</v>
      </c>
      <c r="Q17" s="530">
        <f t="shared" si="8"/>
        <v>81.34556259418537</v>
      </c>
      <c r="R17" s="531">
        <f t="shared" si="9"/>
        <v>2.256464981808193</v>
      </c>
    </row>
    <row r="18" spans="1:18" ht="13.5" customHeight="1">
      <c r="A18" s="356" t="s">
        <v>79</v>
      </c>
      <c r="B18" s="529"/>
      <c r="C18" s="160">
        <v>4</v>
      </c>
      <c r="D18" s="163">
        <v>3736</v>
      </c>
      <c r="E18" s="206">
        <f>D18/$T$14*100000</f>
        <v>104.29927414852037</v>
      </c>
      <c r="F18" s="207">
        <f>D18/C$14*100</f>
        <v>8.901172210044791</v>
      </c>
      <c r="G18" s="160">
        <v>4</v>
      </c>
      <c r="H18" s="163">
        <v>3760</v>
      </c>
      <c r="I18" s="206">
        <f t="shared" si="6"/>
        <v>104.2995839112344</v>
      </c>
      <c r="J18" s="207">
        <f t="shared" si="1"/>
        <v>9.153318077803203</v>
      </c>
      <c r="K18" s="160">
        <f t="shared" si="7"/>
        <v>4</v>
      </c>
      <c r="L18" s="162">
        <v>108165</v>
      </c>
      <c r="M18" s="530">
        <f t="shared" si="2"/>
        <v>87.07655237713192</v>
      </c>
      <c r="N18" s="531">
        <f t="shared" si="0"/>
        <v>2.4154383461062943</v>
      </c>
      <c r="O18" s="160">
        <f t="shared" si="3"/>
        <v>3</v>
      </c>
      <c r="P18" s="162">
        <v>109880</v>
      </c>
      <c r="Q18" s="530">
        <f t="shared" si="8"/>
        <v>88.15190360417658</v>
      </c>
      <c r="R18" s="531">
        <f t="shared" si="9"/>
        <v>2.445267783749697</v>
      </c>
    </row>
    <row r="19" spans="1:18" ht="13.5" customHeight="1">
      <c r="A19" s="356" t="s">
        <v>80</v>
      </c>
      <c r="B19" s="529"/>
      <c r="C19" s="160">
        <v>5</v>
      </c>
      <c r="D19" s="163">
        <v>2496</v>
      </c>
      <c r="E19" s="206">
        <f t="shared" si="4"/>
        <v>69.6817420435511</v>
      </c>
      <c r="F19" s="207">
        <f t="shared" si="5"/>
        <v>5.94682169065091</v>
      </c>
      <c r="G19" s="160">
        <v>5</v>
      </c>
      <c r="H19" s="163">
        <v>2545</v>
      </c>
      <c r="I19" s="206">
        <f t="shared" si="6"/>
        <v>70.59639389736478</v>
      </c>
      <c r="J19" s="207">
        <f t="shared" si="1"/>
        <v>6.195530454257754</v>
      </c>
      <c r="K19" s="160">
        <f t="shared" si="7"/>
        <v>5</v>
      </c>
      <c r="L19" s="162">
        <v>94654</v>
      </c>
      <c r="M19" s="530">
        <f t="shared" si="2"/>
        <v>76.19973178666893</v>
      </c>
      <c r="N19" s="531">
        <f t="shared" si="0"/>
        <v>2.113723489227987</v>
      </c>
      <c r="O19" s="160">
        <f t="shared" si="3"/>
        <v>5</v>
      </c>
      <c r="P19" s="162">
        <v>96841</v>
      </c>
      <c r="Q19" s="530">
        <f t="shared" si="8"/>
        <v>77.69128592038646</v>
      </c>
      <c r="R19" s="531">
        <f t="shared" si="9"/>
        <v>2.1550980837832583</v>
      </c>
    </row>
    <row r="20" spans="1:18" ht="13.5" customHeight="1">
      <c r="A20" s="356" t="s">
        <v>74</v>
      </c>
      <c r="B20" s="529"/>
      <c r="C20" s="160">
        <v>6</v>
      </c>
      <c r="D20" s="163">
        <v>1283</v>
      </c>
      <c r="E20" s="206">
        <f t="shared" si="4"/>
        <v>35.8179787828029</v>
      </c>
      <c r="F20" s="207">
        <f t="shared" si="5"/>
        <v>3.0567997712760886</v>
      </c>
      <c r="G20" s="160">
        <v>6</v>
      </c>
      <c r="H20" s="163">
        <v>1279</v>
      </c>
      <c r="I20" s="206">
        <f t="shared" si="6"/>
        <v>35.47850208044383</v>
      </c>
      <c r="J20" s="207">
        <f t="shared" si="1"/>
        <v>3.1135887823165684</v>
      </c>
      <c r="K20" s="160">
        <f t="shared" si="7"/>
        <v>6</v>
      </c>
      <c r="L20" s="162">
        <v>41213</v>
      </c>
      <c r="M20" s="530">
        <f t="shared" si="2"/>
        <v>33.17788520425958</v>
      </c>
      <c r="N20" s="531">
        <f t="shared" si="0"/>
        <v>0.9203296866646208</v>
      </c>
      <c r="O20" s="160">
        <f t="shared" si="3"/>
        <v>6</v>
      </c>
      <c r="P20" s="162">
        <v>40329</v>
      </c>
      <c r="Q20" s="530">
        <f t="shared" si="8"/>
        <v>32.3541874813691</v>
      </c>
      <c r="R20" s="531">
        <f t="shared" si="9"/>
        <v>0.8974809287481028</v>
      </c>
    </row>
    <row r="21" spans="1:22" ht="13.5" customHeight="1">
      <c r="A21" s="356" t="s">
        <v>259</v>
      </c>
      <c r="B21" s="529"/>
      <c r="C21" s="160">
        <v>7</v>
      </c>
      <c r="D21" s="163">
        <v>1233</v>
      </c>
      <c r="E21" s="206">
        <f t="shared" si="4"/>
        <v>34.42211055276382</v>
      </c>
      <c r="F21" s="207">
        <f t="shared" si="5"/>
        <v>2.9376727342037547</v>
      </c>
      <c r="G21" s="160">
        <v>7</v>
      </c>
      <c r="H21" s="163">
        <v>1204</v>
      </c>
      <c r="I21" s="206">
        <f t="shared" si="6"/>
        <v>33.398058252427184</v>
      </c>
      <c r="J21" s="207">
        <f t="shared" si="1"/>
        <v>2.9310092993816643</v>
      </c>
      <c r="K21" s="160">
        <f t="shared" si="7"/>
        <v>7</v>
      </c>
      <c r="L21" s="162">
        <v>38462</v>
      </c>
      <c r="M21" s="530">
        <f t="shared" si="2"/>
        <v>30.96323540451392</v>
      </c>
      <c r="N21" s="531">
        <f t="shared" si="0"/>
        <v>0.8588969599032988</v>
      </c>
      <c r="O21" s="160">
        <f t="shared" si="3"/>
        <v>7</v>
      </c>
      <c r="P21" s="162">
        <v>35788</v>
      </c>
      <c r="Q21" s="530">
        <f t="shared" si="8"/>
        <v>28.71114239339526</v>
      </c>
      <c r="R21" s="531">
        <f t="shared" si="9"/>
        <v>0.796425586501949</v>
      </c>
      <c r="T21" s="135" t="s">
        <v>261</v>
      </c>
      <c r="V21" s="135">
        <v>18572</v>
      </c>
    </row>
    <row r="22" spans="1:22" ht="13.5" customHeight="1">
      <c r="A22" s="356" t="s">
        <v>93</v>
      </c>
      <c r="B22" s="529"/>
      <c r="C22" s="160">
        <v>8</v>
      </c>
      <c r="D22" s="163">
        <v>826</v>
      </c>
      <c r="E22" s="206">
        <f t="shared" si="4"/>
        <v>23.059743160245674</v>
      </c>
      <c r="F22" s="207">
        <f t="shared" si="5"/>
        <v>1.9679786524349565</v>
      </c>
      <c r="G22" s="160">
        <v>8</v>
      </c>
      <c r="H22" s="163">
        <v>833</v>
      </c>
      <c r="I22" s="206">
        <f t="shared" si="6"/>
        <v>23.106796116504853</v>
      </c>
      <c r="J22" s="207">
        <f t="shared" si="1"/>
        <v>2.0278494571303374</v>
      </c>
      <c r="K22" s="160">
        <f t="shared" si="7"/>
        <v>8</v>
      </c>
      <c r="L22" s="162">
        <v>26080</v>
      </c>
      <c r="M22" s="530">
        <f t="shared" si="2"/>
        <v>20.995298719508163</v>
      </c>
      <c r="N22" s="531">
        <f t="shared" si="0"/>
        <v>0.5823938618448866</v>
      </c>
      <c r="O22" s="160">
        <f t="shared" si="3"/>
        <v>8</v>
      </c>
      <c r="P22" s="162">
        <v>25134</v>
      </c>
      <c r="Q22" s="530">
        <f t="shared" si="8"/>
        <v>20.163905580518513</v>
      </c>
      <c r="R22" s="531">
        <f t="shared" si="9"/>
        <v>0.5593316388493346</v>
      </c>
      <c r="T22" s="135" t="s">
        <v>94</v>
      </c>
      <c r="V22" s="135">
        <v>20032</v>
      </c>
    </row>
    <row r="23" spans="1:22" ht="13.5" customHeight="1">
      <c r="A23" s="356" t="s">
        <v>266</v>
      </c>
      <c r="B23" s="529"/>
      <c r="C23" s="160">
        <v>9</v>
      </c>
      <c r="D23" s="163">
        <v>668</v>
      </c>
      <c r="E23" s="206">
        <f t="shared" si="4"/>
        <v>18.648799553322167</v>
      </c>
      <c r="F23" s="207">
        <f t="shared" si="5"/>
        <v>1.5915372152863811</v>
      </c>
      <c r="G23" s="160">
        <v>9</v>
      </c>
      <c r="H23" s="163">
        <v>672</v>
      </c>
      <c r="I23" s="206">
        <f t="shared" si="6"/>
        <v>18.64077669902913</v>
      </c>
      <c r="J23" s="207">
        <f t="shared" si="1"/>
        <v>1.635912167096743</v>
      </c>
      <c r="K23" s="160">
        <f t="shared" si="7"/>
        <v>9</v>
      </c>
      <c r="L23" s="162">
        <v>20526</v>
      </c>
      <c r="M23" s="530">
        <f t="shared" si="2"/>
        <v>16.52413732809143</v>
      </c>
      <c r="N23" s="531">
        <f t="shared" si="0"/>
        <v>0.45836719356703</v>
      </c>
      <c r="O23" s="160">
        <v>10</v>
      </c>
      <c r="P23" s="162">
        <v>19546</v>
      </c>
      <c r="Q23" s="530">
        <f t="shared" si="8"/>
        <v>15.680898324055656</v>
      </c>
      <c r="R23" s="531">
        <f t="shared" si="9"/>
        <v>0.43497637514717497</v>
      </c>
      <c r="T23" s="135" t="s">
        <v>402</v>
      </c>
      <c r="V23" s="135">
        <v>18801</v>
      </c>
    </row>
    <row r="24" spans="1:22" ht="13.5" customHeight="1">
      <c r="A24" s="532" t="s">
        <v>405</v>
      </c>
      <c r="B24" s="533"/>
      <c r="C24" s="160">
        <v>10</v>
      </c>
      <c r="D24" s="163">
        <v>628</v>
      </c>
      <c r="E24" s="206">
        <f>D24/$T$14*100000</f>
        <v>17.5321049692909</v>
      </c>
      <c r="F24" s="207">
        <f>D24/C$14*100</f>
        <v>1.496235585628514</v>
      </c>
      <c r="G24" s="160">
        <v>12</v>
      </c>
      <c r="H24" s="163">
        <v>574</v>
      </c>
      <c r="I24" s="206">
        <f>H24/$U$14*100000</f>
        <v>15.92233009708738</v>
      </c>
      <c r="J24" s="207">
        <f>H24/G$14*100</f>
        <v>1.397341642728468</v>
      </c>
      <c r="K24" s="160">
        <v>11</v>
      </c>
      <c r="L24" s="162">
        <v>19320</v>
      </c>
      <c r="M24" s="530">
        <f>L24/$W$14*100000</f>
        <v>15.5532657692062</v>
      </c>
      <c r="N24" s="531">
        <f>M24/$U$14*100000</f>
        <v>0.431435943667301</v>
      </c>
      <c r="O24" s="160">
        <v>12</v>
      </c>
      <c r="P24" s="162">
        <v>18549</v>
      </c>
      <c r="Q24" s="530">
        <f t="shared" si="8"/>
        <v>14.881048962084742</v>
      </c>
      <c r="R24" s="531">
        <f t="shared" si="9"/>
        <v>0.4127891529011024</v>
      </c>
      <c r="T24" s="135" t="s">
        <v>403</v>
      </c>
      <c r="V24" s="135">
        <v>17258</v>
      </c>
    </row>
    <row r="25" spans="1:18" ht="13.5" customHeight="1">
      <c r="A25" s="24" t="s">
        <v>406</v>
      </c>
      <c r="B25" s="208"/>
      <c r="C25" s="209"/>
      <c r="D25" s="210"/>
      <c r="E25" s="211"/>
      <c r="F25" s="212"/>
      <c r="G25" s="209"/>
      <c r="H25" s="210"/>
      <c r="I25" s="211"/>
      <c r="J25" s="212"/>
      <c r="K25" s="213"/>
      <c r="L25" s="214"/>
      <c r="M25" s="211"/>
      <c r="N25" s="211"/>
      <c r="O25" s="213"/>
      <c r="P25" s="214"/>
      <c r="Q25" s="211"/>
      <c r="R25" s="211"/>
    </row>
    <row r="26" spans="1:18" ht="13.5" customHeight="1">
      <c r="A26" s="24"/>
      <c r="B26" s="215" t="s">
        <v>404</v>
      </c>
      <c r="C26" s="216"/>
      <c r="D26" s="164"/>
      <c r="E26" s="217"/>
      <c r="F26" s="199"/>
      <c r="G26" s="216"/>
      <c r="H26" s="164"/>
      <c r="I26" s="217"/>
      <c r="J26" s="199"/>
      <c r="K26" s="218"/>
      <c r="L26" s="95"/>
      <c r="M26" s="217"/>
      <c r="N26" s="217"/>
      <c r="O26" s="218"/>
      <c r="P26" s="95"/>
      <c r="Q26" s="217"/>
      <c r="R26" s="217"/>
    </row>
    <row r="27" spans="1:18" ht="7.5" customHeight="1">
      <c r="A27" s="219"/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</row>
    <row r="28" spans="1:18" ht="21" customHeight="1">
      <c r="A28" s="88" t="s">
        <v>90</v>
      </c>
      <c r="B28" s="200"/>
      <c r="C28" s="200"/>
      <c r="D28" s="89"/>
      <c r="E28" s="89"/>
      <c r="F28" s="89"/>
      <c r="G28" s="89"/>
      <c r="H28" s="89"/>
      <c r="I28" s="220" t="s">
        <v>163</v>
      </c>
      <c r="J28" s="220" t="s">
        <v>163</v>
      </c>
      <c r="K28" s="220"/>
      <c r="L28" s="89"/>
      <c r="M28" s="89"/>
      <c r="N28" s="89"/>
      <c r="O28" s="89" t="s">
        <v>86</v>
      </c>
      <c r="P28" s="221"/>
      <c r="Q28" s="221"/>
      <c r="R28" s="89"/>
    </row>
    <row r="29" spans="1:18" ht="12.75" customHeight="1">
      <c r="A29" s="524"/>
      <c r="B29" s="525"/>
      <c r="C29" s="509" t="s">
        <v>164</v>
      </c>
      <c r="D29" s="494"/>
      <c r="E29" s="495"/>
      <c r="F29" s="509" t="s">
        <v>165</v>
      </c>
      <c r="G29" s="494"/>
      <c r="H29" s="495"/>
      <c r="I29" s="509" t="s">
        <v>166</v>
      </c>
      <c r="J29" s="495"/>
      <c r="K29" s="509" t="s">
        <v>167</v>
      </c>
      <c r="L29" s="494"/>
      <c r="M29" s="495"/>
      <c r="N29" s="493" t="s">
        <v>168</v>
      </c>
      <c r="O29" s="494"/>
      <c r="P29" s="494"/>
      <c r="Q29" s="495"/>
      <c r="R29" s="222"/>
    </row>
    <row r="30" spans="1:18" ht="12.75" customHeight="1">
      <c r="A30" s="526" t="s">
        <v>169</v>
      </c>
      <c r="B30" s="223" t="s">
        <v>170</v>
      </c>
      <c r="C30" s="526" t="s">
        <v>264</v>
      </c>
      <c r="D30" s="527"/>
      <c r="E30" s="523"/>
      <c r="F30" s="520" t="s">
        <v>106</v>
      </c>
      <c r="G30" s="521"/>
      <c r="H30" s="517"/>
      <c r="I30" s="520" t="s">
        <v>101</v>
      </c>
      <c r="J30" s="517"/>
      <c r="K30" s="520" t="s">
        <v>107</v>
      </c>
      <c r="L30" s="521"/>
      <c r="M30" s="517"/>
      <c r="N30" s="528" t="s">
        <v>100</v>
      </c>
      <c r="O30" s="516"/>
      <c r="P30" s="516"/>
      <c r="Q30" s="517"/>
      <c r="R30" s="92"/>
    </row>
    <row r="31" spans="1:20" ht="12.75" customHeight="1">
      <c r="A31" s="511"/>
      <c r="B31" s="224" t="s">
        <v>171</v>
      </c>
      <c r="C31" s="496">
        <v>6465</v>
      </c>
      <c r="D31" s="497"/>
      <c r="E31" s="508"/>
      <c r="F31" s="496">
        <v>2905</v>
      </c>
      <c r="G31" s="497"/>
      <c r="H31" s="498"/>
      <c r="I31" s="496">
        <v>1836</v>
      </c>
      <c r="J31" s="498"/>
      <c r="K31" s="496">
        <v>1448</v>
      </c>
      <c r="L31" s="497"/>
      <c r="M31" s="498"/>
      <c r="N31" s="507">
        <v>1373</v>
      </c>
      <c r="O31" s="497"/>
      <c r="P31" s="497"/>
      <c r="Q31" s="508"/>
      <c r="R31" s="225"/>
      <c r="T31" s="135" t="s">
        <v>396</v>
      </c>
    </row>
    <row r="32" spans="1:23" ht="12.75" customHeight="1">
      <c r="A32" s="312"/>
      <c r="B32" s="110" t="s">
        <v>172</v>
      </c>
      <c r="C32" s="486">
        <f>C31/$U32*100000</f>
        <v>366.08154020385047</v>
      </c>
      <c r="D32" s="484"/>
      <c r="E32" s="485"/>
      <c r="F32" s="486">
        <f>F31/$U32*100000</f>
        <v>164.4960362400906</v>
      </c>
      <c r="G32" s="484"/>
      <c r="H32" s="487"/>
      <c r="I32" s="486">
        <f>I31/$U32*100000</f>
        <v>103.96375990939977</v>
      </c>
      <c r="J32" s="487"/>
      <c r="K32" s="486">
        <f>K31/$U32*100000</f>
        <v>81.99320498301246</v>
      </c>
      <c r="L32" s="484">
        <f>L31/$U32*100000</f>
        <v>0</v>
      </c>
      <c r="M32" s="487"/>
      <c r="N32" s="483">
        <f>N31/$U32*100000</f>
        <v>77.74631936579841</v>
      </c>
      <c r="O32" s="484">
        <f>O31/$U32*100000</f>
        <v>0</v>
      </c>
      <c r="P32" s="484"/>
      <c r="Q32" s="485"/>
      <c r="R32" s="225"/>
      <c r="T32" s="135" t="s">
        <v>394</v>
      </c>
      <c r="U32" s="135">
        <v>1766000</v>
      </c>
      <c r="W32" s="135">
        <v>1785</v>
      </c>
    </row>
    <row r="33" spans="1:18" ht="12.75" customHeight="1">
      <c r="A33" s="510" t="s">
        <v>173</v>
      </c>
      <c r="B33" s="226" t="s">
        <v>170</v>
      </c>
      <c r="C33" s="526" t="s">
        <v>264</v>
      </c>
      <c r="D33" s="527"/>
      <c r="E33" s="523"/>
      <c r="F33" s="488" t="s">
        <v>250</v>
      </c>
      <c r="G33" s="489"/>
      <c r="H33" s="490"/>
      <c r="I33" s="488" t="s">
        <v>251</v>
      </c>
      <c r="J33" s="490"/>
      <c r="K33" s="488" t="s">
        <v>101</v>
      </c>
      <c r="L33" s="489"/>
      <c r="M33" s="490"/>
      <c r="N33" s="491" t="s">
        <v>108</v>
      </c>
      <c r="O33" s="492"/>
      <c r="P33" s="492"/>
      <c r="Q33" s="490"/>
      <c r="R33" s="92"/>
    </row>
    <row r="34" spans="1:20" ht="12.75" customHeight="1">
      <c r="A34" s="511"/>
      <c r="B34" s="224" t="s">
        <v>171</v>
      </c>
      <c r="C34" s="496">
        <v>4371</v>
      </c>
      <c r="D34" s="497"/>
      <c r="E34" s="508"/>
      <c r="F34" s="496">
        <v>3541</v>
      </c>
      <c r="G34" s="497"/>
      <c r="H34" s="498"/>
      <c r="I34" s="496">
        <v>3077</v>
      </c>
      <c r="J34" s="498"/>
      <c r="K34" s="496">
        <v>1900</v>
      </c>
      <c r="L34" s="497"/>
      <c r="M34" s="498"/>
      <c r="N34" s="507">
        <v>1048</v>
      </c>
      <c r="O34" s="497"/>
      <c r="P34" s="497"/>
      <c r="Q34" s="508"/>
      <c r="R34" s="225"/>
      <c r="T34" s="135" t="s">
        <v>396</v>
      </c>
    </row>
    <row r="35" spans="1:23" ht="12.75" customHeight="1">
      <c r="A35" s="312"/>
      <c r="B35" s="110" t="s">
        <v>172</v>
      </c>
      <c r="C35" s="486">
        <f>C34/$U35*100000</f>
        <v>240.69383259911893</v>
      </c>
      <c r="D35" s="484"/>
      <c r="E35" s="485"/>
      <c r="F35" s="486">
        <f>F34/$U35*100000</f>
        <v>194.98898678414096</v>
      </c>
      <c r="G35" s="484"/>
      <c r="H35" s="487"/>
      <c r="I35" s="486">
        <f>I34/$U35*100000</f>
        <v>169.43832599118943</v>
      </c>
      <c r="J35" s="487"/>
      <c r="K35" s="486">
        <f>K34/$U35*100000</f>
        <v>104.62555066079295</v>
      </c>
      <c r="L35" s="484">
        <f>L34/$U35*100000</f>
        <v>0</v>
      </c>
      <c r="M35" s="487"/>
      <c r="N35" s="483">
        <f>N34/$U35*100000</f>
        <v>57.709251101321584</v>
      </c>
      <c r="O35" s="484">
        <f>O34/$U35*100000</f>
        <v>0</v>
      </c>
      <c r="P35" s="484"/>
      <c r="Q35" s="485"/>
      <c r="R35" s="225"/>
      <c r="T35" s="135" t="s">
        <v>395</v>
      </c>
      <c r="U35" s="135">
        <v>1816000</v>
      </c>
      <c r="W35" s="135">
        <v>1838</v>
      </c>
    </row>
    <row r="36" spans="1:18" ht="10.5" customHeight="1">
      <c r="A36" s="227"/>
      <c r="B36" s="227"/>
      <c r="C36" s="227"/>
      <c r="D36" s="228"/>
      <c r="E36" s="227"/>
      <c r="F36" s="228"/>
      <c r="G36" s="228"/>
      <c r="H36" s="227"/>
      <c r="I36" s="228"/>
      <c r="J36" s="227"/>
      <c r="K36" s="227"/>
      <c r="L36" s="228"/>
      <c r="M36" s="228"/>
      <c r="N36" s="227"/>
      <c r="O36" s="227"/>
      <c r="P36" s="228"/>
      <c r="Q36" s="228"/>
      <c r="R36" s="229"/>
    </row>
    <row r="37" spans="1:18" ht="12.75" customHeight="1">
      <c r="A37" s="524"/>
      <c r="B37" s="525"/>
      <c r="C37" s="509" t="s">
        <v>174</v>
      </c>
      <c r="D37" s="494"/>
      <c r="E37" s="495"/>
      <c r="F37" s="509" t="s">
        <v>175</v>
      </c>
      <c r="G37" s="494"/>
      <c r="H37" s="495"/>
      <c r="I37" s="509" t="s">
        <v>176</v>
      </c>
      <c r="J37" s="495"/>
      <c r="K37" s="509" t="s">
        <v>407</v>
      </c>
      <c r="L37" s="494"/>
      <c r="M37" s="495"/>
      <c r="N37" s="493" t="s">
        <v>177</v>
      </c>
      <c r="O37" s="494"/>
      <c r="P37" s="494"/>
      <c r="Q37" s="495"/>
      <c r="R37" s="222"/>
    </row>
    <row r="38" spans="1:18" ht="12.75" customHeight="1">
      <c r="A38" s="510" t="s">
        <v>169</v>
      </c>
      <c r="B38" s="226" t="s">
        <v>170</v>
      </c>
      <c r="C38" s="515" t="s">
        <v>259</v>
      </c>
      <c r="D38" s="516"/>
      <c r="E38" s="517"/>
      <c r="F38" s="520" t="s">
        <v>260</v>
      </c>
      <c r="G38" s="521"/>
      <c r="H38" s="517"/>
      <c r="I38" s="522" t="s">
        <v>261</v>
      </c>
      <c r="J38" s="523"/>
      <c r="K38" s="501" t="s">
        <v>105</v>
      </c>
      <c r="L38" s="502"/>
      <c r="M38" s="503"/>
      <c r="N38" s="518" t="s">
        <v>262</v>
      </c>
      <c r="O38" s="519"/>
      <c r="P38" s="519"/>
      <c r="Q38" s="503"/>
      <c r="R38" s="92"/>
    </row>
    <row r="39" spans="1:20" ht="12.75" customHeight="1">
      <c r="A39" s="511"/>
      <c r="B39" s="224" t="s">
        <v>171</v>
      </c>
      <c r="C39" s="496">
        <v>731</v>
      </c>
      <c r="D39" s="497"/>
      <c r="E39" s="508"/>
      <c r="F39" s="496">
        <v>729</v>
      </c>
      <c r="G39" s="497"/>
      <c r="H39" s="498"/>
      <c r="I39" s="496">
        <v>461</v>
      </c>
      <c r="J39" s="498"/>
      <c r="K39" s="496">
        <v>449</v>
      </c>
      <c r="L39" s="497"/>
      <c r="M39" s="498"/>
      <c r="N39" s="507">
        <v>417</v>
      </c>
      <c r="O39" s="497"/>
      <c r="P39" s="497"/>
      <c r="Q39" s="508"/>
      <c r="R39" s="225"/>
      <c r="T39" s="135" t="s">
        <v>396</v>
      </c>
    </row>
    <row r="40" spans="1:21" ht="12.75" customHeight="1">
      <c r="A40" s="312"/>
      <c r="B40" s="110" t="s">
        <v>172</v>
      </c>
      <c r="C40" s="486">
        <f>C39/$U40*100000</f>
        <v>41.3929784824462</v>
      </c>
      <c r="D40" s="484"/>
      <c r="E40" s="485"/>
      <c r="F40" s="486">
        <f>F39/$U40*100000</f>
        <v>41.2797281993205</v>
      </c>
      <c r="G40" s="484"/>
      <c r="H40" s="487"/>
      <c r="I40" s="486">
        <f>I39/$U40*100000</f>
        <v>26.10419026047565</v>
      </c>
      <c r="J40" s="487"/>
      <c r="K40" s="486">
        <f>K39/$U40*100000</f>
        <v>25.424688561721403</v>
      </c>
      <c r="L40" s="484">
        <f>L39/$U40*100000</f>
        <v>0</v>
      </c>
      <c r="M40" s="487"/>
      <c r="N40" s="483">
        <f>N39/$U40*100000</f>
        <v>23.612684031710078</v>
      </c>
      <c r="O40" s="484">
        <f>O39/$U40*100000</f>
        <v>0</v>
      </c>
      <c r="P40" s="484"/>
      <c r="Q40" s="485"/>
      <c r="R40" s="225"/>
      <c r="T40" s="135" t="s">
        <v>394</v>
      </c>
      <c r="U40" s="135">
        <v>1766000</v>
      </c>
    </row>
    <row r="41" spans="1:18" ht="12.75" customHeight="1">
      <c r="A41" s="510" t="s">
        <v>173</v>
      </c>
      <c r="B41" s="226" t="s">
        <v>170</v>
      </c>
      <c r="C41" s="512" t="s">
        <v>74</v>
      </c>
      <c r="D41" s="492"/>
      <c r="E41" s="490"/>
      <c r="F41" s="488" t="s">
        <v>263</v>
      </c>
      <c r="G41" s="489"/>
      <c r="H41" s="490"/>
      <c r="I41" s="513" t="s">
        <v>265</v>
      </c>
      <c r="J41" s="514"/>
      <c r="K41" s="501" t="s">
        <v>105</v>
      </c>
      <c r="L41" s="502"/>
      <c r="M41" s="503"/>
      <c r="N41" s="504" t="s">
        <v>95</v>
      </c>
      <c r="O41" s="505"/>
      <c r="P41" s="505"/>
      <c r="Q41" s="506"/>
      <c r="R41" s="92"/>
    </row>
    <row r="42" spans="1:20" ht="12.75" customHeight="1">
      <c r="A42" s="511"/>
      <c r="B42" s="224" t="s">
        <v>171</v>
      </c>
      <c r="C42" s="496">
        <v>554</v>
      </c>
      <c r="D42" s="497"/>
      <c r="E42" s="508"/>
      <c r="F42" s="496">
        <v>502</v>
      </c>
      <c r="G42" s="497"/>
      <c r="H42" s="498"/>
      <c r="I42" s="496">
        <v>434</v>
      </c>
      <c r="J42" s="498"/>
      <c r="K42" s="496">
        <v>377</v>
      </c>
      <c r="L42" s="497"/>
      <c r="M42" s="498"/>
      <c r="N42" s="507">
        <v>300</v>
      </c>
      <c r="O42" s="497"/>
      <c r="P42" s="497"/>
      <c r="Q42" s="508"/>
      <c r="R42" s="225"/>
      <c r="T42" s="135" t="s">
        <v>396</v>
      </c>
    </row>
    <row r="43" spans="1:21" ht="12.75" customHeight="1">
      <c r="A43" s="312"/>
      <c r="B43" s="110" t="s">
        <v>172</v>
      </c>
      <c r="C43" s="486">
        <f>C42/$U43*100000</f>
        <v>30.50660792951542</v>
      </c>
      <c r="D43" s="484"/>
      <c r="E43" s="485"/>
      <c r="F43" s="486">
        <f>F42/$U43*100000</f>
        <v>27.643171806167402</v>
      </c>
      <c r="G43" s="484"/>
      <c r="H43" s="487"/>
      <c r="I43" s="486">
        <f>I42/$U43*100000</f>
        <v>23.898678414096917</v>
      </c>
      <c r="J43" s="487"/>
      <c r="K43" s="486">
        <f>K42/$U43*100000</f>
        <v>20.759911894273127</v>
      </c>
      <c r="L43" s="484">
        <f>L42/$U43*100000</f>
        <v>0</v>
      </c>
      <c r="M43" s="487"/>
      <c r="N43" s="483">
        <f>N42/$U43*100000</f>
        <v>16.519823788546255</v>
      </c>
      <c r="O43" s="484">
        <f>O42/$U43*100000</f>
        <v>0</v>
      </c>
      <c r="P43" s="484"/>
      <c r="Q43" s="485"/>
      <c r="R43" s="225"/>
      <c r="T43" s="135" t="s">
        <v>395</v>
      </c>
      <c r="U43" s="135">
        <v>1816000</v>
      </c>
    </row>
    <row r="44" spans="1:18" ht="13.5">
      <c r="A44" s="24" t="s">
        <v>408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ht="6" customHeight="1"/>
    <row r="46" ht="13.5">
      <c r="A46" s="115" t="s">
        <v>178</v>
      </c>
    </row>
    <row r="47" ht="13.5"/>
    <row r="48" ht="13.5"/>
    <row r="59" ht="13.5"/>
    <row r="60" ht="13.5"/>
    <row r="64" spans="10:13" ht="13.5">
      <c r="J64" s="230"/>
      <c r="K64" s="230"/>
      <c r="L64" s="230"/>
      <c r="M64" s="230"/>
    </row>
    <row r="65" spans="10:13" ht="13.5">
      <c r="J65" s="230"/>
      <c r="K65" s="230"/>
      <c r="L65" s="230"/>
      <c r="M65" s="230"/>
    </row>
    <row r="66" spans="10:13" ht="13.5">
      <c r="J66" s="230"/>
      <c r="K66" s="230"/>
      <c r="L66" s="230"/>
      <c r="M66" s="230"/>
    </row>
  </sheetData>
  <sheetProtection/>
  <mergeCells count="135">
    <mergeCell ref="C12:D13"/>
    <mergeCell ref="F12:F13"/>
    <mergeCell ref="G12:H13"/>
    <mergeCell ref="O14:P14"/>
    <mergeCell ref="K12:L13"/>
    <mergeCell ref="M12:N12"/>
    <mergeCell ref="O12:P13"/>
    <mergeCell ref="J12:J13"/>
    <mergeCell ref="A10:B13"/>
    <mergeCell ref="C10:J10"/>
    <mergeCell ref="K10:R10"/>
    <mergeCell ref="C11:F11"/>
    <mergeCell ref="G11:J11"/>
    <mergeCell ref="K11:N11"/>
    <mergeCell ref="O11:R11"/>
    <mergeCell ref="Q12:R12"/>
    <mergeCell ref="M13:N13"/>
    <mergeCell ref="Q13:R13"/>
    <mergeCell ref="A14:B14"/>
    <mergeCell ref="G14:H14"/>
    <mergeCell ref="C14:D14"/>
    <mergeCell ref="K14:L14"/>
    <mergeCell ref="Q14:R14"/>
    <mergeCell ref="M14:N14"/>
    <mergeCell ref="A16:B16"/>
    <mergeCell ref="Q16:R16"/>
    <mergeCell ref="A18:B18"/>
    <mergeCell ref="Q17:R17"/>
    <mergeCell ref="M16:N16"/>
    <mergeCell ref="A15:B15"/>
    <mergeCell ref="Q15:R15"/>
    <mergeCell ref="M15:N15"/>
    <mergeCell ref="A19:B19"/>
    <mergeCell ref="Q19:R19"/>
    <mergeCell ref="A17:B17"/>
    <mergeCell ref="Q18:R18"/>
    <mergeCell ref="M17:N17"/>
    <mergeCell ref="M18:N18"/>
    <mergeCell ref="M19:N19"/>
    <mergeCell ref="M24:N24"/>
    <mergeCell ref="A20:B20"/>
    <mergeCell ref="Q20:R20"/>
    <mergeCell ref="A21:B21"/>
    <mergeCell ref="Q21:R21"/>
    <mergeCell ref="M20:N20"/>
    <mergeCell ref="M21:N21"/>
    <mergeCell ref="N29:Q29"/>
    <mergeCell ref="A30:A32"/>
    <mergeCell ref="A22:B22"/>
    <mergeCell ref="Q22:R22"/>
    <mergeCell ref="Q24:R24"/>
    <mergeCell ref="A24:B24"/>
    <mergeCell ref="Q23:R23"/>
    <mergeCell ref="A23:B23"/>
    <mergeCell ref="M22:N22"/>
    <mergeCell ref="M23:N23"/>
    <mergeCell ref="K30:M30"/>
    <mergeCell ref="A29:B29"/>
    <mergeCell ref="C29:E29"/>
    <mergeCell ref="F29:H29"/>
    <mergeCell ref="I29:J29"/>
    <mergeCell ref="K29:M29"/>
    <mergeCell ref="C30:E30"/>
    <mergeCell ref="F30:H30"/>
    <mergeCell ref="I30:J30"/>
    <mergeCell ref="C32:E32"/>
    <mergeCell ref="F32:H32"/>
    <mergeCell ref="I32:J32"/>
    <mergeCell ref="F35:H35"/>
    <mergeCell ref="I35:J35"/>
    <mergeCell ref="N30:Q30"/>
    <mergeCell ref="C31:E31"/>
    <mergeCell ref="F31:H31"/>
    <mergeCell ref="N31:Q31"/>
    <mergeCell ref="I31:J31"/>
    <mergeCell ref="K31:M31"/>
    <mergeCell ref="K32:M32"/>
    <mergeCell ref="N32:Q32"/>
    <mergeCell ref="F37:H37"/>
    <mergeCell ref="I37:J37"/>
    <mergeCell ref="C39:E39"/>
    <mergeCell ref="F39:H39"/>
    <mergeCell ref="I39:J39"/>
    <mergeCell ref="F33:H33"/>
    <mergeCell ref="I33:J33"/>
    <mergeCell ref="I40:J40"/>
    <mergeCell ref="K38:M38"/>
    <mergeCell ref="C34:E34"/>
    <mergeCell ref="F34:H34"/>
    <mergeCell ref="I34:J34"/>
    <mergeCell ref="A33:A35"/>
    <mergeCell ref="C35:E35"/>
    <mergeCell ref="A37:B37"/>
    <mergeCell ref="C37:E37"/>
    <mergeCell ref="C33:E33"/>
    <mergeCell ref="F43:H43"/>
    <mergeCell ref="I43:J43"/>
    <mergeCell ref="A38:A40"/>
    <mergeCell ref="C38:E38"/>
    <mergeCell ref="N38:Q38"/>
    <mergeCell ref="N39:Q39"/>
    <mergeCell ref="F38:H38"/>
    <mergeCell ref="I38:J38"/>
    <mergeCell ref="K39:M39"/>
    <mergeCell ref="F40:H40"/>
    <mergeCell ref="N42:Q42"/>
    <mergeCell ref="K37:M37"/>
    <mergeCell ref="A41:A43"/>
    <mergeCell ref="C41:E41"/>
    <mergeCell ref="F41:H41"/>
    <mergeCell ref="I41:J41"/>
    <mergeCell ref="F42:H42"/>
    <mergeCell ref="I42:J42"/>
    <mergeCell ref="C42:E42"/>
    <mergeCell ref="C43:E43"/>
    <mergeCell ref="A3:R3"/>
    <mergeCell ref="A4:R4"/>
    <mergeCell ref="A5:R5"/>
    <mergeCell ref="A6:R6"/>
    <mergeCell ref="A7:R7"/>
    <mergeCell ref="K43:M43"/>
    <mergeCell ref="N40:Q40"/>
    <mergeCell ref="K41:M41"/>
    <mergeCell ref="N41:Q41"/>
    <mergeCell ref="C40:E40"/>
    <mergeCell ref="N43:Q43"/>
    <mergeCell ref="K40:M40"/>
    <mergeCell ref="K35:M35"/>
    <mergeCell ref="K33:M33"/>
    <mergeCell ref="N33:Q33"/>
    <mergeCell ref="N37:Q37"/>
    <mergeCell ref="K42:M42"/>
    <mergeCell ref="N34:Q34"/>
    <mergeCell ref="N35:Q35"/>
    <mergeCell ref="K34:M34"/>
  </mergeCells>
  <printOptions/>
  <pageMargins left="0.5905511811023623" right="0.5905511811023623" top="0.99" bottom="0.6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V59"/>
  <sheetViews>
    <sheetView view="pageBreakPreview" zoomScaleSheetLayoutView="100" zoomScalePageLayoutView="0" workbookViewId="0" topLeftCell="A1">
      <selection activeCell="J4" sqref="J4"/>
    </sheetView>
  </sheetViews>
  <sheetFormatPr defaultColWidth="9.00390625" defaultRowHeight="13.5"/>
  <cols>
    <col min="1" max="1" width="7.625" style="135" customWidth="1"/>
    <col min="2" max="2" width="3.125" style="135" customWidth="1"/>
    <col min="3" max="3" width="5.625" style="135" customWidth="1"/>
    <col min="4" max="5" width="4.625" style="135" customWidth="1"/>
    <col min="6" max="6" width="7.125" style="135" customWidth="1"/>
    <col min="7" max="7" width="1.625" style="135" customWidth="1"/>
    <col min="8" max="8" width="7.875" style="135" customWidth="1"/>
    <col min="9" max="9" width="1.625" style="135" customWidth="1"/>
    <col min="10" max="10" width="8.625" style="135" customWidth="1"/>
    <col min="11" max="11" width="3.125" style="135" customWidth="1"/>
    <col min="12" max="12" width="4.875" style="135" customWidth="1"/>
    <col min="13" max="13" width="7.125" style="135" customWidth="1"/>
    <col min="14" max="14" width="2.625" style="135" customWidth="1"/>
    <col min="15" max="15" width="9.625" style="135" customWidth="1"/>
    <col min="16" max="16" width="7.75390625" style="135" customWidth="1"/>
    <col min="17" max="17" width="3.25390625" style="135" customWidth="1"/>
    <col min="18" max="18" width="6.00390625" style="135" customWidth="1"/>
    <col min="19" max="16384" width="9.00390625" style="135" customWidth="1"/>
  </cols>
  <sheetData>
    <row r="1" spans="1:19" ht="17.25">
      <c r="A1" s="183" t="s">
        <v>25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ht="6" customHeight="1">
      <c r="A2" s="183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ht="14.25">
      <c r="A3" s="184" t="s">
        <v>26</v>
      </c>
      <c r="B3" s="185"/>
      <c r="C3" s="185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14"/>
      <c r="Q3" s="14"/>
      <c r="R3" s="14"/>
      <c r="S3" s="14"/>
    </row>
    <row r="4" spans="1:19" ht="6" customHeight="1">
      <c r="A4" s="184"/>
      <c r="B4" s="185"/>
      <c r="C4" s="185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14"/>
      <c r="Q4" s="14"/>
      <c r="R4" s="14"/>
      <c r="S4" s="14"/>
    </row>
    <row r="5" spans="1:19" ht="15" customHeight="1">
      <c r="A5" s="399" t="s">
        <v>412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593"/>
      <c r="M5" s="593"/>
      <c r="N5" s="593"/>
      <c r="O5" s="593"/>
      <c r="P5" s="593"/>
      <c r="Q5" s="593"/>
      <c r="R5" s="14"/>
      <c r="S5" s="14"/>
    </row>
    <row r="6" spans="1:19" ht="15" customHeight="1">
      <c r="A6" s="399" t="s">
        <v>384</v>
      </c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593"/>
      <c r="M6" s="593"/>
      <c r="N6" s="593"/>
      <c r="O6" s="593"/>
      <c r="P6" s="593"/>
      <c r="Q6" s="593"/>
      <c r="R6" s="14"/>
      <c r="S6" s="14"/>
    </row>
    <row r="7" spans="1:19" ht="15" customHeight="1">
      <c r="A7" s="399" t="s">
        <v>153</v>
      </c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593"/>
      <c r="M7" s="593"/>
      <c r="N7" s="593"/>
      <c r="O7" s="593"/>
      <c r="P7" s="593"/>
      <c r="Q7" s="593"/>
      <c r="R7" s="14"/>
      <c r="S7" s="14"/>
    </row>
    <row r="8" spans="1:19" ht="15" customHeight="1">
      <c r="A8" s="399" t="s">
        <v>154</v>
      </c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593"/>
      <c r="M8" s="593"/>
      <c r="N8" s="593"/>
      <c r="O8" s="593"/>
      <c r="P8" s="593"/>
      <c r="Q8" s="593"/>
      <c r="R8" s="14"/>
      <c r="S8" s="14"/>
    </row>
    <row r="9" spans="1:19" ht="15" customHeight="1">
      <c r="A9" s="399" t="s">
        <v>238</v>
      </c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593"/>
      <c r="M9" s="593"/>
      <c r="N9" s="593"/>
      <c r="O9" s="593"/>
      <c r="P9" s="593"/>
      <c r="Q9" s="593"/>
      <c r="R9" s="14"/>
      <c r="S9" s="14"/>
    </row>
    <row r="10" spans="1:19" ht="15" customHeight="1">
      <c r="A10" s="399" t="s">
        <v>413</v>
      </c>
      <c r="B10" s="399"/>
      <c r="C10" s="399"/>
      <c r="D10" s="399"/>
      <c r="E10" s="399"/>
      <c r="F10" s="399"/>
      <c r="G10" s="399"/>
      <c r="H10" s="399"/>
      <c r="I10" s="399"/>
      <c r="J10" s="399"/>
      <c r="K10" s="399"/>
      <c r="L10" s="593"/>
      <c r="M10" s="593"/>
      <c r="N10" s="593"/>
      <c r="O10" s="593"/>
      <c r="P10" s="593"/>
      <c r="Q10" s="593"/>
      <c r="R10" s="14"/>
      <c r="S10" s="14"/>
    </row>
    <row r="11" spans="1:19" ht="8.25" customHeight="1">
      <c r="A11" s="24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14"/>
      <c r="Q11" s="14"/>
      <c r="R11" s="89"/>
      <c r="S11" s="89"/>
    </row>
    <row r="12" spans="1:15" ht="14.25">
      <c r="A12" s="184" t="s">
        <v>27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</row>
    <row r="13" spans="1:15" ht="6" customHeight="1">
      <c r="A13" s="184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</row>
    <row r="14" spans="1:19" ht="13.5">
      <c r="A14" s="399" t="s">
        <v>414</v>
      </c>
      <c r="B14" s="399"/>
      <c r="C14" s="399"/>
      <c r="D14" s="399"/>
      <c r="E14" s="399"/>
      <c r="F14" s="399"/>
      <c r="G14" s="399"/>
      <c r="H14" s="399"/>
      <c r="I14" s="399"/>
      <c r="J14" s="399"/>
      <c r="K14" s="399"/>
      <c r="L14" s="593"/>
      <c r="M14" s="593"/>
      <c r="N14" s="593"/>
      <c r="O14" s="593"/>
      <c r="P14" s="593"/>
      <c r="Q14" s="593"/>
      <c r="R14" s="14"/>
      <c r="S14" s="14"/>
    </row>
    <row r="15" spans="1:19" ht="13.5">
      <c r="A15" s="399" t="s">
        <v>415</v>
      </c>
      <c r="B15" s="399"/>
      <c r="C15" s="399"/>
      <c r="D15" s="399"/>
      <c r="E15" s="399"/>
      <c r="F15" s="399"/>
      <c r="G15" s="399"/>
      <c r="H15" s="399"/>
      <c r="I15" s="399"/>
      <c r="J15" s="399"/>
      <c r="K15" s="399"/>
      <c r="L15" s="593"/>
      <c r="M15" s="593"/>
      <c r="N15" s="593"/>
      <c r="O15" s="593"/>
      <c r="P15" s="593"/>
      <c r="Q15" s="593"/>
      <c r="R15" s="14"/>
      <c r="S15" s="14"/>
    </row>
    <row r="16" spans="1:15" ht="9" customHeight="1">
      <c r="A16" s="185"/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</row>
    <row r="17" spans="1:19" ht="21" customHeight="1">
      <c r="A17" s="88" t="s">
        <v>252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</row>
    <row r="18" spans="1:19" ht="13.5">
      <c r="A18" s="590"/>
      <c r="B18" s="425" t="s">
        <v>28</v>
      </c>
      <c r="C18" s="544"/>
      <c r="D18" s="544"/>
      <c r="E18" s="544"/>
      <c r="F18" s="544"/>
      <c r="G18" s="544"/>
      <c r="H18" s="426"/>
      <c r="I18" s="425" t="s">
        <v>29</v>
      </c>
      <c r="J18" s="544"/>
      <c r="K18" s="544"/>
      <c r="L18" s="544"/>
      <c r="M18" s="544"/>
      <c r="N18" s="544"/>
      <c r="O18" s="426"/>
      <c r="P18" s="129"/>
      <c r="Q18" s="129"/>
      <c r="R18" s="129"/>
      <c r="S18" s="129"/>
    </row>
    <row r="19" spans="1:19" ht="13.5">
      <c r="A19" s="591"/>
      <c r="B19" s="425" t="s">
        <v>30</v>
      </c>
      <c r="C19" s="544"/>
      <c r="D19" s="544"/>
      <c r="E19" s="426"/>
      <c r="F19" s="425" t="s">
        <v>31</v>
      </c>
      <c r="G19" s="544"/>
      <c r="H19" s="426"/>
      <c r="I19" s="425" t="s">
        <v>30</v>
      </c>
      <c r="J19" s="544"/>
      <c r="K19" s="544"/>
      <c r="L19" s="426"/>
      <c r="M19" s="425" t="s">
        <v>31</v>
      </c>
      <c r="N19" s="544"/>
      <c r="O19" s="426"/>
      <c r="P19" s="186"/>
      <c r="Q19" s="186"/>
      <c r="R19" s="186"/>
      <c r="S19" s="89"/>
    </row>
    <row r="20" spans="1:19" ht="13.5">
      <c r="A20" s="592"/>
      <c r="B20" s="577" t="s">
        <v>32</v>
      </c>
      <c r="C20" s="481"/>
      <c r="D20" s="481" t="s">
        <v>14</v>
      </c>
      <c r="E20" s="482"/>
      <c r="F20" s="577" t="s">
        <v>32</v>
      </c>
      <c r="G20" s="481"/>
      <c r="H20" s="187" t="s">
        <v>14</v>
      </c>
      <c r="I20" s="577" t="s">
        <v>32</v>
      </c>
      <c r="J20" s="481"/>
      <c r="K20" s="481" t="s">
        <v>14</v>
      </c>
      <c r="L20" s="482"/>
      <c r="M20" s="577" t="s">
        <v>32</v>
      </c>
      <c r="N20" s="481"/>
      <c r="O20" s="187" t="s">
        <v>14</v>
      </c>
      <c r="P20" s="186"/>
      <c r="Q20" s="186"/>
      <c r="R20" s="186"/>
      <c r="S20" s="89"/>
    </row>
    <row r="21" spans="1:19" ht="13.5">
      <c r="A21" s="158" t="s">
        <v>253</v>
      </c>
      <c r="B21" s="467">
        <v>30036</v>
      </c>
      <c r="C21" s="587"/>
      <c r="D21" s="468">
        <v>9.7</v>
      </c>
      <c r="E21" s="588"/>
      <c r="F21" s="467">
        <v>1029405</v>
      </c>
      <c r="G21" s="587"/>
      <c r="H21" s="189">
        <v>10</v>
      </c>
      <c r="I21" s="467">
        <v>2701</v>
      </c>
      <c r="J21" s="587"/>
      <c r="K21" s="589">
        <v>0.87</v>
      </c>
      <c r="L21" s="588"/>
      <c r="M21" s="467">
        <v>95937</v>
      </c>
      <c r="N21" s="587"/>
      <c r="O21" s="190">
        <v>0.93</v>
      </c>
      <c r="P21" s="186"/>
      <c r="Q21" s="186"/>
      <c r="R21" s="186"/>
      <c r="S21" s="104"/>
    </row>
    <row r="22" spans="1:19" ht="13.5">
      <c r="A22" s="158">
        <v>50</v>
      </c>
      <c r="B22" s="359">
        <v>27541</v>
      </c>
      <c r="C22" s="304"/>
      <c r="D22" s="567">
        <v>8.3</v>
      </c>
      <c r="E22" s="288"/>
      <c r="F22" s="359">
        <v>941628</v>
      </c>
      <c r="G22" s="304"/>
      <c r="H22" s="189">
        <v>8.5</v>
      </c>
      <c r="I22" s="359">
        <v>3536</v>
      </c>
      <c r="J22" s="304"/>
      <c r="K22" s="568">
        <v>1.07</v>
      </c>
      <c r="L22" s="288"/>
      <c r="M22" s="359">
        <v>119135</v>
      </c>
      <c r="N22" s="304"/>
      <c r="O22" s="190">
        <v>1.07</v>
      </c>
      <c r="P22" s="164"/>
      <c r="Q22" s="164"/>
      <c r="R22" s="191"/>
      <c r="S22" s="89"/>
    </row>
    <row r="23" spans="1:19" ht="13.5">
      <c r="A23" s="158">
        <v>55</v>
      </c>
      <c r="B23" s="359">
        <v>22460</v>
      </c>
      <c r="C23" s="304"/>
      <c r="D23" s="567">
        <v>6.5</v>
      </c>
      <c r="E23" s="288"/>
      <c r="F23" s="359">
        <v>774702</v>
      </c>
      <c r="G23" s="304"/>
      <c r="H23" s="189">
        <v>6.7</v>
      </c>
      <c r="I23" s="359">
        <v>4202</v>
      </c>
      <c r="J23" s="304"/>
      <c r="K23" s="568">
        <v>1.22</v>
      </c>
      <c r="L23" s="288"/>
      <c r="M23" s="359">
        <v>141689</v>
      </c>
      <c r="N23" s="304"/>
      <c r="O23" s="190">
        <v>1.22</v>
      </c>
      <c r="P23" s="164"/>
      <c r="Q23" s="164"/>
      <c r="R23" s="191"/>
      <c r="S23" s="89"/>
    </row>
    <row r="24" spans="1:19" ht="13.5">
      <c r="A24" s="158">
        <v>60</v>
      </c>
      <c r="B24" s="359">
        <v>21501</v>
      </c>
      <c r="C24" s="304"/>
      <c r="D24" s="567">
        <v>6</v>
      </c>
      <c r="E24" s="288"/>
      <c r="F24" s="359">
        <v>735850</v>
      </c>
      <c r="G24" s="304"/>
      <c r="H24" s="189">
        <v>6.1</v>
      </c>
      <c r="I24" s="359">
        <v>4572</v>
      </c>
      <c r="J24" s="304"/>
      <c r="K24" s="568">
        <v>1.28</v>
      </c>
      <c r="L24" s="288"/>
      <c r="M24" s="359">
        <v>166640</v>
      </c>
      <c r="N24" s="304"/>
      <c r="O24" s="190">
        <v>1.39</v>
      </c>
      <c r="P24" s="164"/>
      <c r="Q24" s="164"/>
      <c r="R24" s="191"/>
      <c r="S24" s="89"/>
    </row>
    <row r="25" spans="1:19" ht="13.5">
      <c r="A25" s="158" t="s">
        <v>254</v>
      </c>
      <c r="B25" s="359">
        <v>20700</v>
      </c>
      <c r="C25" s="304"/>
      <c r="D25" s="567">
        <v>5.7</v>
      </c>
      <c r="E25" s="288"/>
      <c r="F25" s="359">
        <v>722138</v>
      </c>
      <c r="G25" s="304"/>
      <c r="H25" s="189">
        <v>5.9</v>
      </c>
      <c r="I25" s="359">
        <v>4432</v>
      </c>
      <c r="J25" s="304"/>
      <c r="K25" s="568">
        <v>1.21</v>
      </c>
      <c r="L25" s="288"/>
      <c r="M25" s="359">
        <v>157608</v>
      </c>
      <c r="N25" s="304"/>
      <c r="O25" s="190">
        <v>1.28</v>
      </c>
      <c r="P25" s="164"/>
      <c r="Q25" s="164"/>
      <c r="R25" s="191"/>
      <c r="S25" s="89"/>
    </row>
    <row r="26" spans="1:19" ht="13.5">
      <c r="A26" s="158">
        <v>7</v>
      </c>
      <c r="B26" s="359">
        <v>22991</v>
      </c>
      <c r="C26" s="304"/>
      <c r="D26" s="567">
        <v>6.2</v>
      </c>
      <c r="E26" s="288"/>
      <c r="F26" s="359">
        <v>791888</v>
      </c>
      <c r="G26" s="304"/>
      <c r="H26" s="189">
        <v>6.4</v>
      </c>
      <c r="I26" s="359">
        <v>5723</v>
      </c>
      <c r="J26" s="304"/>
      <c r="K26" s="568">
        <v>1.55</v>
      </c>
      <c r="L26" s="288"/>
      <c r="M26" s="359">
        <v>199016</v>
      </c>
      <c r="N26" s="304"/>
      <c r="O26" s="190">
        <v>1.6</v>
      </c>
      <c r="P26" s="164"/>
      <c r="Q26" s="164"/>
      <c r="R26" s="191"/>
      <c r="S26" s="89"/>
    </row>
    <row r="27" spans="1:19" ht="13.5">
      <c r="A27" s="158">
        <v>12</v>
      </c>
      <c r="B27" s="359">
        <v>23550</v>
      </c>
      <c r="C27" s="304"/>
      <c r="D27" s="567">
        <v>6.3</v>
      </c>
      <c r="E27" s="288"/>
      <c r="F27" s="359">
        <v>798138</v>
      </c>
      <c r="G27" s="304"/>
      <c r="H27" s="189">
        <v>6.4</v>
      </c>
      <c r="I27" s="359">
        <v>7380</v>
      </c>
      <c r="J27" s="304"/>
      <c r="K27" s="568">
        <v>1.99</v>
      </c>
      <c r="L27" s="288"/>
      <c r="M27" s="359">
        <v>264246</v>
      </c>
      <c r="N27" s="304"/>
      <c r="O27" s="190">
        <v>2.1</v>
      </c>
      <c r="P27" s="164"/>
      <c r="Q27" s="164"/>
      <c r="R27" s="191"/>
      <c r="S27" s="89"/>
    </row>
    <row r="28" spans="1:19" ht="13.5">
      <c r="A28" s="158">
        <v>17</v>
      </c>
      <c r="B28" s="359">
        <v>21056</v>
      </c>
      <c r="C28" s="580"/>
      <c r="D28" s="567">
        <v>5.7</v>
      </c>
      <c r="E28" s="582"/>
      <c r="F28" s="359">
        <v>714265</v>
      </c>
      <c r="G28" s="580"/>
      <c r="H28" s="192">
        <v>5.7</v>
      </c>
      <c r="I28" s="359">
        <v>7474</v>
      </c>
      <c r="J28" s="580"/>
      <c r="K28" s="568">
        <v>2.01</v>
      </c>
      <c r="L28" s="585"/>
      <c r="M28" s="583">
        <v>261917</v>
      </c>
      <c r="N28" s="584"/>
      <c r="O28" s="193">
        <v>2.08</v>
      </c>
      <c r="P28" s="164"/>
      <c r="Q28" s="164"/>
      <c r="R28" s="191"/>
      <c r="S28" s="89"/>
    </row>
    <row r="29" spans="1:19" ht="13.5">
      <c r="A29" s="156">
        <v>22</v>
      </c>
      <c r="B29" s="359">
        <v>20323</v>
      </c>
      <c r="C29" s="304"/>
      <c r="D29" s="567">
        <v>5.5</v>
      </c>
      <c r="E29" s="288"/>
      <c r="F29" s="359">
        <v>700214</v>
      </c>
      <c r="G29" s="304"/>
      <c r="H29" s="189">
        <v>5.5</v>
      </c>
      <c r="I29" s="359">
        <v>7241</v>
      </c>
      <c r="J29" s="304"/>
      <c r="K29" s="568">
        <v>1.96</v>
      </c>
      <c r="L29" s="288"/>
      <c r="M29" s="359">
        <v>251378</v>
      </c>
      <c r="N29" s="304"/>
      <c r="O29" s="190">
        <v>1.99</v>
      </c>
      <c r="P29" s="164"/>
      <c r="Q29" s="164"/>
      <c r="R29" s="191"/>
      <c r="S29" s="89"/>
    </row>
    <row r="30" spans="1:19" ht="13.5">
      <c r="A30" s="156">
        <v>23</v>
      </c>
      <c r="B30" s="359">
        <v>19093</v>
      </c>
      <c r="C30" s="304"/>
      <c r="D30" s="567">
        <v>5.2</v>
      </c>
      <c r="E30" s="288"/>
      <c r="F30" s="359">
        <v>661899</v>
      </c>
      <c r="G30" s="304"/>
      <c r="H30" s="189">
        <v>5.2</v>
      </c>
      <c r="I30" s="359">
        <v>6805</v>
      </c>
      <c r="J30" s="304"/>
      <c r="K30" s="568">
        <v>1.84</v>
      </c>
      <c r="L30" s="288"/>
      <c r="M30" s="359">
        <v>235734</v>
      </c>
      <c r="N30" s="304"/>
      <c r="O30" s="190">
        <v>1.87</v>
      </c>
      <c r="P30" s="164"/>
      <c r="Q30" s="164"/>
      <c r="R30" s="191"/>
      <c r="S30" s="89"/>
    </row>
    <row r="31" spans="1:22" ht="13.5">
      <c r="A31" s="156">
        <v>24</v>
      </c>
      <c r="B31" s="359">
        <v>19323</v>
      </c>
      <c r="C31" s="304"/>
      <c r="D31" s="567">
        <v>5.2</v>
      </c>
      <c r="E31" s="288"/>
      <c r="F31" s="359">
        <v>668869</v>
      </c>
      <c r="G31" s="304"/>
      <c r="H31" s="189">
        <v>5.3</v>
      </c>
      <c r="I31" s="359">
        <v>6878</v>
      </c>
      <c r="J31" s="304"/>
      <c r="K31" s="568">
        <v>1.87</v>
      </c>
      <c r="L31" s="288"/>
      <c r="M31" s="359">
        <v>235406</v>
      </c>
      <c r="N31" s="304"/>
      <c r="O31" s="190">
        <v>1.87</v>
      </c>
      <c r="P31" s="164"/>
      <c r="Q31" s="164"/>
      <c r="R31" s="191"/>
      <c r="S31" s="89">
        <v>16573</v>
      </c>
      <c r="T31" s="135">
        <v>606863</v>
      </c>
      <c r="U31" s="135">
        <v>4.6</v>
      </c>
      <c r="V31" s="135">
        <v>4.9</v>
      </c>
    </row>
    <row r="32" spans="1:19" ht="13.5">
      <c r="A32" s="156">
        <v>25</v>
      </c>
      <c r="B32" s="359">
        <v>18463</v>
      </c>
      <c r="C32" s="304"/>
      <c r="D32" s="567">
        <v>5</v>
      </c>
      <c r="E32" s="288"/>
      <c r="F32" s="359">
        <v>660613</v>
      </c>
      <c r="G32" s="304"/>
      <c r="H32" s="189">
        <v>5.3</v>
      </c>
      <c r="I32" s="359">
        <v>6732</v>
      </c>
      <c r="J32" s="304"/>
      <c r="K32" s="568">
        <v>1.84</v>
      </c>
      <c r="L32" s="288"/>
      <c r="M32" s="359">
        <v>231383</v>
      </c>
      <c r="N32" s="304"/>
      <c r="O32" s="190">
        <v>1.84</v>
      </c>
      <c r="P32" s="164"/>
      <c r="Q32" s="164"/>
      <c r="R32" s="191"/>
      <c r="S32" s="89"/>
    </row>
    <row r="33" spans="1:22" ht="13.5">
      <c r="A33" s="156">
        <v>26</v>
      </c>
      <c r="B33" s="359">
        <v>18066</v>
      </c>
      <c r="C33" s="304"/>
      <c r="D33" s="567">
        <v>4.9</v>
      </c>
      <c r="E33" s="288"/>
      <c r="F33" s="359">
        <v>643749</v>
      </c>
      <c r="G33" s="304"/>
      <c r="H33" s="189">
        <v>5</v>
      </c>
      <c r="I33" s="359">
        <v>6439</v>
      </c>
      <c r="J33" s="304"/>
      <c r="K33" s="568">
        <v>1.76</v>
      </c>
      <c r="L33" s="288"/>
      <c r="M33" s="359">
        <v>222107</v>
      </c>
      <c r="N33" s="304"/>
      <c r="O33" s="190">
        <v>1.77</v>
      </c>
      <c r="P33" s="164"/>
      <c r="Q33" s="164"/>
      <c r="R33" s="191"/>
      <c r="S33" s="89">
        <v>5983</v>
      </c>
      <c r="T33" s="135">
        <v>212262</v>
      </c>
      <c r="U33" s="194">
        <v>1.66</v>
      </c>
      <c r="V33" s="135">
        <v>1.7</v>
      </c>
    </row>
    <row r="34" spans="1:19" ht="13.5">
      <c r="A34" s="156">
        <v>27</v>
      </c>
      <c r="B34" s="359">
        <v>17666</v>
      </c>
      <c r="C34" s="304"/>
      <c r="D34" s="567">
        <v>4.9</v>
      </c>
      <c r="E34" s="288"/>
      <c r="F34" s="359">
        <v>635156</v>
      </c>
      <c r="G34" s="304"/>
      <c r="H34" s="189">
        <v>5.1</v>
      </c>
      <c r="I34" s="359">
        <v>6504</v>
      </c>
      <c r="J34" s="304"/>
      <c r="K34" s="568">
        <v>1.79</v>
      </c>
      <c r="L34" s="288"/>
      <c r="M34" s="359">
        <v>226215</v>
      </c>
      <c r="N34" s="304"/>
      <c r="O34" s="190">
        <v>1.81</v>
      </c>
      <c r="P34" s="164"/>
      <c r="Q34" s="164"/>
      <c r="R34" s="191"/>
      <c r="S34" s="89"/>
    </row>
    <row r="35" spans="1:19" ht="13.5">
      <c r="A35" s="156">
        <v>28</v>
      </c>
      <c r="B35" s="359">
        <v>17079</v>
      </c>
      <c r="C35" s="304"/>
      <c r="D35" s="567">
        <v>4.7</v>
      </c>
      <c r="E35" s="288"/>
      <c r="F35" s="359">
        <v>620531</v>
      </c>
      <c r="G35" s="304"/>
      <c r="H35" s="189">
        <v>5</v>
      </c>
      <c r="I35" s="359">
        <v>6237</v>
      </c>
      <c r="J35" s="304"/>
      <c r="K35" s="568">
        <v>1.72</v>
      </c>
      <c r="L35" s="288"/>
      <c r="M35" s="359">
        <v>216798</v>
      </c>
      <c r="N35" s="304"/>
      <c r="O35" s="190">
        <v>1.73</v>
      </c>
      <c r="P35" s="164"/>
      <c r="Q35" s="164"/>
      <c r="R35" s="191"/>
      <c r="S35" s="89"/>
    </row>
    <row r="36" spans="1:19" ht="13.5">
      <c r="A36" s="156">
        <v>29</v>
      </c>
      <c r="B36" s="359">
        <v>16573</v>
      </c>
      <c r="C36" s="304"/>
      <c r="D36" s="567">
        <v>4.6</v>
      </c>
      <c r="E36" s="288"/>
      <c r="F36" s="359">
        <v>606866</v>
      </c>
      <c r="G36" s="304"/>
      <c r="H36" s="189">
        <v>4.9</v>
      </c>
      <c r="I36" s="359">
        <v>5983</v>
      </c>
      <c r="J36" s="304"/>
      <c r="K36" s="568">
        <v>1.66</v>
      </c>
      <c r="L36" s="288"/>
      <c r="M36" s="359">
        <v>212262</v>
      </c>
      <c r="N36" s="304"/>
      <c r="O36" s="190">
        <v>1.7</v>
      </c>
      <c r="P36" s="164"/>
      <c r="Q36" s="164"/>
      <c r="R36" s="191"/>
      <c r="S36" s="89"/>
    </row>
    <row r="37" spans="1:19" ht="13.5">
      <c r="A37" s="107" t="s">
        <v>274</v>
      </c>
      <c r="B37" s="338">
        <v>15767</v>
      </c>
      <c r="C37" s="569"/>
      <c r="D37" s="579">
        <v>4.4</v>
      </c>
      <c r="E37" s="571"/>
      <c r="F37" s="338">
        <v>586438</v>
      </c>
      <c r="G37" s="569"/>
      <c r="H37" s="195">
        <v>4.7</v>
      </c>
      <c r="I37" s="338">
        <v>5923</v>
      </c>
      <c r="J37" s="569"/>
      <c r="K37" s="570">
        <v>1.65</v>
      </c>
      <c r="L37" s="571"/>
      <c r="M37" s="338">
        <v>208333</v>
      </c>
      <c r="N37" s="569"/>
      <c r="O37" s="196">
        <v>1.68</v>
      </c>
      <c r="P37" s="164"/>
      <c r="Q37" s="164"/>
      <c r="R37" s="191"/>
      <c r="S37" s="89"/>
    </row>
    <row r="38" spans="1:19" ht="13.5">
      <c r="A38" s="197" t="s">
        <v>33</v>
      </c>
      <c r="B38" s="198"/>
      <c r="C38" s="198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</row>
    <row r="39" ht="6" customHeight="1"/>
    <row r="40" spans="1:8" ht="21" customHeight="1">
      <c r="A40" s="88" t="s">
        <v>155</v>
      </c>
      <c r="C40" s="89"/>
      <c r="D40" s="89"/>
      <c r="E40" s="89"/>
      <c r="F40" s="89"/>
      <c r="G40" s="89"/>
      <c r="H40" s="89"/>
    </row>
    <row r="41" spans="1:20" ht="13.5">
      <c r="A41" s="390"/>
      <c r="B41" s="539"/>
      <c r="C41" s="425" t="s">
        <v>30</v>
      </c>
      <c r="D41" s="544"/>
      <c r="E41" s="544"/>
      <c r="F41" s="544"/>
      <c r="G41" s="544"/>
      <c r="H41" s="544"/>
      <c r="I41" s="426"/>
      <c r="J41" s="425" t="s">
        <v>31</v>
      </c>
      <c r="K41" s="544"/>
      <c r="L41" s="544"/>
      <c r="M41" s="544"/>
      <c r="N41" s="544"/>
      <c r="O41" s="426"/>
      <c r="P41" s="186"/>
      <c r="Q41" s="186"/>
      <c r="R41" s="186"/>
      <c r="S41" s="186"/>
      <c r="T41" s="186"/>
    </row>
    <row r="42" spans="1:20" ht="13.5">
      <c r="A42" s="459"/>
      <c r="B42" s="540"/>
      <c r="C42" s="577" t="s">
        <v>34</v>
      </c>
      <c r="D42" s="481"/>
      <c r="E42" s="481" t="s">
        <v>35</v>
      </c>
      <c r="F42" s="481"/>
      <c r="G42" s="481" t="s">
        <v>36</v>
      </c>
      <c r="H42" s="481"/>
      <c r="I42" s="482"/>
      <c r="J42" s="577" t="s">
        <v>34</v>
      </c>
      <c r="K42" s="481"/>
      <c r="L42" s="481" t="s">
        <v>35</v>
      </c>
      <c r="M42" s="481"/>
      <c r="N42" s="481" t="s">
        <v>36</v>
      </c>
      <c r="O42" s="482"/>
      <c r="P42" s="186"/>
      <c r="Q42" s="186"/>
      <c r="R42" s="586"/>
      <c r="S42" s="586"/>
      <c r="T42" s="586"/>
    </row>
    <row r="43" spans="1:20" ht="13.5">
      <c r="A43" s="390" t="s">
        <v>37</v>
      </c>
      <c r="B43" s="597"/>
      <c r="C43" s="594">
        <v>26.8</v>
      </c>
      <c r="D43" s="595"/>
      <c r="E43" s="596">
        <v>23.9</v>
      </c>
      <c r="F43" s="587"/>
      <c r="G43" s="596">
        <f aca="true" t="shared" si="0" ref="G43:G49">C43-E43</f>
        <v>2.900000000000002</v>
      </c>
      <c r="H43" s="587"/>
      <c r="I43" s="588"/>
      <c r="J43" s="375">
        <v>26.9</v>
      </c>
      <c r="K43" s="587"/>
      <c r="L43" s="596">
        <v>24.2</v>
      </c>
      <c r="M43" s="587"/>
      <c r="N43" s="596">
        <f aca="true" t="shared" si="1" ref="N43:N49">J43-L43</f>
        <v>2.6999999999999993</v>
      </c>
      <c r="O43" s="588"/>
      <c r="P43" s="142"/>
      <c r="Q43" s="142"/>
      <c r="R43" s="199"/>
      <c r="S43" s="142"/>
      <c r="T43" s="142"/>
    </row>
    <row r="44" spans="1:20" ht="13.5">
      <c r="A44" s="434">
        <v>50</v>
      </c>
      <c r="B44" s="303"/>
      <c r="C44" s="565">
        <v>26.9</v>
      </c>
      <c r="D44" s="566"/>
      <c r="E44" s="564">
        <v>24.4</v>
      </c>
      <c r="F44" s="304"/>
      <c r="G44" s="564">
        <f t="shared" si="0"/>
        <v>2.5</v>
      </c>
      <c r="H44" s="304"/>
      <c r="I44" s="288"/>
      <c r="J44" s="349">
        <v>27</v>
      </c>
      <c r="K44" s="304"/>
      <c r="L44" s="564">
        <v>24.7</v>
      </c>
      <c r="M44" s="304"/>
      <c r="N44" s="564">
        <f t="shared" si="1"/>
        <v>2.3000000000000007</v>
      </c>
      <c r="O44" s="288"/>
      <c r="P44" s="142"/>
      <c r="Q44" s="142"/>
      <c r="R44" s="199"/>
      <c r="S44" s="142"/>
      <c r="T44" s="142"/>
    </row>
    <row r="45" spans="1:20" ht="13.5">
      <c r="A45" s="434">
        <v>55</v>
      </c>
      <c r="B45" s="303"/>
      <c r="C45" s="565">
        <v>27.8</v>
      </c>
      <c r="D45" s="566"/>
      <c r="E45" s="564">
        <v>25</v>
      </c>
      <c r="F45" s="304"/>
      <c r="G45" s="564">
        <f t="shared" si="0"/>
        <v>2.8000000000000007</v>
      </c>
      <c r="H45" s="304"/>
      <c r="I45" s="288"/>
      <c r="J45" s="349">
        <v>27.8</v>
      </c>
      <c r="K45" s="304"/>
      <c r="L45" s="564">
        <v>25.2</v>
      </c>
      <c r="M45" s="304"/>
      <c r="N45" s="564">
        <f t="shared" si="1"/>
        <v>2.6000000000000014</v>
      </c>
      <c r="O45" s="581"/>
      <c r="P45" s="142"/>
      <c r="Q45" s="142"/>
      <c r="R45" s="199"/>
      <c r="S45" s="142"/>
      <c r="T45" s="142"/>
    </row>
    <row r="46" spans="1:20" ht="13.5">
      <c r="A46" s="434">
        <v>60</v>
      </c>
      <c r="B46" s="303"/>
      <c r="C46" s="565">
        <v>28.2</v>
      </c>
      <c r="D46" s="566"/>
      <c r="E46" s="564">
        <v>25.3</v>
      </c>
      <c r="F46" s="304"/>
      <c r="G46" s="564">
        <f t="shared" si="0"/>
        <v>2.8999999999999986</v>
      </c>
      <c r="H46" s="304"/>
      <c r="I46" s="288"/>
      <c r="J46" s="349">
        <v>28.2</v>
      </c>
      <c r="K46" s="304"/>
      <c r="L46" s="564">
        <v>25.5</v>
      </c>
      <c r="M46" s="304"/>
      <c r="N46" s="564">
        <f t="shared" si="1"/>
        <v>2.6999999999999993</v>
      </c>
      <c r="O46" s="288"/>
      <c r="P46" s="142"/>
      <c r="Q46" s="142"/>
      <c r="R46" s="199"/>
      <c r="S46" s="142"/>
      <c r="T46" s="142"/>
    </row>
    <row r="47" spans="1:20" ht="13.5">
      <c r="A47" s="434" t="s">
        <v>156</v>
      </c>
      <c r="B47" s="303"/>
      <c r="C47" s="565">
        <v>28.4</v>
      </c>
      <c r="D47" s="566"/>
      <c r="E47" s="564">
        <v>25.7</v>
      </c>
      <c r="F47" s="304"/>
      <c r="G47" s="564">
        <f t="shared" si="0"/>
        <v>2.6999999999999993</v>
      </c>
      <c r="H47" s="304"/>
      <c r="I47" s="288"/>
      <c r="J47" s="349">
        <v>28.4</v>
      </c>
      <c r="K47" s="304"/>
      <c r="L47" s="564">
        <v>25.9</v>
      </c>
      <c r="M47" s="304"/>
      <c r="N47" s="564">
        <f t="shared" si="1"/>
        <v>2.5</v>
      </c>
      <c r="O47" s="288"/>
      <c r="P47" s="142"/>
      <c r="Q47" s="142"/>
      <c r="R47" s="199"/>
      <c r="S47" s="142"/>
      <c r="T47" s="142"/>
    </row>
    <row r="48" spans="1:20" ht="13.5">
      <c r="A48" s="434">
        <v>7</v>
      </c>
      <c r="B48" s="303"/>
      <c r="C48" s="565">
        <v>28.6</v>
      </c>
      <c r="D48" s="566"/>
      <c r="E48" s="564">
        <v>26.2</v>
      </c>
      <c r="F48" s="304"/>
      <c r="G48" s="564">
        <f t="shared" si="0"/>
        <v>2.400000000000002</v>
      </c>
      <c r="H48" s="304"/>
      <c r="I48" s="288"/>
      <c r="J48" s="349">
        <v>28.5</v>
      </c>
      <c r="K48" s="304"/>
      <c r="L48" s="564">
        <v>26.3</v>
      </c>
      <c r="M48" s="304"/>
      <c r="N48" s="564">
        <f t="shared" si="1"/>
        <v>2.1999999999999993</v>
      </c>
      <c r="O48" s="288"/>
      <c r="P48" s="142"/>
      <c r="Q48" s="142"/>
      <c r="R48" s="199"/>
      <c r="S48" s="142"/>
      <c r="T48" s="142"/>
    </row>
    <row r="49" spans="1:20" ht="13.5">
      <c r="A49" s="434">
        <v>12</v>
      </c>
      <c r="B49" s="303"/>
      <c r="C49" s="565">
        <v>28.7</v>
      </c>
      <c r="D49" s="566"/>
      <c r="E49" s="564">
        <v>26.8</v>
      </c>
      <c r="F49" s="304"/>
      <c r="G49" s="564">
        <f t="shared" si="0"/>
        <v>1.8999999999999986</v>
      </c>
      <c r="H49" s="304"/>
      <c r="I49" s="288"/>
      <c r="J49" s="349">
        <v>28.8</v>
      </c>
      <c r="K49" s="304"/>
      <c r="L49" s="564">
        <v>27</v>
      </c>
      <c r="M49" s="304"/>
      <c r="N49" s="564">
        <f t="shared" si="1"/>
        <v>1.8000000000000007</v>
      </c>
      <c r="O49" s="288"/>
      <c r="P49" s="142"/>
      <c r="Q49" s="142"/>
      <c r="R49" s="199"/>
      <c r="S49" s="142"/>
      <c r="T49" s="142"/>
    </row>
    <row r="50" spans="1:20" ht="13.5">
      <c r="A50" s="434">
        <v>17</v>
      </c>
      <c r="B50" s="435"/>
      <c r="C50" s="349">
        <v>29.8</v>
      </c>
      <c r="D50" s="564"/>
      <c r="E50" s="564">
        <v>27.8</v>
      </c>
      <c r="F50" s="564"/>
      <c r="G50" s="564">
        <v>2</v>
      </c>
      <c r="H50" s="564"/>
      <c r="I50" s="578"/>
      <c r="J50" s="349">
        <v>29.8</v>
      </c>
      <c r="K50" s="564"/>
      <c r="L50" s="564">
        <v>28</v>
      </c>
      <c r="M50" s="564"/>
      <c r="N50" s="564">
        <v>1.8</v>
      </c>
      <c r="O50" s="578"/>
      <c r="P50" s="142"/>
      <c r="Q50" s="142"/>
      <c r="R50" s="199"/>
      <c r="S50" s="142"/>
      <c r="T50" s="142"/>
    </row>
    <row r="51" spans="1:20" ht="13.5">
      <c r="A51" s="434">
        <v>22</v>
      </c>
      <c r="B51" s="303"/>
      <c r="C51" s="565">
        <v>30.4</v>
      </c>
      <c r="D51" s="566"/>
      <c r="E51" s="564">
        <v>28.5</v>
      </c>
      <c r="F51" s="304"/>
      <c r="G51" s="564">
        <v>1.9</v>
      </c>
      <c r="H51" s="304"/>
      <c r="I51" s="288"/>
      <c r="J51" s="349">
        <v>30.5</v>
      </c>
      <c r="K51" s="304"/>
      <c r="L51" s="564">
        <v>28.8</v>
      </c>
      <c r="M51" s="304"/>
      <c r="N51" s="564">
        <v>1.7</v>
      </c>
      <c r="O51" s="288"/>
      <c r="P51" s="142"/>
      <c r="Q51" s="142"/>
      <c r="R51" s="199"/>
      <c r="S51" s="142"/>
      <c r="T51" s="142"/>
    </row>
    <row r="52" spans="1:20" ht="13.5">
      <c r="A52" s="434">
        <v>23</v>
      </c>
      <c r="B52" s="303"/>
      <c r="C52" s="565">
        <v>30.5</v>
      </c>
      <c r="D52" s="566"/>
      <c r="E52" s="564">
        <v>28.6</v>
      </c>
      <c r="F52" s="304"/>
      <c r="G52" s="564">
        <v>1.9</v>
      </c>
      <c r="H52" s="304"/>
      <c r="I52" s="288"/>
      <c r="J52" s="349">
        <v>30.7</v>
      </c>
      <c r="K52" s="304"/>
      <c r="L52" s="564">
        <v>29</v>
      </c>
      <c r="M52" s="304"/>
      <c r="N52" s="564">
        <v>1.7</v>
      </c>
      <c r="O52" s="288"/>
      <c r="P52" s="142"/>
      <c r="Q52" s="142"/>
      <c r="R52" s="199"/>
      <c r="S52" s="142"/>
      <c r="T52" s="142"/>
    </row>
    <row r="53" spans="1:20" ht="13.5">
      <c r="A53" s="434">
        <v>24</v>
      </c>
      <c r="B53" s="303"/>
      <c r="C53" s="565">
        <v>30.7</v>
      </c>
      <c r="D53" s="566"/>
      <c r="E53" s="564">
        <v>28.8</v>
      </c>
      <c r="F53" s="304"/>
      <c r="G53" s="564">
        <v>1.9</v>
      </c>
      <c r="H53" s="304"/>
      <c r="I53" s="288"/>
      <c r="J53" s="349">
        <v>30.8</v>
      </c>
      <c r="K53" s="304"/>
      <c r="L53" s="564">
        <v>29.2</v>
      </c>
      <c r="M53" s="304"/>
      <c r="N53" s="564">
        <v>1.6</v>
      </c>
      <c r="O53" s="288"/>
      <c r="P53" s="142"/>
      <c r="Q53" s="142"/>
      <c r="R53" s="199"/>
      <c r="S53" s="142"/>
      <c r="T53" s="142"/>
    </row>
    <row r="54" spans="1:20" ht="13.5">
      <c r="A54" s="434">
        <v>25</v>
      </c>
      <c r="B54" s="303"/>
      <c r="C54" s="565">
        <v>30.8</v>
      </c>
      <c r="D54" s="566"/>
      <c r="E54" s="564">
        <v>29</v>
      </c>
      <c r="F54" s="304"/>
      <c r="G54" s="564">
        <v>1.8</v>
      </c>
      <c r="H54" s="304"/>
      <c r="I54" s="288"/>
      <c r="J54" s="349">
        <v>30.9</v>
      </c>
      <c r="K54" s="304"/>
      <c r="L54" s="564">
        <v>29.3</v>
      </c>
      <c r="M54" s="304"/>
      <c r="N54" s="564">
        <v>1.6</v>
      </c>
      <c r="O54" s="288"/>
      <c r="P54" s="142"/>
      <c r="Q54" s="142"/>
      <c r="R54" s="199"/>
      <c r="S54" s="142"/>
      <c r="T54" s="142"/>
    </row>
    <row r="55" spans="1:20" ht="13.5">
      <c r="A55" s="434">
        <v>26</v>
      </c>
      <c r="B55" s="303"/>
      <c r="C55" s="565">
        <v>31</v>
      </c>
      <c r="D55" s="566"/>
      <c r="E55" s="564">
        <v>29.1</v>
      </c>
      <c r="F55" s="304"/>
      <c r="G55" s="564">
        <f>C55-E55</f>
        <v>1.8999999999999986</v>
      </c>
      <c r="H55" s="304"/>
      <c r="I55" s="288"/>
      <c r="J55" s="349">
        <v>31.1</v>
      </c>
      <c r="K55" s="304"/>
      <c r="L55" s="564">
        <v>29.4</v>
      </c>
      <c r="M55" s="304"/>
      <c r="N55" s="564">
        <f>J55-L55</f>
        <v>1.7000000000000028</v>
      </c>
      <c r="O55" s="288"/>
      <c r="P55" s="142"/>
      <c r="Q55" s="142"/>
      <c r="R55" s="199"/>
      <c r="S55" s="142"/>
      <c r="T55" s="142"/>
    </row>
    <row r="56" spans="1:20" ht="13.5">
      <c r="A56" s="434">
        <v>27</v>
      </c>
      <c r="B56" s="303"/>
      <c r="C56" s="565">
        <v>31</v>
      </c>
      <c r="D56" s="566"/>
      <c r="E56" s="564">
        <v>29.2</v>
      </c>
      <c r="F56" s="304"/>
      <c r="G56" s="564">
        <f>C56-E56</f>
        <v>1.8000000000000007</v>
      </c>
      <c r="H56" s="304"/>
      <c r="I56" s="288"/>
      <c r="J56" s="349">
        <v>31.1</v>
      </c>
      <c r="K56" s="304"/>
      <c r="L56" s="564">
        <v>29.4</v>
      </c>
      <c r="M56" s="304"/>
      <c r="N56" s="564">
        <f>J56-L56</f>
        <v>1.7000000000000028</v>
      </c>
      <c r="O56" s="288"/>
      <c r="P56" s="142"/>
      <c r="Q56" s="142"/>
      <c r="R56" s="199"/>
      <c r="S56" s="142"/>
      <c r="T56" s="142"/>
    </row>
    <row r="57" spans="1:20" ht="13.5">
      <c r="A57" s="434">
        <v>28</v>
      </c>
      <c r="B57" s="303"/>
      <c r="C57" s="565">
        <v>31.1</v>
      </c>
      <c r="D57" s="566"/>
      <c r="E57" s="564">
        <v>29.2</v>
      </c>
      <c r="F57" s="304"/>
      <c r="G57" s="564">
        <f>C57-E57</f>
        <v>1.9000000000000021</v>
      </c>
      <c r="H57" s="304"/>
      <c r="I57" s="288"/>
      <c r="J57" s="349">
        <v>31.1</v>
      </c>
      <c r="K57" s="304"/>
      <c r="L57" s="564">
        <v>29.4</v>
      </c>
      <c r="M57" s="304"/>
      <c r="N57" s="564">
        <f>J57-L57</f>
        <v>1.7000000000000028</v>
      </c>
      <c r="O57" s="288"/>
      <c r="P57" s="142"/>
      <c r="Q57" s="142"/>
      <c r="R57" s="199"/>
      <c r="S57" s="142"/>
      <c r="T57" s="142"/>
    </row>
    <row r="58" spans="1:20" ht="13.5">
      <c r="A58" s="434">
        <v>29</v>
      </c>
      <c r="B58" s="303"/>
      <c r="C58" s="565">
        <v>31.1</v>
      </c>
      <c r="D58" s="566"/>
      <c r="E58" s="564">
        <v>29.1</v>
      </c>
      <c r="F58" s="304"/>
      <c r="G58" s="564">
        <f>C58-E58</f>
        <v>2</v>
      </c>
      <c r="H58" s="304"/>
      <c r="I58" s="288"/>
      <c r="J58" s="349">
        <v>31.1</v>
      </c>
      <c r="K58" s="304"/>
      <c r="L58" s="564">
        <v>29.4</v>
      </c>
      <c r="M58" s="304"/>
      <c r="N58" s="564">
        <f>J58-L58</f>
        <v>1.7000000000000028</v>
      </c>
      <c r="O58" s="288"/>
      <c r="P58" s="142"/>
      <c r="Q58" s="142"/>
      <c r="R58" s="199"/>
      <c r="S58" s="142"/>
      <c r="T58" s="142"/>
    </row>
    <row r="59" spans="1:20" ht="13.5">
      <c r="A59" s="459" t="s">
        <v>274</v>
      </c>
      <c r="B59" s="572"/>
      <c r="C59" s="573">
        <v>31</v>
      </c>
      <c r="D59" s="574"/>
      <c r="E59" s="575">
        <v>29.1</v>
      </c>
      <c r="F59" s="569"/>
      <c r="G59" s="575">
        <f>C59-E59</f>
        <v>1.8999999999999986</v>
      </c>
      <c r="H59" s="569"/>
      <c r="I59" s="571"/>
      <c r="J59" s="576">
        <v>31.1</v>
      </c>
      <c r="K59" s="569"/>
      <c r="L59" s="575">
        <v>29.4</v>
      </c>
      <c r="M59" s="569"/>
      <c r="N59" s="575">
        <f>J59-L59</f>
        <v>1.7000000000000028</v>
      </c>
      <c r="O59" s="571"/>
      <c r="P59" s="142"/>
      <c r="Q59" s="142"/>
      <c r="R59" s="199"/>
      <c r="S59" s="142"/>
      <c r="T59" s="142"/>
    </row>
  </sheetData>
  <sheetProtection/>
  <mergeCells count="252">
    <mergeCell ref="N57:O57"/>
    <mergeCell ref="G42:I42"/>
    <mergeCell ref="B35:C35"/>
    <mergeCell ref="A57:B57"/>
    <mergeCell ref="C57:D57"/>
    <mergeCell ref="E57:F57"/>
    <mergeCell ref="G57:I57"/>
    <mergeCell ref="J57:K57"/>
    <mergeCell ref="L57:M57"/>
    <mergeCell ref="K35:L35"/>
    <mergeCell ref="G47:I47"/>
    <mergeCell ref="E45:F45"/>
    <mergeCell ref="G45:I45"/>
    <mergeCell ref="G43:I43"/>
    <mergeCell ref="J41:O41"/>
    <mergeCell ref="E46:F46"/>
    <mergeCell ref="N44:O44"/>
    <mergeCell ref="N43:O43"/>
    <mergeCell ref="E42:F42"/>
    <mergeCell ref="M35:N35"/>
    <mergeCell ref="B30:C30"/>
    <mergeCell ref="B31:C31"/>
    <mergeCell ref="A43:B43"/>
    <mergeCell ref="A41:B42"/>
    <mergeCell ref="A44:B44"/>
    <mergeCell ref="D30:E30"/>
    <mergeCell ref="E43:F43"/>
    <mergeCell ref="D34:E34"/>
    <mergeCell ref="D35:E35"/>
    <mergeCell ref="F35:G35"/>
    <mergeCell ref="I30:J30"/>
    <mergeCell ref="A52:B52"/>
    <mergeCell ref="C52:D52"/>
    <mergeCell ref="E52:F52"/>
    <mergeCell ref="G52:I52"/>
    <mergeCell ref="D33:E33"/>
    <mergeCell ref="F33:G33"/>
    <mergeCell ref="C41:I41"/>
    <mergeCell ref="I35:J35"/>
    <mergeCell ref="A53:B53"/>
    <mergeCell ref="C53:D53"/>
    <mergeCell ref="E53:F53"/>
    <mergeCell ref="G53:I53"/>
    <mergeCell ref="C43:D43"/>
    <mergeCell ref="K32:L32"/>
    <mergeCell ref="G44:I44"/>
    <mergeCell ref="L44:M44"/>
    <mergeCell ref="L43:M43"/>
    <mergeCell ref="B32:C32"/>
    <mergeCell ref="M32:N32"/>
    <mergeCell ref="M31:N31"/>
    <mergeCell ref="D31:E31"/>
    <mergeCell ref="F31:G31"/>
    <mergeCell ref="I31:J31"/>
    <mergeCell ref="F32:G32"/>
    <mergeCell ref="K31:L31"/>
    <mergeCell ref="I32:J32"/>
    <mergeCell ref="D32:E32"/>
    <mergeCell ref="F20:G20"/>
    <mergeCell ref="A14:Q14"/>
    <mergeCell ref="A15:Q15"/>
    <mergeCell ref="A5:Q5"/>
    <mergeCell ref="A6:Q6"/>
    <mergeCell ref="A7:Q7"/>
    <mergeCell ref="A8:Q8"/>
    <mergeCell ref="A9:Q9"/>
    <mergeCell ref="A10:Q10"/>
    <mergeCell ref="M21:N21"/>
    <mergeCell ref="A18:A20"/>
    <mergeCell ref="B18:H18"/>
    <mergeCell ref="I18:O18"/>
    <mergeCell ref="B19:E19"/>
    <mergeCell ref="F19:H19"/>
    <mergeCell ref="I19:L19"/>
    <mergeCell ref="M19:O19"/>
    <mergeCell ref="B20:C20"/>
    <mergeCell ref="D20:E20"/>
    <mergeCell ref="I22:J22"/>
    <mergeCell ref="I20:J20"/>
    <mergeCell ref="K20:L20"/>
    <mergeCell ref="K22:L22"/>
    <mergeCell ref="M20:N20"/>
    <mergeCell ref="B21:C21"/>
    <mergeCell ref="D21:E21"/>
    <mergeCell ref="F21:G21"/>
    <mergeCell ref="I21:J21"/>
    <mergeCell ref="K21:L21"/>
    <mergeCell ref="M22:N22"/>
    <mergeCell ref="B23:C23"/>
    <mergeCell ref="D23:E23"/>
    <mergeCell ref="F23:G23"/>
    <mergeCell ref="I23:J23"/>
    <mergeCell ref="K23:L23"/>
    <mergeCell ref="M23:N23"/>
    <mergeCell ref="B22:C22"/>
    <mergeCell ref="D22:E22"/>
    <mergeCell ref="F22:G22"/>
    <mergeCell ref="K26:L26"/>
    <mergeCell ref="M26:N26"/>
    <mergeCell ref="K25:L25"/>
    <mergeCell ref="M25:N25"/>
    <mergeCell ref="B24:C24"/>
    <mergeCell ref="D24:E24"/>
    <mergeCell ref="F24:G24"/>
    <mergeCell ref="I24:J24"/>
    <mergeCell ref="B25:C25"/>
    <mergeCell ref="D25:E25"/>
    <mergeCell ref="F25:G25"/>
    <mergeCell ref="I25:J25"/>
    <mergeCell ref="K24:L24"/>
    <mergeCell ref="M24:N24"/>
    <mergeCell ref="A55:B55"/>
    <mergeCell ref="C55:D55"/>
    <mergeCell ref="E55:F55"/>
    <mergeCell ref="G55:I55"/>
    <mergeCell ref="B26:C26"/>
    <mergeCell ref="D26:E26"/>
    <mergeCell ref="F26:G26"/>
    <mergeCell ref="I26:J26"/>
    <mergeCell ref="G46:I46"/>
    <mergeCell ref="J43:K43"/>
    <mergeCell ref="M33:N33"/>
    <mergeCell ref="B27:C27"/>
    <mergeCell ref="D27:E27"/>
    <mergeCell ref="F27:G27"/>
    <mergeCell ref="I27:J27"/>
    <mergeCell ref="F30:G30"/>
    <mergeCell ref="J54:K54"/>
    <mergeCell ref="G49:I49"/>
    <mergeCell ref="L48:M48"/>
    <mergeCell ref="J45:K45"/>
    <mergeCell ref="L49:M49"/>
    <mergeCell ref="A54:B54"/>
    <mergeCell ref="C54:D54"/>
    <mergeCell ref="E54:F54"/>
    <mergeCell ref="G54:I54"/>
    <mergeCell ref="J48:K48"/>
    <mergeCell ref="R42:T42"/>
    <mergeCell ref="C44:D44"/>
    <mergeCell ref="J53:K53"/>
    <mergeCell ref="L53:M53"/>
    <mergeCell ref="N53:O53"/>
    <mergeCell ref="G48:I48"/>
    <mergeCell ref="C42:D42"/>
    <mergeCell ref="E44:F44"/>
    <mergeCell ref="E48:F48"/>
    <mergeCell ref="N47:O47"/>
    <mergeCell ref="K27:L27"/>
    <mergeCell ref="M27:N27"/>
    <mergeCell ref="J46:K46"/>
    <mergeCell ref="L46:M46"/>
    <mergeCell ref="K29:L29"/>
    <mergeCell ref="M28:N28"/>
    <mergeCell ref="K30:L30"/>
    <mergeCell ref="M30:N30"/>
    <mergeCell ref="M29:N29"/>
    <mergeCell ref="K28:L28"/>
    <mergeCell ref="B28:C28"/>
    <mergeCell ref="D28:E28"/>
    <mergeCell ref="F28:G28"/>
    <mergeCell ref="B33:C33"/>
    <mergeCell ref="F29:G29"/>
    <mergeCell ref="D29:E29"/>
    <mergeCell ref="D37:E37"/>
    <mergeCell ref="B29:C29"/>
    <mergeCell ref="I28:J28"/>
    <mergeCell ref="N42:O42"/>
    <mergeCell ref="N45:O45"/>
    <mergeCell ref="J50:K50"/>
    <mergeCell ref="L50:M50"/>
    <mergeCell ref="N50:O50"/>
    <mergeCell ref="N48:O48"/>
    <mergeCell ref="N49:O49"/>
    <mergeCell ref="A45:B45"/>
    <mergeCell ref="C45:D45"/>
    <mergeCell ref="N46:O46"/>
    <mergeCell ref="A51:B51"/>
    <mergeCell ref="C51:D51"/>
    <mergeCell ref="E51:F51"/>
    <mergeCell ref="G50:I50"/>
    <mergeCell ref="J47:K47"/>
    <mergeCell ref="L47:M47"/>
    <mergeCell ref="A47:B47"/>
    <mergeCell ref="A50:B50"/>
    <mergeCell ref="C50:D50"/>
    <mergeCell ref="E50:F50"/>
    <mergeCell ref="A49:B49"/>
    <mergeCell ref="C49:D49"/>
    <mergeCell ref="C47:D47"/>
    <mergeCell ref="E47:F47"/>
    <mergeCell ref="A48:B48"/>
    <mergeCell ref="C48:D48"/>
    <mergeCell ref="E49:F49"/>
    <mergeCell ref="A46:B46"/>
    <mergeCell ref="C46:D46"/>
    <mergeCell ref="I29:J29"/>
    <mergeCell ref="J49:K49"/>
    <mergeCell ref="I33:J33"/>
    <mergeCell ref="J44:K44"/>
    <mergeCell ref="K33:L33"/>
    <mergeCell ref="L42:M42"/>
    <mergeCell ref="J42:K42"/>
    <mergeCell ref="L45:M45"/>
    <mergeCell ref="L51:M51"/>
    <mergeCell ref="N51:O51"/>
    <mergeCell ref="L54:M54"/>
    <mergeCell ref="N54:O54"/>
    <mergeCell ref="L52:M52"/>
    <mergeCell ref="N52:O52"/>
    <mergeCell ref="N59:O59"/>
    <mergeCell ref="B37:C37"/>
    <mergeCell ref="F37:G37"/>
    <mergeCell ref="I37:J37"/>
    <mergeCell ref="J55:K55"/>
    <mergeCell ref="J52:K52"/>
    <mergeCell ref="G51:I51"/>
    <mergeCell ref="J51:K51"/>
    <mergeCell ref="L55:M55"/>
    <mergeCell ref="N55:O55"/>
    <mergeCell ref="M37:N37"/>
    <mergeCell ref="K37:L37"/>
    <mergeCell ref="K34:L34"/>
    <mergeCell ref="M34:N34"/>
    <mergeCell ref="A59:B59"/>
    <mergeCell ref="C59:D59"/>
    <mergeCell ref="E59:F59"/>
    <mergeCell ref="G59:I59"/>
    <mergeCell ref="J59:K59"/>
    <mergeCell ref="L59:M59"/>
    <mergeCell ref="J56:K56"/>
    <mergeCell ref="L56:M56"/>
    <mergeCell ref="N56:O56"/>
    <mergeCell ref="B34:C34"/>
    <mergeCell ref="A56:B56"/>
    <mergeCell ref="C56:D56"/>
    <mergeCell ref="E56:F56"/>
    <mergeCell ref="G56:I56"/>
    <mergeCell ref="F34:G34"/>
    <mergeCell ref="I34:J34"/>
    <mergeCell ref="B36:C36"/>
    <mergeCell ref="D36:E36"/>
    <mergeCell ref="F36:G36"/>
    <mergeCell ref="I36:J36"/>
    <mergeCell ref="K36:L36"/>
    <mergeCell ref="M36:N36"/>
    <mergeCell ref="N58:O58"/>
    <mergeCell ref="A58:B58"/>
    <mergeCell ref="C58:D58"/>
    <mergeCell ref="E58:F58"/>
    <mergeCell ref="G58:I58"/>
    <mergeCell ref="J58:K58"/>
    <mergeCell ref="L58:M58"/>
  </mergeCells>
  <printOptions/>
  <pageMargins left="0.5905511811023623" right="0.5905511811023623" top="0.99" bottom="0.78" header="0.39" footer="0.21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V109"/>
  <sheetViews>
    <sheetView view="pageBreakPreview" zoomScaleSheetLayoutView="100" zoomScalePageLayoutView="0" workbookViewId="0" topLeftCell="A1">
      <pane ySplit="4" topLeftCell="A62" activePane="bottomLeft" state="frozen"/>
      <selection pane="topLeft" activeCell="E17" sqref="E17"/>
      <selection pane="bottomLeft" activeCell="E17" sqref="E17"/>
    </sheetView>
  </sheetViews>
  <sheetFormatPr defaultColWidth="9.00390625" defaultRowHeight="13.5"/>
  <cols>
    <col min="1" max="1" width="6.875" style="117" customWidth="1"/>
    <col min="2" max="15" width="6.00390625" style="117" customWidth="1"/>
    <col min="16" max="17" width="9.00390625" style="117" customWidth="1"/>
    <col min="18" max="22" width="9.625" style="117" customWidth="1"/>
    <col min="23" max="16384" width="9.00390625" style="117" customWidth="1"/>
  </cols>
  <sheetData>
    <row r="1" spans="1:15" ht="17.25">
      <c r="A1" s="43" t="s">
        <v>22</v>
      </c>
      <c r="B1" s="11"/>
      <c r="C1" s="1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0.5" customHeight="1">
      <c r="A2" s="44"/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8.75" customHeight="1">
      <c r="A3" s="45"/>
      <c r="B3" s="598" t="s">
        <v>15</v>
      </c>
      <c r="C3" s="599"/>
      <c r="D3" s="598" t="s">
        <v>16</v>
      </c>
      <c r="E3" s="599"/>
      <c r="F3" s="598" t="s">
        <v>17</v>
      </c>
      <c r="G3" s="599"/>
      <c r="H3" s="598" t="s">
        <v>18</v>
      </c>
      <c r="I3" s="599"/>
      <c r="J3" s="598" t="s">
        <v>19</v>
      </c>
      <c r="K3" s="599"/>
      <c r="L3" s="598" t="s">
        <v>20</v>
      </c>
      <c r="M3" s="599"/>
      <c r="N3" s="598" t="s">
        <v>21</v>
      </c>
      <c r="O3" s="599"/>
    </row>
    <row r="4" spans="1:22" ht="18.75" customHeight="1">
      <c r="A4" s="46"/>
      <c r="B4" s="47" t="s">
        <v>23</v>
      </c>
      <c r="C4" s="48" t="s">
        <v>14</v>
      </c>
      <c r="D4" s="47" t="s">
        <v>23</v>
      </c>
      <c r="E4" s="48" t="s">
        <v>14</v>
      </c>
      <c r="F4" s="47" t="s">
        <v>23</v>
      </c>
      <c r="G4" s="48" t="s">
        <v>14</v>
      </c>
      <c r="H4" s="47" t="s">
        <v>23</v>
      </c>
      <c r="I4" s="48" t="s">
        <v>14</v>
      </c>
      <c r="J4" s="47" t="s">
        <v>23</v>
      </c>
      <c r="K4" s="48" t="s">
        <v>14</v>
      </c>
      <c r="L4" s="47" t="s">
        <v>23</v>
      </c>
      <c r="M4" s="48" t="s">
        <v>14</v>
      </c>
      <c r="N4" s="47" t="s">
        <v>23</v>
      </c>
      <c r="O4" s="48" t="s">
        <v>14</v>
      </c>
      <c r="R4" s="49" t="s">
        <v>132</v>
      </c>
      <c r="S4" s="49" t="s">
        <v>133</v>
      </c>
      <c r="T4" s="49" t="s">
        <v>42</v>
      </c>
      <c r="U4" s="49" t="s">
        <v>134</v>
      </c>
      <c r="V4" s="50" t="s">
        <v>135</v>
      </c>
    </row>
    <row r="5" spans="1:15" ht="19.5" customHeight="1">
      <c r="A5" s="51" t="s">
        <v>24</v>
      </c>
      <c r="B5" s="52">
        <v>55328</v>
      </c>
      <c r="C5" s="53">
        <v>19</v>
      </c>
      <c r="D5" s="52">
        <v>19966</v>
      </c>
      <c r="E5" s="53">
        <v>6.9</v>
      </c>
      <c r="F5" s="52">
        <v>866</v>
      </c>
      <c r="G5" s="53">
        <v>15.7</v>
      </c>
      <c r="H5" s="52">
        <v>482</v>
      </c>
      <c r="I5" s="53">
        <v>8.7</v>
      </c>
      <c r="J5" s="52">
        <v>4431</v>
      </c>
      <c r="K5" s="53">
        <v>74.1</v>
      </c>
      <c r="L5" s="52">
        <v>27788</v>
      </c>
      <c r="M5" s="53">
        <v>9.5</v>
      </c>
      <c r="N5" s="52">
        <v>2064</v>
      </c>
      <c r="O5" s="54">
        <v>0.71</v>
      </c>
    </row>
    <row r="6" spans="1:15" ht="19.5" customHeight="1">
      <c r="A6" s="55">
        <v>50</v>
      </c>
      <c r="B6" s="56">
        <v>58276</v>
      </c>
      <c r="C6" s="57">
        <v>17.6</v>
      </c>
      <c r="D6" s="56">
        <v>19788</v>
      </c>
      <c r="E6" s="57">
        <v>6</v>
      </c>
      <c r="F6" s="56">
        <v>542</v>
      </c>
      <c r="G6" s="57">
        <v>9.3</v>
      </c>
      <c r="H6" s="56">
        <v>349</v>
      </c>
      <c r="I6" s="57">
        <v>6</v>
      </c>
      <c r="J6" s="56">
        <v>2709</v>
      </c>
      <c r="K6" s="57">
        <v>44.4</v>
      </c>
      <c r="L6" s="56">
        <v>27541</v>
      </c>
      <c r="M6" s="57">
        <v>8.3</v>
      </c>
      <c r="N6" s="56">
        <v>3536</v>
      </c>
      <c r="O6" s="58">
        <v>1.07</v>
      </c>
    </row>
    <row r="7" spans="1:15" ht="19.5" customHeight="1">
      <c r="A7" s="55">
        <v>55</v>
      </c>
      <c r="B7" s="56">
        <v>47160</v>
      </c>
      <c r="C7" s="57">
        <v>13.7</v>
      </c>
      <c r="D7" s="56">
        <v>20550</v>
      </c>
      <c r="E7" s="57">
        <v>6</v>
      </c>
      <c r="F7" s="56">
        <v>305</v>
      </c>
      <c r="G7" s="57">
        <v>6.5</v>
      </c>
      <c r="H7" s="56">
        <v>184</v>
      </c>
      <c r="I7" s="57">
        <v>3.9</v>
      </c>
      <c r="J7" s="56">
        <v>2039</v>
      </c>
      <c r="K7" s="57">
        <v>41.4</v>
      </c>
      <c r="L7" s="56">
        <v>22460</v>
      </c>
      <c r="M7" s="57">
        <v>6.5</v>
      </c>
      <c r="N7" s="56">
        <v>4202</v>
      </c>
      <c r="O7" s="58">
        <v>1.22</v>
      </c>
    </row>
    <row r="8" spans="1:15" ht="19.5" customHeight="1">
      <c r="A8" s="55">
        <v>60</v>
      </c>
      <c r="B8" s="56">
        <v>43932</v>
      </c>
      <c r="C8" s="57">
        <v>12.3</v>
      </c>
      <c r="D8" s="56">
        <v>21415</v>
      </c>
      <c r="E8" s="57">
        <v>6</v>
      </c>
      <c r="F8" s="56">
        <v>236</v>
      </c>
      <c r="G8" s="57">
        <v>5.4</v>
      </c>
      <c r="H8" s="56">
        <v>143</v>
      </c>
      <c r="I8" s="57">
        <v>3.3</v>
      </c>
      <c r="J8" s="56">
        <v>1819</v>
      </c>
      <c r="K8" s="57">
        <v>39.8</v>
      </c>
      <c r="L8" s="56">
        <v>21501</v>
      </c>
      <c r="M8" s="57">
        <v>6</v>
      </c>
      <c r="N8" s="56">
        <v>4572</v>
      </c>
      <c r="O8" s="58">
        <v>1.28</v>
      </c>
    </row>
    <row r="9" spans="1:15" ht="19.5" customHeight="1">
      <c r="A9" s="59" t="s">
        <v>129</v>
      </c>
      <c r="B9" s="56">
        <v>38075</v>
      </c>
      <c r="C9" s="57">
        <v>10.5</v>
      </c>
      <c r="D9" s="56">
        <v>22769</v>
      </c>
      <c r="E9" s="57">
        <v>6.3</v>
      </c>
      <c r="F9" s="56">
        <v>144</v>
      </c>
      <c r="G9" s="57">
        <v>3.8</v>
      </c>
      <c r="H9" s="56">
        <v>73</v>
      </c>
      <c r="I9" s="57">
        <v>1.9</v>
      </c>
      <c r="J9" s="56">
        <v>1503</v>
      </c>
      <c r="K9" s="57">
        <v>38</v>
      </c>
      <c r="L9" s="56">
        <v>20435</v>
      </c>
      <c r="M9" s="57">
        <v>5.6</v>
      </c>
      <c r="N9" s="56">
        <v>4302</v>
      </c>
      <c r="O9" s="58">
        <v>1.18</v>
      </c>
    </row>
    <row r="10" spans="1:15" ht="19.5" customHeight="1">
      <c r="A10" s="55">
        <v>2</v>
      </c>
      <c r="B10" s="56">
        <v>37045</v>
      </c>
      <c r="C10" s="57">
        <v>10.1</v>
      </c>
      <c r="D10" s="56">
        <v>23543</v>
      </c>
      <c r="E10" s="57">
        <v>6.4</v>
      </c>
      <c r="F10" s="56">
        <v>157</v>
      </c>
      <c r="G10" s="57">
        <v>4.2</v>
      </c>
      <c r="H10" s="56">
        <v>86</v>
      </c>
      <c r="I10" s="57">
        <v>2.3</v>
      </c>
      <c r="J10" s="56">
        <v>1464</v>
      </c>
      <c r="K10" s="57">
        <v>38</v>
      </c>
      <c r="L10" s="56">
        <v>20700</v>
      </c>
      <c r="M10" s="57">
        <v>5.7</v>
      </c>
      <c r="N10" s="56">
        <v>4432</v>
      </c>
      <c r="O10" s="58">
        <v>1.21</v>
      </c>
    </row>
    <row r="11" spans="1:15" ht="19.5" customHeight="1">
      <c r="A11" s="55">
        <v>3</v>
      </c>
      <c r="B11" s="56">
        <v>37385</v>
      </c>
      <c r="C11" s="57">
        <v>10.2</v>
      </c>
      <c r="D11" s="56">
        <v>23850</v>
      </c>
      <c r="E11" s="57">
        <v>6.5</v>
      </c>
      <c r="F11" s="56">
        <v>175</v>
      </c>
      <c r="G11" s="57">
        <v>4.7</v>
      </c>
      <c r="H11" s="56">
        <v>103</v>
      </c>
      <c r="I11" s="57">
        <v>2.8</v>
      </c>
      <c r="J11" s="56">
        <v>1334</v>
      </c>
      <c r="K11" s="57">
        <v>34.5</v>
      </c>
      <c r="L11" s="56">
        <v>21356</v>
      </c>
      <c r="M11" s="57">
        <v>5.8</v>
      </c>
      <c r="N11" s="56">
        <v>4571</v>
      </c>
      <c r="O11" s="58">
        <v>1.25</v>
      </c>
    </row>
    <row r="12" spans="1:15" ht="19.5" customHeight="1">
      <c r="A12" s="55">
        <v>4</v>
      </c>
      <c r="B12" s="56">
        <v>35973</v>
      </c>
      <c r="C12" s="57">
        <v>9.8</v>
      </c>
      <c r="D12" s="56">
        <v>24619</v>
      </c>
      <c r="E12" s="57">
        <v>6.7</v>
      </c>
      <c r="F12" s="56">
        <v>164</v>
      </c>
      <c r="G12" s="57">
        <v>4.6</v>
      </c>
      <c r="H12" s="56">
        <v>80</v>
      </c>
      <c r="I12" s="57">
        <v>2.2</v>
      </c>
      <c r="J12" s="56">
        <v>1321</v>
      </c>
      <c r="K12" s="57">
        <v>35.4</v>
      </c>
      <c r="L12" s="56">
        <v>22000</v>
      </c>
      <c r="M12" s="57">
        <v>6</v>
      </c>
      <c r="N12" s="56">
        <v>5017</v>
      </c>
      <c r="O12" s="58">
        <v>1.36</v>
      </c>
    </row>
    <row r="13" spans="1:15" ht="19.5" customHeight="1">
      <c r="A13" s="55">
        <v>5</v>
      </c>
      <c r="B13" s="56">
        <v>36098</v>
      </c>
      <c r="C13" s="57">
        <v>9.8</v>
      </c>
      <c r="D13" s="56">
        <v>25089</v>
      </c>
      <c r="E13" s="57">
        <v>6.8</v>
      </c>
      <c r="F13" s="56">
        <v>153</v>
      </c>
      <c r="G13" s="57">
        <v>4.2</v>
      </c>
      <c r="H13" s="56">
        <v>73</v>
      </c>
      <c r="I13" s="57">
        <v>2</v>
      </c>
      <c r="J13" s="56">
        <v>1191</v>
      </c>
      <c r="K13" s="57">
        <v>31.9</v>
      </c>
      <c r="L13" s="56">
        <v>23144</v>
      </c>
      <c r="M13" s="57">
        <v>6.3</v>
      </c>
      <c r="N13" s="56">
        <v>5292</v>
      </c>
      <c r="O13" s="58">
        <v>1.44</v>
      </c>
    </row>
    <row r="14" spans="1:15" ht="19.5" customHeight="1">
      <c r="A14" s="55">
        <v>6</v>
      </c>
      <c r="B14" s="56">
        <v>37462</v>
      </c>
      <c r="C14" s="57">
        <v>10.1</v>
      </c>
      <c r="D14" s="56">
        <v>25503</v>
      </c>
      <c r="E14" s="57">
        <v>6.9</v>
      </c>
      <c r="F14" s="56">
        <v>151</v>
      </c>
      <c r="G14" s="57">
        <v>4</v>
      </c>
      <c r="H14" s="56">
        <v>86</v>
      </c>
      <c r="I14" s="57">
        <v>2.3</v>
      </c>
      <c r="J14" s="56">
        <v>1196</v>
      </c>
      <c r="K14" s="57">
        <v>30.9</v>
      </c>
      <c r="L14" s="56">
        <v>22724</v>
      </c>
      <c r="M14" s="57">
        <v>6.1</v>
      </c>
      <c r="N14" s="56">
        <v>5426</v>
      </c>
      <c r="O14" s="58">
        <v>1.47</v>
      </c>
    </row>
    <row r="15" spans="1:15" ht="19.5" customHeight="1">
      <c r="A15" s="55">
        <v>7</v>
      </c>
      <c r="B15" s="56">
        <v>35345</v>
      </c>
      <c r="C15" s="57">
        <v>9.6</v>
      </c>
      <c r="D15" s="56">
        <v>26666</v>
      </c>
      <c r="E15" s="57">
        <v>7.2</v>
      </c>
      <c r="F15" s="56">
        <v>164</v>
      </c>
      <c r="G15" s="57">
        <v>4.6</v>
      </c>
      <c r="H15" s="56">
        <v>75</v>
      </c>
      <c r="I15" s="57">
        <v>2.1</v>
      </c>
      <c r="J15" s="56">
        <v>1086</v>
      </c>
      <c r="K15" s="57">
        <v>29.8</v>
      </c>
      <c r="L15" s="56">
        <v>22991</v>
      </c>
      <c r="M15" s="57">
        <v>6.2</v>
      </c>
      <c r="N15" s="56">
        <v>5723</v>
      </c>
      <c r="O15" s="58">
        <v>1.55</v>
      </c>
    </row>
    <row r="16" spans="1:15" ht="19.5" customHeight="1">
      <c r="A16" s="55">
        <v>8</v>
      </c>
      <c r="B16" s="56">
        <v>36081</v>
      </c>
      <c r="C16" s="57">
        <v>9.7</v>
      </c>
      <c r="D16" s="56">
        <v>26089</v>
      </c>
      <c r="E16" s="57">
        <v>7</v>
      </c>
      <c r="F16" s="56">
        <v>118</v>
      </c>
      <c r="G16" s="57">
        <v>3.3</v>
      </c>
      <c r="H16" s="56">
        <v>60</v>
      </c>
      <c r="I16" s="57">
        <v>1.7</v>
      </c>
      <c r="J16" s="56">
        <v>1074</v>
      </c>
      <c r="K16" s="57">
        <v>28.9</v>
      </c>
      <c r="L16" s="56">
        <v>23117</v>
      </c>
      <c r="M16" s="57">
        <v>6.2</v>
      </c>
      <c r="N16" s="56">
        <v>5795</v>
      </c>
      <c r="O16" s="58">
        <v>1.56</v>
      </c>
    </row>
    <row r="17" spans="1:15" ht="19.5" customHeight="1">
      <c r="A17" s="55">
        <v>9</v>
      </c>
      <c r="B17" s="56">
        <v>35606</v>
      </c>
      <c r="C17" s="57">
        <v>9.6</v>
      </c>
      <c r="D17" s="56">
        <v>26343</v>
      </c>
      <c r="E17" s="57">
        <v>7.1</v>
      </c>
      <c r="F17" s="56">
        <v>116</v>
      </c>
      <c r="G17" s="57">
        <v>3.3</v>
      </c>
      <c r="H17" s="56">
        <v>65</v>
      </c>
      <c r="I17" s="57">
        <v>1.8</v>
      </c>
      <c r="J17" s="56">
        <v>1026</v>
      </c>
      <c r="K17" s="57">
        <v>28</v>
      </c>
      <c r="L17" s="56">
        <v>22513</v>
      </c>
      <c r="M17" s="57">
        <v>6.1</v>
      </c>
      <c r="N17" s="56">
        <v>6298</v>
      </c>
      <c r="O17" s="58">
        <v>1.7</v>
      </c>
    </row>
    <row r="18" spans="1:15" ht="19.5" customHeight="1">
      <c r="A18" s="55">
        <v>10</v>
      </c>
      <c r="B18" s="56">
        <v>35921</v>
      </c>
      <c r="C18" s="57">
        <v>9.7</v>
      </c>
      <c r="D18" s="56">
        <v>27178</v>
      </c>
      <c r="E18" s="57">
        <v>7.3</v>
      </c>
      <c r="F18" s="56">
        <v>107</v>
      </c>
      <c r="G18" s="57">
        <v>3</v>
      </c>
      <c r="H18" s="56">
        <v>57</v>
      </c>
      <c r="I18" s="57">
        <v>1.6</v>
      </c>
      <c r="J18" s="56">
        <v>1017</v>
      </c>
      <c r="K18" s="57">
        <v>27.5</v>
      </c>
      <c r="L18" s="56">
        <v>23134</v>
      </c>
      <c r="M18" s="57">
        <v>6.2</v>
      </c>
      <c r="N18" s="56">
        <v>6780</v>
      </c>
      <c r="O18" s="58">
        <v>1.82</v>
      </c>
    </row>
    <row r="19" spans="1:15" ht="19.5" customHeight="1">
      <c r="A19" s="55">
        <v>11</v>
      </c>
      <c r="B19" s="56">
        <v>35395</v>
      </c>
      <c r="C19" s="57">
        <v>9.5</v>
      </c>
      <c r="D19" s="56">
        <v>28753</v>
      </c>
      <c r="E19" s="57">
        <v>7.7</v>
      </c>
      <c r="F19" s="56">
        <v>111</v>
      </c>
      <c r="G19" s="57">
        <v>3.1</v>
      </c>
      <c r="H19" s="56">
        <v>62</v>
      </c>
      <c r="I19" s="57">
        <v>1.8</v>
      </c>
      <c r="J19" s="56">
        <v>1080</v>
      </c>
      <c r="K19" s="57">
        <v>29.6</v>
      </c>
      <c r="L19" s="56">
        <v>22429</v>
      </c>
      <c r="M19" s="57">
        <v>6</v>
      </c>
      <c r="N19" s="56">
        <v>6976</v>
      </c>
      <c r="O19" s="58">
        <v>1.87</v>
      </c>
    </row>
    <row r="20" spans="1:15" ht="19.5" customHeight="1">
      <c r="A20" s="55">
        <v>12</v>
      </c>
      <c r="B20" s="56">
        <v>35794</v>
      </c>
      <c r="C20" s="57">
        <v>9.6</v>
      </c>
      <c r="D20" s="56">
        <v>28323</v>
      </c>
      <c r="E20" s="57">
        <v>7.6</v>
      </c>
      <c r="F20" s="56">
        <v>96</v>
      </c>
      <c r="G20" s="57">
        <v>2.7</v>
      </c>
      <c r="H20" s="56">
        <v>52</v>
      </c>
      <c r="I20" s="57">
        <v>1.5</v>
      </c>
      <c r="J20" s="56">
        <v>1088</v>
      </c>
      <c r="K20" s="57">
        <v>29.5</v>
      </c>
      <c r="L20" s="56">
        <v>23550</v>
      </c>
      <c r="M20" s="57">
        <v>6.3</v>
      </c>
      <c r="N20" s="56">
        <v>7380</v>
      </c>
      <c r="O20" s="58">
        <v>1.99</v>
      </c>
    </row>
    <row r="21" spans="1:15" ht="19.5" customHeight="1">
      <c r="A21" s="55">
        <v>13</v>
      </c>
      <c r="B21" s="56">
        <v>35193</v>
      </c>
      <c r="C21" s="57">
        <v>9.5</v>
      </c>
      <c r="D21" s="56">
        <v>28914</v>
      </c>
      <c r="E21" s="57">
        <v>7.8</v>
      </c>
      <c r="F21" s="56">
        <v>86</v>
      </c>
      <c r="G21" s="57">
        <v>2.4</v>
      </c>
      <c r="H21" s="56">
        <v>42</v>
      </c>
      <c r="I21" s="57">
        <v>1.2</v>
      </c>
      <c r="J21" s="56">
        <v>1044</v>
      </c>
      <c r="K21" s="57">
        <v>28.8</v>
      </c>
      <c r="L21" s="56">
        <v>24019</v>
      </c>
      <c r="M21" s="57">
        <v>6.5</v>
      </c>
      <c r="N21" s="56">
        <v>7967</v>
      </c>
      <c r="O21" s="58">
        <v>2.14</v>
      </c>
    </row>
    <row r="22" spans="1:15" ht="19.5" customHeight="1">
      <c r="A22" s="55">
        <v>14</v>
      </c>
      <c r="B22" s="56">
        <v>35212</v>
      </c>
      <c r="C22" s="57">
        <v>9.5</v>
      </c>
      <c r="D22" s="56">
        <v>28894</v>
      </c>
      <c r="E22" s="57">
        <v>7.8</v>
      </c>
      <c r="F22" s="56">
        <v>94</v>
      </c>
      <c r="G22" s="57">
        <v>2.7</v>
      </c>
      <c r="H22" s="56">
        <v>57</v>
      </c>
      <c r="I22" s="57">
        <v>1.6</v>
      </c>
      <c r="J22" s="56">
        <v>1067</v>
      </c>
      <c r="K22" s="57">
        <v>29.4</v>
      </c>
      <c r="L22" s="56">
        <v>22635</v>
      </c>
      <c r="M22" s="57">
        <v>6.1</v>
      </c>
      <c r="N22" s="56">
        <v>7985</v>
      </c>
      <c r="O22" s="58">
        <v>2.14</v>
      </c>
    </row>
    <row r="23" spans="1:15" ht="19.5" customHeight="1">
      <c r="A23" s="55">
        <v>15</v>
      </c>
      <c r="B23" s="56">
        <v>34061</v>
      </c>
      <c r="C23" s="57">
        <v>9.1</v>
      </c>
      <c r="D23" s="56">
        <v>29813</v>
      </c>
      <c r="E23" s="57">
        <v>8</v>
      </c>
      <c r="F23" s="56">
        <v>109</v>
      </c>
      <c r="G23" s="57">
        <v>3.2</v>
      </c>
      <c r="H23" s="56">
        <v>68</v>
      </c>
      <c r="I23" s="57">
        <v>2</v>
      </c>
      <c r="J23" s="56">
        <v>1038</v>
      </c>
      <c r="K23" s="57">
        <v>29.6</v>
      </c>
      <c r="L23" s="56">
        <v>21817</v>
      </c>
      <c r="M23" s="57">
        <v>5.9</v>
      </c>
      <c r="N23" s="56">
        <v>8087</v>
      </c>
      <c r="O23" s="58">
        <v>2.17</v>
      </c>
    </row>
    <row r="24" spans="1:15" ht="19.5" customHeight="1">
      <c r="A24" s="55">
        <v>16</v>
      </c>
      <c r="B24" s="60">
        <v>33628</v>
      </c>
      <c r="C24" s="57">
        <v>9</v>
      </c>
      <c r="D24" s="56">
        <v>29809</v>
      </c>
      <c r="E24" s="61">
        <v>8</v>
      </c>
      <c r="F24" s="60">
        <v>83</v>
      </c>
      <c r="G24" s="57">
        <v>2.5</v>
      </c>
      <c r="H24" s="56">
        <v>46</v>
      </c>
      <c r="I24" s="61">
        <v>1.4</v>
      </c>
      <c r="J24" s="60">
        <v>960</v>
      </c>
      <c r="K24" s="57">
        <v>27.8</v>
      </c>
      <c r="L24" s="56">
        <v>21304</v>
      </c>
      <c r="M24" s="61">
        <v>5.7</v>
      </c>
      <c r="N24" s="56">
        <v>7688</v>
      </c>
      <c r="O24" s="62">
        <v>2.06</v>
      </c>
    </row>
    <row r="25" spans="1:15" ht="19.5" customHeight="1">
      <c r="A25" s="55">
        <v>17</v>
      </c>
      <c r="B25" s="60">
        <v>31908</v>
      </c>
      <c r="C25" s="57">
        <v>8.6</v>
      </c>
      <c r="D25" s="56">
        <v>31747</v>
      </c>
      <c r="E25" s="61">
        <v>8.5</v>
      </c>
      <c r="F25" s="60">
        <v>99</v>
      </c>
      <c r="G25" s="57">
        <v>3.1</v>
      </c>
      <c r="H25" s="56">
        <v>56</v>
      </c>
      <c r="I25" s="61">
        <v>1.8</v>
      </c>
      <c r="J25" s="60">
        <v>816</v>
      </c>
      <c r="K25" s="57">
        <v>24.9</v>
      </c>
      <c r="L25" s="56">
        <v>21056</v>
      </c>
      <c r="M25" s="61">
        <v>5.7</v>
      </c>
      <c r="N25" s="56">
        <v>7474</v>
      </c>
      <c r="O25" s="62">
        <v>2.01</v>
      </c>
    </row>
    <row r="26" spans="1:15" ht="19.5" customHeight="1">
      <c r="A26" s="63">
        <v>18</v>
      </c>
      <c r="B26" s="64">
        <v>32905</v>
      </c>
      <c r="C26" s="65">
        <v>8.8</v>
      </c>
      <c r="D26" s="66">
        <v>32001</v>
      </c>
      <c r="E26" s="67">
        <v>8.6</v>
      </c>
      <c r="F26" s="64">
        <v>87</v>
      </c>
      <c r="G26" s="65">
        <v>2.6</v>
      </c>
      <c r="H26" s="66">
        <v>43</v>
      </c>
      <c r="I26" s="67">
        <v>1.3</v>
      </c>
      <c r="J26" s="64">
        <v>840</v>
      </c>
      <c r="K26" s="65">
        <v>24.9</v>
      </c>
      <c r="L26" s="66">
        <v>21663</v>
      </c>
      <c r="M26" s="67">
        <v>5.8</v>
      </c>
      <c r="N26" s="66">
        <v>7281</v>
      </c>
      <c r="O26" s="68">
        <v>1.96</v>
      </c>
    </row>
    <row r="27" spans="1:15" ht="19.5" customHeight="1">
      <c r="A27" s="63">
        <v>19</v>
      </c>
      <c r="B27" s="64">
        <v>33274</v>
      </c>
      <c r="C27" s="65">
        <v>9</v>
      </c>
      <c r="D27" s="66">
        <v>32507</v>
      </c>
      <c r="E27" s="67">
        <v>8.7</v>
      </c>
      <c r="F27" s="64">
        <v>81</v>
      </c>
      <c r="G27" s="65">
        <v>2.4</v>
      </c>
      <c r="H27" s="66">
        <v>48</v>
      </c>
      <c r="I27" s="67">
        <v>1.4</v>
      </c>
      <c r="J27" s="64">
        <v>750</v>
      </c>
      <c r="K27" s="65">
        <v>22</v>
      </c>
      <c r="L27" s="66">
        <v>21150</v>
      </c>
      <c r="M27" s="67">
        <v>5.7</v>
      </c>
      <c r="N27" s="66">
        <v>7208</v>
      </c>
      <c r="O27" s="68">
        <v>1.94</v>
      </c>
    </row>
    <row r="28" spans="1:15" ht="19.5" customHeight="1">
      <c r="A28" s="63">
        <v>20</v>
      </c>
      <c r="B28" s="64">
        <v>32701</v>
      </c>
      <c r="C28" s="65">
        <v>8.8</v>
      </c>
      <c r="D28" s="66">
        <v>34511</v>
      </c>
      <c r="E28" s="67">
        <v>9.3</v>
      </c>
      <c r="F28" s="64">
        <v>80</v>
      </c>
      <c r="G28" s="65">
        <v>2.4</v>
      </c>
      <c r="H28" s="66">
        <v>46</v>
      </c>
      <c r="I28" s="67">
        <v>1.4</v>
      </c>
      <c r="J28" s="64">
        <v>789</v>
      </c>
      <c r="K28" s="65">
        <v>23.6</v>
      </c>
      <c r="L28" s="66">
        <v>21193</v>
      </c>
      <c r="M28" s="67">
        <v>5.7</v>
      </c>
      <c r="N28" s="66">
        <v>6959</v>
      </c>
      <c r="O28" s="68">
        <v>1.87</v>
      </c>
    </row>
    <row r="29" spans="1:15" ht="19.5" customHeight="1">
      <c r="A29" s="55">
        <v>21</v>
      </c>
      <c r="B29" s="64">
        <v>31901</v>
      </c>
      <c r="C29" s="65">
        <v>8.6</v>
      </c>
      <c r="D29" s="66">
        <v>34209</v>
      </c>
      <c r="E29" s="67">
        <v>9.2</v>
      </c>
      <c r="F29" s="64">
        <v>65</v>
      </c>
      <c r="G29" s="65">
        <v>2</v>
      </c>
      <c r="H29" s="66">
        <v>30</v>
      </c>
      <c r="I29" s="67">
        <v>0.9</v>
      </c>
      <c r="J29" s="64">
        <v>731</v>
      </c>
      <c r="K29" s="65">
        <v>22.4</v>
      </c>
      <c r="L29" s="66">
        <v>20716</v>
      </c>
      <c r="M29" s="67">
        <v>5.6</v>
      </c>
      <c r="N29" s="66">
        <v>7352</v>
      </c>
      <c r="O29" s="68">
        <v>1.98</v>
      </c>
    </row>
    <row r="30" spans="1:15" ht="19.5" customHeight="1">
      <c r="A30" s="55">
        <v>22</v>
      </c>
      <c r="B30" s="64">
        <v>31896</v>
      </c>
      <c r="C30" s="65">
        <v>8.6</v>
      </c>
      <c r="D30" s="66">
        <v>36420</v>
      </c>
      <c r="E30" s="67">
        <v>9.8</v>
      </c>
      <c r="F30" s="64">
        <v>68</v>
      </c>
      <c r="G30" s="65">
        <v>2.1</v>
      </c>
      <c r="H30" s="66">
        <v>34</v>
      </c>
      <c r="I30" s="67">
        <v>1.1</v>
      </c>
      <c r="J30" s="64">
        <v>716</v>
      </c>
      <c r="K30" s="65">
        <v>22</v>
      </c>
      <c r="L30" s="66">
        <v>20323</v>
      </c>
      <c r="M30" s="67">
        <v>5.5</v>
      </c>
      <c r="N30" s="66">
        <v>7241</v>
      </c>
      <c r="O30" s="68">
        <v>1.96</v>
      </c>
    </row>
    <row r="31" spans="1:15" ht="19.5" customHeight="1">
      <c r="A31" s="55">
        <v>23</v>
      </c>
      <c r="B31" s="64">
        <v>31172</v>
      </c>
      <c r="C31" s="65">
        <v>8.4</v>
      </c>
      <c r="D31" s="66">
        <v>37303</v>
      </c>
      <c r="E31" s="67">
        <v>10.1</v>
      </c>
      <c r="F31" s="64">
        <v>70</v>
      </c>
      <c r="G31" s="65">
        <v>2.2</v>
      </c>
      <c r="H31" s="66">
        <v>30</v>
      </c>
      <c r="I31" s="67">
        <v>1</v>
      </c>
      <c r="J31" s="64">
        <v>719</v>
      </c>
      <c r="K31" s="65">
        <v>22.5</v>
      </c>
      <c r="L31" s="66">
        <v>19093</v>
      </c>
      <c r="M31" s="67">
        <v>5.2</v>
      </c>
      <c r="N31" s="66">
        <v>6804</v>
      </c>
      <c r="O31" s="68">
        <v>1.84</v>
      </c>
    </row>
    <row r="32" spans="1:15" ht="19.5" customHeight="1">
      <c r="A32" s="55">
        <v>24</v>
      </c>
      <c r="B32" s="64">
        <v>30810</v>
      </c>
      <c r="C32" s="65">
        <v>8.4</v>
      </c>
      <c r="D32" s="66">
        <v>38194</v>
      </c>
      <c r="E32" s="67">
        <v>10.4</v>
      </c>
      <c r="F32" s="64">
        <v>58</v>
      </c>
      <c r="G32" s="65">
        <v>1.9</v>
      </c>
      <c r="H32" s="66">
        <v>28</v>
      </c>
      <c r="I32" s="67">
        <v>0.9</v>
      </c>
      <c r="J32" s="64">
        <v>647</v>
      </c>
      <c r="K32" s="65">
        <v>20.6</v>
      </c>
      <c r="L32" s="66">
        <v>19323</v>
      </c>
      <c r="M32" s="67">
        <v>5.2</v>
      </c>
      <c r="N32" s="66">
        <v>6878</v>
      </c>
      <c r="O32" s="68">
        <v>1.87</v>
      </c>
    </row>
    <row r="33" spans="1:15" ht="19.5" customHeight="1">
      <c r="A33" s="46">
        <v>25</v>
      </c>
      <c r="B33" s="69">
        <v>30260</v>
      </c>
      <c r="C33" s="70">
        <v>8.2</v>
      </c>
      <c r="D33" s="71">
        <v>38389</v>
      </c>
      <c r="E33" s="72">
        <v>10.5</v>
      </c>
      <c r="F33" s="69">
        <v>64</v>
      </c>
      <c r="G33" s="70">
        <v>2.1</v>
      </c>
      <c r="H33" s="71">
        <v>32</v>
      </c>
      <c r="I33" s="72">
        <v>1.1</v>
      </c>
      <c r="J33" s="69">
        <v>646</v>
      </c>
      <c r="K33" s="70">
        <v>20.9</v>
      </c>
      <c r="L33" s="71">
        <v>18463</v>
      </c>
      <c r="M33" s="72">
        <v>5</v>
      </c>
      <c r="N33" s="71">
        <v>6732</v>
      </c>
      <c r="O33" s="73">
        <v>1.84</v>
      </c>
    </row>
    <row r="34" spans="1:15" ht="19.5" customHeight="1">
      <c r="A34" s="600"/>
      <c r="B34" s="600"/>
      <c r="C34" s="600"/>
      <c r="D34" s="600"/>
      <c r="E34" s="600"/>
      <c r="F34" s="600"/>
      <c r="G34" s="600"/>
      <c r="H34" s="600"/>
      <c r="I34" s="600"/>
      <c r="J34" s="600"/>
      <c r="K34" s="600"/>
      <c r="L34" s="600"/>
      <c r="M34" s="600"/>
      <c r="N34" s="600"/>
      <c r="O34" s="600"/>
    </row>
    <row r="35" ht="9.75" customHeight="1"/>
    <row r="36" spans="1:22" ht="17.25">
      <c r="A36" s="43" t="s">
        <v>130</v>
      </c>
      <c r="R36" s="74" t="s">
        <v>131</v>
      </c>
      <c r="S36" s="13"/>
      <c r="T36" s="13"/>
      <c r="U36" s="13"/>
      <c r="V36" s="13"/>
    </row>
    <row r="37" spans="18:22" ht="13.5">
      <c r="R37" s="74" t="s">
        <v>227</v>
      </c>
      <c r="S37" s="74"/>
      <c r="T37" s="74"/>
      <c r="U37" s="74"/>
      <c r="V37" s="74"/>
    </row>
    <row r="38" spans="18:22" ht="13.5">
      <c r="R38" s="49" t="s">
        <v>132</v>
      </c>
      <c r="S38" s="49" t="s">
        <v>133</v>
      </c>
      <c r="T38" s="49" t="s">
        <v>42</v>
      </c>
      <c r="U38" s="49" t="s">
        <v>134</v>
      </c>
      <c r="V38" s="50" t="s">
        <v>135</v>
      </c>
    </row>
    <row r="39" spans="18:22" ht="13.5">
      <c r="R39" s="75" t="s">
        <v>306</v>
      </c>
      <c r="S39" s="76">
        <v>26.5</v>
      </c>
      <c r="T39" s="76">
        <v>9</v>
      </c>
      <c r="U39" s="76">
        <v>7.7</v>
      </c>
      <c r="V39" s="77">
        <v>0.89</v>
      </c>
    </row>
    <row r="40" spans="18:22" ht="13.5">
      <c r="R40" s="75" t="s">
        <v>307</v>
      </c>
      <c r="S40" s="76">
        <v>24.1</v>
      </c>
      <c r="T40" s="76">
        <v>8.1</v>
      </c>
      <c r="U40" s="76">
        <v>7.9</v>
      </c>
      <c r="V40" s="77">
        <v>0.83</v>
      </c>
    </row>
    <row r="41" spans="18:22" ht="13.5">
      <c r="R41" s="75" t="s">
        <v>308</v>
      </c>
      <c r="S41" s="76">
        <v>22.3</v>
      </c>
      <c r="T41" s="76">
        <v>8.5</v>
      </c>
      <c r="U41" s="76">
        <v>7.8</v>
      </c>
      <c r="V41" s="77">
        <v>0.79</v>
      </c>
    </row>
    <row r="42" spans="18:22" ht="13.5">
      <c r="R42" s="75" t="s">
        <v>309</v>
      </c>
      <c r="S42" s="76">
        <v>20.4</v>
      </c>
      <c r="T42" s="76">
        <v>7.7</v>
      </c>
      <c r="U42" s="76">
        <v>7.8</v>
      </c>
      <c r="V42" s="77">
        <v>0.8</v>
      </c>
    </row>
    <row r="43" spans="18:22" ht="13.5">
      <c r="R43" s="75" t="s">
        <v>310</v>
      </c>
      <c r="S43" s="76">
        <v>20.5</v>
      </c>
      <c r="T43" s="76">
        <v>7.4</v>
      </c>
      <c r="U43" s="76">
        <v>8.2</v>
      </c>
      <c r="V43" s="77">
        <v>0.74</v>
      </c>
    </row>
    <row r="44" spans="18:22" ht="13.5">
      <c r="R44" s="75" t="s">
        <v>311</v>
      </c>
      <c r="S44" s="76">
        <v>19.2</v>
      </c>
      <c r="T44" s="76">
        <v>7.6</v>
      </c>
      <c r="U44" s="76">
        <v>7.9</v>
      </c>
      <c r="V44" s="77">
        <v>0.74</v>
      </c>
    </row>
    <row r="45" spans="18:22" ht="13.5">
      <c r="R45" s="75" t="s">
        <v>312</v>
      </c>
      <c r="S45" s="76">
        <v>18.6</v>
      </c>
      <c r="T45" s="76">
        <v>7.8</v>
      </c>
      <c r="U45" s="76">
        <v>8.5</v>
      </c>
      <c r="V45" s="77">
        <v>0.68</v>
      </c>
    </row>
    <row r="46" spans="18:22" ht="13.5">
      <c r="R46" s="75" t="s">
        <v>313</v>
      </c>
      <c r="S46" s="76">
        <v>19</v>
      </c>
      <c r="T46" s="76">
        <v>7.4</v>
      </c>
      <c r="U46" s="76">
        <v>8.7</v>
      </c>
      <c r="V46" s="77">
        <v>0.75</v>
      </c>
    </row>
    <row r="47" spans="18:22" ht="13.5">
      <c r="R47" s="75" t="s">
        <v>314</v>
      </c>
      <c r="S47" s="76">
        <v>18.3</v>
      </c>
      <c r="T47" s="76">
        <v>7.2</v>
      </c>
      <c r="U47" s="76">
        <v>8.9</v>
      </c>
      <c r="V47" s="77">
        <v>0.7</v>
      </c>
    </row>
    <row r="48" spans="18:22" ht="13.5">
      <c r="R48" s="75" t="s">
        <v>315</v>
      </c>
      <c r="S48" s="76">
        <v>18</v>
      </c>
      <c r="T48" s="76">
        <v>7.2</v>
      </c>
      <c r="U48" s="76">
        <v>9</v>
      </c>
      <c r="V48" s="77">
        <v>0.66</v>
      </c>
    </row>
    <row r="49" spans="18:22" ht="13.5">
      <c r="R49" s="75" t="s">
        <v>316</v>
      </c>
      <c r="S49" s="76">
        <v>17.6</v>
      </c>
      <c r="T49" s="76">
        <v>7.2</v>
      </c>
      <c r="U49" s="76">
        <v>9</v>
      </c>
      <c r="V49" s="77">
        <v>0.63</v>
      </c>
    </row>
    <row r="50" spans="18:22" ht="13.5">
      <c r="R50" s="75" t="s">
        <v>317</v>
      </c>
      <c r="S50" s="76">
        <v>17.2</v>
      </c>
      <c r="T50" s="76">
        <v>7.3</v>
      </c>
      <c r="U50" s="76">
        <v>9.4</v>
      </c>
      <c r="V50" s="77">
        <v>0.63</v>
      </c>
    </row>
    <row r="51" spans="18:22" ht="13.5">
      <c r="R51" s="75" t="s">
        <v>318</v>
      </c>
      <c r="S51" s="76">
        <v>17.6</v>
      </c>
      <c r="T51" s="76">
        <v>6.8</v>
      </c>
      <c r="U51" s="76">
        <v>9.6</v>
      </c>
      <c r="V51" s="77">
        <v>0.63</v>
      </c>
    </row>
    <row r="52" spans="18:22" ht="13.5">
      <c r="R52" s="75" t="s">
        <v>319</v>
      </c>
      <c r="S52" s="76">
        <v>17.8</v>
      </c>
      <c r="T52" s="76">
        <v>6.7</v>
      </c>
      <c r="U52" s="76">
        <v>9.9</v>
      </c>
      <c r="V52" s="77">
        <v>0.66</v>
      </c>
    </row>
    <row r="53" spans="18:22" ht="13.5">
      <c r="R53" s="75" t="s">
        <v>320</v>
      </c>
      <c r="S53" s="76">
        <v>19</v>
      </c>
      <c r="T53" s="76">
        <v>6.9</v>
      </c>
      <c r="U53" s="76">
        <v>9.5</v>
      </c>
      <c r="V53" s="77">
        <v>0.71</v>
      </c>
    </row>
    <row r="54" spans="18:22" ht="13.5">
      <c r="R54" s="75" t="s">
        <v>321</v>
      </c>
      <c r="S54" s="76">
        <v>13.2</v>
      </c>
      <c r="T54" s="76">
        <v>6.5</v>
      </c>
      <c r="U54" s="76">
        <v>9.4</v>
      </c>
      <c r="V54" s="77">
        <v>0.73</v>
      </c>
    </row>
    <row r="55" spans="18:22" ht="13.5">
      <c r="R55" s="75" t="s">
        <v>322</v>
      </c>
      <c r="S55" s="76">
        <v>19.8</v>
      </c>
      <c r="T55" s="76">
        <v>6.5</v>
      </c>
      <c r="U55" s="76">
        <v>9.4</v>
      </c>
      <c r="V55" s="77">
        <v>0.78</v>
      </c>
    </row>
    <row r="56" spans="18:22" ht="13.5">
      <c r="R56" s="75" t="s">
        <v>323</v>
      </c>
      <c r="S56" s="76">
        <v>18.5</v>
      </c>
      <c r="T56" s="76">
        <v>6.4</v>
      </c>
      <c r="U56" s="76">
        <v>9.2</v>
      </c>
      <c r="V56" s="77">
        <v>0.77</v>
      </c>
    </row>
    <row r="57" spans="18:22" ht="13.5">
      <c r="R57" s="75" t="s">
        <v>324</v>
      </c>
      <c r="S57" s="76">
        <v>18.6</v>
      </c>
      <c r="T57" s="76">
        <v>6.5</v>
      </c>
      <c r="U57" s="76">
        <v>9.3</v>
      </c>
      <c r="V57" s="77">
        <v>0.84</v>
      </c>
    </row>
    <row r="58" spans="18:22" ht="13.5">
      <c r="R58" s="75" t="s">
        <v>325</v>
      </c>
      <c r="S58" s="76">
        <v>18.1</v>
      </c>
      <c r="T58" s="76">
        <v>6.5</v>
      </c>
      <c r="U58" s="76">
        <v>9.7</v>
      </c>
      <c r="V58" s="77">
        <v>0.87</v>
      </c>
    </row>
    <row r="59" spans="18:22" ht="13.5">
      <c r="R59" s="75" t="s">
        <v>326</v>
      </c>
      <c r="S59" s="76">
        <v>19.4</v>
      </c>
      <c r="T59" s="76">
        <v>6.3</v>
      </c>
      <c r="U59" s="76">
        <v>10.3</v>
      </c>
      <c r="V59" s="77">
        <v>0.97</v>
      </c>
    </row>
    <row r="60" spans="18:22" ht="13.5">
      <c r="R60" s="75" t="s">
        <v>327</v>
      </c>
      <c r="S60" s="76">
        <v>19.4</v>
      </c>
      <c r="T60" s="76">
        <v>6.2</v>
      </c>
      <c r="U60" s="76">
        <v>10.4</v>
      </c>
      <c r="V60" s="77">
        <v>1</v>
      </c>
    </row>
    <row r="61" spans="18:22" ht="13.5">
      <c r="R61" s="75" t="s">
        <v>328</v>
      </c>
      <c r="S61" s="76">
        <v>19.7</v>
      </c>
      <c r="T61" s="76">
        <v>6.2</v>
      </c>
      <c r="U61" s="76">
        <v>9.7</v>
      </c>
      <c r="V61" s="77">
        <v>1.02</v>
      </c>
    </row>
    <row r="62" spans="18:22" ht="13.5">
      <c r="R62" s="75" t="s">
        <v>329</v>
      </c>
      <c r="S62" s="76">
        <v>18.7</v>
      </c>
      <c r="T62" s="76">
        <v>6.2</v>
      </c>
      <c r="U62" s="76">
        <v>9.1</v>
      </c>
      <c r="V62" s="77">
        <v>1.05</v>
      </c>
    </row>
    <row r="63" spans="18:22" ht="13.5">
      <c r="R63" s="75" t="s">
        <v>330</v>
      </c>
      <c r="S63" s="76">
        <v>17.6</v>
      </c>
      <c r="T63" s="76">
        <v>6</v>
      </c>
      <c r="U63" s="76">
        <v>8.3</v>
      </c>
      <c r="V63" s="77">
        <v>1.07</v>
      </c>
    </row>
    <row r="64" spans="18:22" ht="13.5">
      <c r="R64" s="75" t="s">
        <v>331</v>
      </c>
      <c r="S64" s="76">
        <v>16.9</v>
      </c>
      <c r="T64" s="76">
        <v>6</v>
      </c>
      <c r="U64" s="76">
        <v>7.6</v>
      </c>
      <c r="V64" s="77">
        <v>1.13</v>
      </c>
    </row>
    <row r="65" spans="18:22" ht="13.5">
      <c r="R65" s="75" t="s">
        <v>332</v>
      </c>
      <c r="S65" s="76">
        <v>15.8</v>
      </c>
      <c r="T65" s="76">
        <v>5.9</v>
      </c>
      <c r="U65" s="76">
        <v>7</v>
      </c>
      <c r="V65" s="77">
        <v>1.19</v>
      </c>
    </row>
    <row r="66" spans="18:22" ht="13.5">
      <c r="R66" s="75" t="s">
        <v>333</v>
      </c>
      <c r="S66" s="76">
        <v>15.3</v>
      </c>
      <c r="T66" s="76">
        <v>5.9</v>
      </c>
      <c r="U66" s="76">
        <v>6.7</v>
      </c>
      <c r="V66" s="77">
        <v>1.16</v>
      </c>
    </row>
    <row r="67" spans="18:22" ht="13.5">
      <c r="R67" s="75" t="s">
        <v>334</v>
      </c>
      <c r="S67" s="76">
        <v>14.7</v>
      </c>
      <c r="T67" s="76">
        <v>5.7</v>
      </c>
      <c r="U67" s="76">
        <v>6.7</v>
      </c>
      <c r="V67" s="77">
        <v>1.16</v>
      </c>
    </row>
    <row r="68" spans="18:22" ht="13.5">
      <c r="R68" s="75" t="s">
        <v>335</v>
      </c>
      <c r="S68" s="76">
        <v>13.7</v>
      </c>
      <c r="T68" s="76">
        <v>6</v>
      </c>
      <c r="U68" s="76">
        <v>6.5</v>
      </c>
      <c r="V68" s="77">
        <v>1.22</v>
      </c>
    </row>
    <row r="69" spans="18:22" ht="13.5">
      <c r="R69" s="75" t="s">
        <v>336</v>
      </c>
      <c r="S69" s="76">
        <v>13.5</v>
      </c>
      <c r="T69" s="76">
        <v>5.9</v>
      </c>
      <c r="U69" s="76">
        <v>6.5</v>
      </c>
      <c r="V69" s="77">
        <v>1.28</v>
      </c>
    </row>
    <row r="70" spans="18:22" ht="13.5">
      <c r="R70" s="75" t="s">
        <v>337</v>
      </c>
      <c r="S70" s="76">
        <v>13.2</v>
      </c>
      <c r="T70" s="76">
        <v>5.9</v>
      </c>
      <c r="U70" s="76">
        <v>6.6</v>
      </c>
      <c r="V70" s="77">
        <v>1.39</v>
      </c>
    </row>
    <row r="71" spans="18:22" ht="13.5">
      <c r="R71" s="75" t="s">
        <v>338</v>
      </c>
      <c r="S71" s="76">
        <v>13.1</v>
      </c>
      <c r="T71" s="76">
        <v>6.1</v>
      </c>
      <c r="U71" s="76">
        <v>6.4</v>
      </c>
      <c r="V71" s="77">
        <v>1.45</v>
      </c>
    </row>
    <row r="72" spans="18:22" ht="13.5">
      <c r="R72" s="75" t="s">
        <v>339</v>
      </c>
      <c r="S72" s="76">
        <v>12.9</v>
      </c>
      <c r="T72" s="76">
        <v>6</v>
      </c>
      <c r="U72" s="76">
        <v>6.1</v>
      </c>
      <c r="V72" s="77">
        <v>1.37</v>
      </c>
    </row>
    <row r="73" spans="18:22" ht="13.5">
      <c r="R73" s="75" t="s">
        <v>340</v>
      </c>
      <c r="S73" s="76">
        <v>12.3</v>
      </c>
      <c r="T73" s="76">
        <v>6</v>
      </c>
      <c r="U73" s="76">
        <v>6</v>
      </c>
      <c r="V73" s="77">
        <v>1.28</v>
      </c>
    </row>
    <row r="74" spans="18:22" ht="13.5">
      <c r="R74" s="75" t="s">
        <v>341</v>
      </c>
      <c r="S74" s="76">
        <v>11.6</v>
      </c>
      <c r="T74" s="76">
        <v>5.9</v>
      </c>
      <c r="U74" s="76">
        <v>5.8</v>
      </c>
      <c r="V74" s="77">
        <v>1.27</v>
      </c>
    </row>
    <row r="75" spans="18:22" ht="13.5">
      <c r="R75" s="75" t="s">
        <v>342</v>
      </c>
      <c r="S75" s="76">
        <v>11.7</v>
      </c>
      <c r="T75" s="76">
        <v>6</v>
      </c>
      <c r="U75" s="76">
        <v>5.6</v>
      </c>
      <c r="V75" s="77">
        <v>1.23</v>
      </c>
    </row>
    <row r="76" spans="18:22" ht="13.5">
      <c r="R76" s="75" t="s">
        <v>343</v>
      </c>
      <c r="S76" s="76">
        <v>11.2</v>
      </c>
      <c r="T76" s="76">
        <v>6.3</v>
      </c>
      <c r="U76" s="76">
        <v>5.6</v>
      </c>
      <c r="V76" s="77">
        <v>1.16</v>
      </c>
    </row>
    <row r="77" spans="18:22" ht="13.5">
      <c r="R77" s="78" t="s">
        <v>276</v>
      </c>
      <c r="S77" s="76">
        <v>10.5</v>
      </c>
      <c r="T77" s="76">
        <v>6.3</v>
      </c>
      <c r="U77" s="76">
        <v>5.6</v>
      </c>
      <c r="V77" s="77">
        <v>1.18</v>
      </c>
    </row>
    <row r="78" spans="18:22" ht="13.5">
      <c r="R78" s="78" t="s">
        <v>277</v>
      </c>
      <c r="S78" s="76">
        <v>10.1</v>
      </c>
      <c r="T78" s="76">
        <v>6.4</v>
      </c>
      <c r="U78" s="76">
        <v>5.7</v>
      </c>
      <c r="V78" s="77">
        <v>1.21</v>
      </c>
    </row>
    <row r="79" spans="18:22" ht="13.5">
      <c r="R79" s="78" t="s">
        <v>278</v>
      </c>
      <c r="S79" s="76">
        <v>10.2</v>
      </c>
      <c r="T79" s="76">
        <v>6.5</v>
      </c>
      <c r="U79" s="76">
        <v>5.8</v>
      </c>
      <c r="V79" s="77">
        <v>1.25</v>
      </c>
    </row>
    <row r="80" spans="18:22" ht="13.5">
      <c r="R80" s="78" t="s">
        <v>279</v>
      </c>
      <c r="S80" s="76">
        <v>9.8</v>
      </c>
      <c r="T80" s="76">
        <v>6.7</v>
      </c>
      <c r="U80" s="76">
        <v>6</v>
      </c>
      <c r="V80" s="77">
        <v>1.36</v>
      </c>
    </row>
    <row r="81" spans="18:22" ht="13.5">
      <c r="R81" s="78" t="s">
        <v>280</v>
      </c>
      <c r="S81" s="76">
        <v>9.8</v>
      </c>
      <c r="T81" s="76">
        <v>6.8</v>
      </c>
      <c r="U81" s="76">
        <v>6.3</v>
      </c>
      <c r="V81" s="77">
        <v>1.44</v>
      </c>
    </row>
    <row r="82" spans="18:22" ht="13.5">
      <c r="R82" s="78" t="s">
        <v>281</v>
      </c>
      <c r="S82" s="76">
        <v>10.1</v>
      </c>
      <c r="T82" s="76">
        <v>6.9</v>
      </c>
      <c r="U82" s="76">
        <v>6.1</v>
      </c>
      <c r="V82" s="77">
        <v>1.47</v>
      </c>
    </row>
    <row r="83" spans="18:22" ht="13.5">
      <c r="R83" s="78" t="s">
        <v>282</v>
      </c>
      <c r="S83" s="75">
        <v>9.6</v>
      </c>
      <c r="T83" s="75">
        <v>7.2</v>
      </c>
      <c r="U83" s="75">
        <v>6.2</v>
      </c>
      <c r="V83" s="79">
        <v>1.55</v>
      </c>
    </row>
    <row r="84" spans="18:22" ht="13.5">
      <c r="R84" s="78" t="s">
        <v>283</v>
      </c>
      <c r="S84" s="75">
        <v>9.7</v>
      </c>
      <c r="T84" s="76">
        <v>7</v>
      </c>
      <c r="U84" s="75">
        <v>6.2</v>
      </c>
      <c r="V84" s="79">
        <v>1.56</v>
      </c>
    </row>
    <row r="85" spans="18:22" ht="13.5">
      <c r="R85" s="78" t="s">
        <v>284</v>
      </c>
      <c r="S85" s="75">
        <v>9.6</v>
      </c>
      <c r="T85" s="76">
        <v>7.1</v>
      </c>
      <c r="U85" s="75">
        <v>6.1</v>
      </c>
      <c r="V85" s="77">
        <v>1.7</v>
      </c>
    </row>
    <row r="86" spans="18:22" ht="13.5">
      <c r="R86" s="78" t="s">
        <v>285</v>
      </c>
      <c r="S86" s="75">
        <v>9.7</v>
      </c>
      <c r="T86" s="76">
        <v>7.3</v>
      </c>
      <c r="U86" s="75">
        <v>6.2</v>
      </c>
      <c r="V86" s="77">
        <v>1.82</v>
      </c>
    </row>
    <row r="87" spans="18:22" ht="13.5">
      <c r="R87" s="78" t="s">
        <v>286</v>
      </c>
      <c r="S87" s="79">
        <v>9.5</v>
      </c>
      <c r="T87" s="80">
        <v>7.7</v>
      </c>
      <c r="U87" s="81">
        <v>6</v>
      </c>
      <c r="V87" s="77">
        <v>1.87</v>
      </c>
    </row>
    <row r="88" spans="18:22" ht="13.5">
      <c r="R88" s="78" t="s">
        <v>287</v>
      </c>
      <c r="S88" s="79">
        <v>9.6</v>
      </c>
      <c r="T88" s="80">
        <v>7.6</v>
      </c>
      <c r="U88" s="81">
        <v>6.3</v>
      </c>
      <c r="V88" s="77">
        <v>1.99</v>
      </c>
    </row>
    <row r="89" spans="18:22" ht="13.5">
      <c r="R89" s="78" t="s">
        <v>288</v>
      </c>
      <c r="S89" s="79">
        <v>9.5</v>
      </c>
      <c r="T89" s="80">
        <v>7.8</v>
      </c>
      <c r="U89" s="81">
        <v>6.5</v>
      </c>
      <c r="V89" s="77">
        <v>2.14</v>
      </c>
    </row>
    <row r="90" spans="18:22" ht="13.5">
      <c r="R90" s="78" t="s">
        <v>289</v>
      </c>
      <c r="S90" s="79">
        <v>9.5</v>
      </c>
      <c r="T90" s="80">
        <v>7.8</v>
      </c>
      <c r="U90" s="81">
        <v>6.1</v>
      </c>
      <c r="V90" s="77">
        <v>2.14</v>
      </c>
    </row>
    <row r="91" spans="18:22" ht="13.5">
      <c r="R91" s="78" t="s">
        <v>290</v>
      </c>
      <c r="S91" s="79">
        <v>9.1</v>
      </c>
      <c r="T91" s="80">
        <v>8</v>
      </c>
      <c r="U91" s="81">
        <v>5.9</v>
      </c>
      <c r="V91" s="77">
        <v>2.17</v>
      </c>
    </row>
    <row r="92" spans="18:22" ht="13.5">
      <c r="R92" s="78" t="s">
        <v>291</v>
      </c>
      <c r="S92" s="80">
        <v>9</v>
      </c>
      <c r="T92" s="80">
        <v>8</v>
      </c>
      <c r="U92" s="81">
        <v>5.7</v>
      </c>
      <c r="V92" s="77">
        <v>2.06</v>
      </c>
    </row>
    <row r="93" spans="18:22" ht="13.5">
      <c r="R93" s="78" t="s">
        <v>292</v>
      </c>
      <c r="S93" s="82">
        <v>8.6</v>
      </c>
      <c r="T93" s="82">
        <v>8.5</v>
      </c>
      <c r="U93" s="82">
        <v>5.7</v>
      </c>
      <c r="V93" s="83">
        <v>2.01</v>
      </c>
    </row>
    <row r="94" spans="18:22" ht="13.5">
      <c r="R94" s="78" t="s">
        <v>293</v>
      </c>
      <c r="S94" s="82">
        <f>+C26</f>
        <v>8.8</v>
      </c>
      <c r="T94" s="82">
        <f>+E26</f>
        <v>8.6</v>
      </c>
      <c r="U94" s="82">
        <f>+M26</f>
        <v>5.8</v>
      </c>
      <c r="V94" s="83">
        <f>+O26</f>
        <v>1.96</v>
      </c>
    </row>
    <row r="95" spans="18:22" ht="13.5">
      <c r="R95" s="78" t="s">
        <v>294</v>
      </c>
      <c r="S95" s="82">
        <f>+C27</f>
        <v>9</v>
      </c>
      <c r="T95" s="82">
        <f>+E27</f>
        <v>8.7</v>
      </c>
      <c r="U95" s="82">
        <f>+M27</f>
        <v>5.7</v>
      </c>
      <c r="V95" s="83">
        <f>+O27</f>
        <v>1.94</v>
      </c>
    </row>
    <row r="96" spans="18:22" ht="13.5">
      <c r="R96" s="78" t="s">
        <v>295</v>
      </c>
      <c r="S96" s="82">
        <f>+C28</f>
        <v>8.8</v>
      </c>
      <c r="T96" s="82">
        <f>+E28</f>
        <v>9.3</v>
      </c>
      <c r="U96" s="82">
        <f>+M28</f>
        <v>5.7</v>
      </c>
      <c r="V96" s="83">
        <f>+O28</f>
        <v>1.87</v>
      </c>
    </row>
    <row r="97" spans="18:22" ht="13.5">
      <c r="R97" s="78" t="s">
        <v>296</v>
      </c>
      <c r="S97" s="82">
        <f>+C29</f>
        <v>8.6</v>
      </c>
      <c r="T97" s="82">
        <f>+E29</f>
        <v>9.2</v>
      </c>
      <c r="U97" s="82">
        <f>+M29</f>
        <v>5.6</v>
      </c>
      <c r="V97" s="83">
        <f>+O29</f>
        <v>1.98</v>
      </c>
    </row>
    <row r="98" spans="18:22" ht="13.5">
      <c r="R98" s="78" t="s">
        <v>297</v>
      </c>
      <c r="S98" s="82">
        <f>+C30</f>
        <v>8.6</v>
      </c>
      <c r="T98" s="82">
        <f>+E30</f>
        <v>9.8</v>
      </c>
      <c r="U98" s="82">
        <f>+M30</f>
        <v>5.5</v>
      </c>
      <c r="V98" s="83">
        <f>+O30</f>
        <v>1.96</v>
      </c>
    </row>
    <row r="99" spans="18:22" ht="13.5">
      <c r="R99" s="78" t="s">
        <v>298</v>
      </c>
      <c r="S99" s="82">
        <v>8.4</v>
      </c>
      <c r="T99" s="82">
        <v>10.1</v>
      </c>
      <c r="U99" s="82">
        <v>5.2</v>
      </c>
      <c r="V99" s="83">
        <v>1.84</v>
      </c>
    </row>
    <row r="100" spans="18:22" ht="13.5">
      <c r="R100" s="78" t="s">
        <v>299</v>
      </c>
      <c r="S100" s="82">
        <v>8.4</v>
      </c>
      <c r="T100" s="82">
        <v>10.4</v>
      </c>
      <c r="U100" s="82">
        <v>5.2</v>
      </c>
      <c r="V100" s="83">
        <v>1.87</v>
      </c>
    </row>
    <row r="101" spans="18:22" ht="13.5">
      <c r="R101" s="78" t="s">
        <v>300</v>
      </c>
      <c r="S101" s="82">
        <v>8.2</v>
      </c>
      <c r="T101" s="82">
        <v>10.5</v>
      </c>
      <c r="U101" s="82">
        <v>5</v>
      </c>
      <c r="V101" s="83">
        <v>1.84</v>
      </c>
    </row>
    <row r="102" spans="18:22" ht="13.5">
      <c r="R102" s="78" t="s">
        <v>301</v>
      </c>
      <c r="S102" s="82">
        <v>7.9</v>
      </c>
      <c r="T102" s="82">
        <v>10.5</v>
      </c>
      <c r="U102" s="82">
        <v>4.9</v>
      </c>
      <c r="V102" s="83">
        <v>1.76</v>
      </c>
    </row>
    <row r="103" spans="18:22" ht="13.5">
      <c r="R103" s="78" t="s">
        <v>302</v>
      </c>
      <c r="S103" s="82">
        <v>8</v>
      </c>
      <c r="T103" s="82">
        <v>10.8</v>
      </c>
      <c r="U103" s="82">
        <v>4.8</v>
      </c>
      <c r="V103" s="83">
        <v>1.78</v>
      </c>
    </row>
    <row r="104" spans="18:22" ht="13.5">
      <c r="R104" s="78" t="s">
        <v>303</v>
      </c>
      <c r="S104" s="82">
        <v>7.6</v>
      </c>
      <c r="T104" s="82">
        <v>10.9</v>
      </c>
      <c r="U104" s="82">
        <v>4.7</v>
      </c>
      <c r="V104" s="83">
        <v>1.72</v>
      </c>
    </row>
    <row r="105" spans="18:22" ht="13.5">
      <c r="R105" s="78" t="s">
        <v>304</v>
      </c>
      <c r="S105" s="82">
        <v>7.2846047156726765</v>
      </c>
      <c r="T105" s="82">
        <v>11.39472954230236</v>
      </c>
      <c r="U105" s="82">
        <v>4.5972260748959775</v>
      </c>
      <c r="V105" s="83">
        <v>1.6596393897364772</v>
      </c>
    </row>
    <row r="106" spans="18:22" ht="13.5">
      <c r="R106" s="78" t="s">
        <v>305</v>
      </c>
      <c r="S106" s="82">
        <v>7</v>
      </c>
      <c r="T106" s="82">
        <v>11.7</v>
      </c>
      <c r="U106" s="82">
        <v>4.4</v>
      </c>
      <c r="V106" s="83">
        <v>1.65</v>
      </c>
    </row>
    <row r="107" ht="13.5">
      <c r="R107" s="84" t="s">
        <v>228</v>
      </c>
    </row>
    <row r="108" ht="13.5">
      <c r="R108" s="117" t="s">
        <v>229</v>
      </c>
    </row>
    <row r="109" ht="13.5">
      <c r="R109" s="117" t="s">
        <v>136</v>
      </c>
    </row>
  </sheetData>
  <sheetProtection/>
  <mergeCells count="8">
    <mergeCell ref="J3:K3"/>
    <mergeCell ref="L3:M3"/>
    <mergeCell ref="N3:O3"/>
    <mergeCell ref="A34:O34"/>
    <mergeCell ref="B3:C3"/>
    <mergeCell ref="D3:E3"/>
    <mergeCell ref="F3:G3"/>
    <mergeCell ref="H3:I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7" r:id="rId2"/>
  <headerFooter alignWithMargins="0">
    <oddFooter>&amp;C-4-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93"/>
  <sheetViews>
    <sheetView view="pageBreakPreview" zoomScale="90" zoomScaleSheetLayoutView="90" zoomScalePageLayoutView="0" workbookViewId="0" topLeftCell="B53">
      <selection activeCell="E17" sqref="E17"/>
    </sheetView>
  </sheetViews>
  <sheetFormatPr defaultColWidth="9.00390625" defaultRowHeight="13.5"/>
  <cols>
    <col min="1" max="1" width="87.00390625" style="128" customWidth="1"/>
    <col min="2" max="2" width="1.875" style="128" customWidth="1"/>
    <col min="3" max="16384" width="9.00390625" style="128" customWidth="1"/>
  </cols>
  <sheetData>
    <row r="1" spans="1:10" ht="19.5" customHeight="1">
      <c r="A1" s="1" t="s">
        <v>109</v>
      </c>
      <c r="B1" s="1"/>
      <c r="C1" s="1"/>
      <c r="D1" s="1"/>
      <c r="E1" s="1"/>
      <c r="F1" s="1"/>
      <c r="G1" s="1"/>
      <c r="H1" s="1"/>
      <c r="I1" s="1"/>
      <c r="J1" s="1"/>
    </row>
    <row r="2" spans="1:10" ht="19.5" customHeight="1">
      <c r="A2" s="1" t="s">
        <v>224</v>
      </c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>
      <c r="A3" s="1" t="s">
        <v>110</v>
      </c>
      <c r="B3" s="1"/>
      <c r="C3" s="1"/>
      <c r="D3" s="1"/>
      <c r="E3" s="1"/>
      <c r="F3" s="1"/>
      <c r="G3" s="1"/>
      <c r="H3" s="1"/>
      <c r="I3" s="1"/>
      <c r="J3" s="1"/>
    </row>
    <row r="4" spans="1:10" ht="19.5" customHeight="1">
      <c r="A4" s="1" t="s">
        <v>111</v>
      </c>
      <c r="B4" s="1"/>
      <c r="C4" s="1"/>
      <c r="D4" s="1"/>
      <c r="E4" s="1"/>
      <c r="F4" s="1"/>
      <c r="G4" s="1"/>
      <c r="H4" s="1"/>
      <c r="I4" s="1"/>
      <c r="J4" s="1"/>
    </row>
    <row r="5" spans="1:10" ht="19.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ht="19.5" customHeight="1"/>
    <row r="7" ht="19.5" customHeight="1">
      <c r="A7" s="2" t="s">
        <v>112</v>
      </c>
    </row>
    <row r="8" spans="3:10" ht="13.5">
      <c r="C8" s="29" t="s">
        <v>113</v>
      </c>
      <c r="E8" s="29"/>
      <c r="F8" s="29"/>
      <c r="G8" s="29"/>
      <c r="H8" s="29"/>
      <c r="I8" s="29"/>
      <c r="J8" s="29"/>
    </row>
    <row r="9" spans="3:10" ht="13.5">
      <c r="C9" s="30" t="s">
        <v>114</v>
      </c>
      <c r="D9" s="29"/>
      <c r="E9" s="29"/>
      <c r="F9" s="29"/>
      <c r="G9" s="29"/>
      <c r="H9" s="29"/>
      <c r="I9" s="29"/>
      <c r="J9" s="29"/>
    </row>
    <row r="10" spans="3:10" ht="13.5">
      <c r="C10" s="31"/>
      <c r="D10" s="32"/>
      <c r="E10" s="32"/>
      <c r="F10" s="32"/>
      <c r="G10" s="32"/>
      <c r="H10" s="32"/>
      <c r="I10" s="32"/>
      <c r="J10" s="32"/>
    </row>
    <row r="11" spans="3:10" ht="13.5">
      <c r="C11" s="33" t="s">
        <v>115</v>
      </c>
      <c r="D11" s="34" t="s">
        <v>268</v>
      </c>
      <c r="E11" s="34" t="s">
        <v>104</v>
      </c>
      <c r="F11" s="34" t="s">
        <v>117</v>
      </c>
      <c r="G11" s="34" t="s">
        <v>118</v>
      </c>
      <c r="H11" s="34" t="s">
        <v>119</v>
      </c>
      <c r="I11" s="33" t="s">
        <v>120</v>
      </c>
      <c r="J11" s="33" t="s">
        <v>121</v>
      </c>
    </row>
    <row r="12" spans="3:10" ht="13.5">
      <c r="C12" s="35" t="s">
        <v>352</v>
      </c>
      <c r="D12" s="36">
        <v>69.31364724660814</v>
      </c>
      <c r="E12" s="36">
        <v>123.54349561053472</v>
      </c>
      <c r="F12" s="36">
        <v>62.21069433359936</v>
      </c>
      <c r="G12" s="36">
        <v>79.44932162809258</v>
      </c>
      <c r="H12" s="36">
        <v>34.11811652035116</v>
      </c>
      <c r="I12" s="36">
        <v>69.27374301675978</v>
      </c>
      <c r="J12" s="36">
        <v>14.086193136472467</v>
      </c>
    </row>
    <row r="13" spans="3:10" ht="13.5">
      <c r="C13" s="35" t="s">
        <v>307</v>
      </c>
      <c r="D13" s="36">
        <v>70.79889807162535</v>
      </c>
      <c r="E13" s="36">
        <v>124.4391971664699</v>
      </c>
      <c r="F13" s="36">
        <v>58.71704053522235</v>
      </c>
      <c r="G13" s="36">
        <v>63.24281778827233</v>
      </c>
      <c r="H13" s="36">
        <v>34.27784336875246</v>
      </c>
      <c r="I13" s="36">
        <v>70.01180637544275</v>
      </c>
      <c r="J13" s="36">
        <v>15.545060999606454</v>
      </c>
    </row>
    <row r="14" spans="3:10" ht="13.5">
      <c r="C14" s="35" t="s">
        <v>308</v>
      </c>
      <c r="D14" s="36">
        <v>72</v>
      </c>
      <c r="E14" s="36">
        <v>136.7378640776699</v>
      </c>
      <c r="F14" s="36">
        <v>68.50485436893204</v>
      </c>
      <c r="G14" s="36">
        <v>71.18446601941747</v>
      </c>
      <c r="H14" s="36">
        <v>31.184466019417474</v>
      </c>
      <c r="I14" s="36">
        <v>75.41747572815534</v>
      </c>
      <c r="J14" s="36">
        <v>18.058252427184467</v>
      </c>
    </row>
    <row r="15" spans="3:10" ht="13.5">
      <c r="C15" s="35" t="s">
        <v>309</v>
      </c>
      <c r="D15" s="36">
        <v>71.3302752293578</v>
      </c>
      <c r="E15" s="36">
        <v>141.01681957186545</v>
      </c>
      <c r="F15" s="36">
        <v>60.6651376146789</v>
      </c>
      <c r="G15" s="36">
        <v>51.223241590214066</v>
      </c>
      <c r="H15" s="36">
        <v>36.08562691131498</v>
      </c>
      <c r="I15" s="36">
        <v>65.0229357798165</v>
      </c>
      <c r="J15" s="36">
        <v>19.877675840978593</v>
      </c>
    </row>
    <row r="16" spans="3:10" ht="13.5">
      <c r="C16" s="35" t="s">
        <v>310</v>
      </c>
      <c r="D16" s="36">
        <v>72.93142446428605</v>
      </c>
      <c r="E16" s="36">
        <v>145.8628489285721</v>
      </c>
      <c r="F16" s="36">
        <v>60.254260149749</v>
      </c>
      <c r="G16" s="36">
        <v>49.76541586569752</v>
      </c>
      <c r="H16" s="36">
        <v>32.74934114588737</v>
      </c>
      <c r="I16" s="36">
        <v>62.55576914732865</v>
      </c>
      <c r="J16" s="36">
        <v>22.411415484627994</v>
      </c>
    </row>
    <row r="17" spans="3:10" ht="13.5">
      <c r="C17" s="35" t="s">
        <v>311</v>
      </c>
      <c r="D17" s="36">
        <v>74.9625748502994</v>
      </c>
      <c r="E17" s="36">
        <v>154.71556886227546</v>
      </c>
      <c r="F17" s="36">
        <v>67.73952095808383</v>
      </c>
      <c r="G17" s="36">
        <v>47.118263473053894</v>
      </c>
      <c r="H17" s="36">
        <v>34.3188622754491</v>
      </c>
      <c r="I17" s="36">
        <v>70.47155688622755</v>
      </c>
      <c r="J17" s="36">
        <v>22.19311377245509</v>
      </c>
    </row>
    <row r="18" spans="3:10" ht="13.5">
      <c r="C18" s="35" t="s">
        <v>312</v>
      </c>
      <c r="D18" s="36">
        <v>75.52005943536405</v>
      </c>
      <c r="E18" s="36">
        <v>161.62704309063892</v>
      </c>
      <c r="F18" s="36">
        <v>74.18276374442793</v>
      </c>
      <c r="G18" s="36">
        <v>56.38930163447251</v>
      </c>
      <c r="H18" s="36">
        <v>35.289747399702826</v>
      </c>
      <c r="I18" s="36">
        <v>75.33432392273403</v>
      </c>
      <c r="J18" s="36">
        <v>20.913818722139673</v>
      </c>
    </row>
    <row r="19" spans="3:10" ht="13.5">
      <c r="C19" s="35" t="s">
        <v>313</v>
      </c>
      <c r="D19" s="36">
        <v>83.70206489675516</v>
      </c>
      <c r="E19" s="36">
        <v>155.53097345132744</v>
      </c>
      <c r="F19" s="36">
        <v>65.37610619469027</v>
      </c>
      <c r="G19" s="36">
        <v>47.640117994100294</v>
      </c>
      <c r="H19" s="36">
        <v>65.26548672566372</v>
      </c>
      <c r="I19" s="36">
        <v>48.59882005899705</v>
      </c>
      <c r="J19" s="36">
        <v>24.74188790560472</v>
      </c>
    </row>
    <row r="20" spans="3:10" ht="13.5">
      <c r="C20" s="35" t="s">
        <v>314</v>
      </c>
      <c r="D20" s="36">
        <v>85.92836257309942</v>
      </c>
      <c r="E20" s="36">
        <v>161.91520467836258</v>
      </c>
      <c r="F20" s="36">
        <v>72.58771929824562</v>
      </c>
      <c r="G20" s="36">
        <v>45.4312865497076</v>
      </c>
      <c r="H20" s="36">
        <v>44.51754385964912</v>
      </c>
      <c r="I20" s="36">
        <v>52.92397660818713</v>
      </c>
      <c r="J20" s="36">
        <v>19.444444444444443</v>
      </c>
    </row>
    <row r="21" spans="3:10" ht="13.5">
      <c r="C21" s="35" t="s">
        <v>315</v>
      </c>
      <c r="D21" s="36">
        <v>80.54360402152038</v>
      </c>
      <c r="E21" s="36">
        <v>168.2708267800953</v>
      </c>
      <c r="F21" s="36">
        <v>74.95634500381131</v>
      </c>
      <c r="G21" s="36">
        <v>49.37830859157173</v>
      </c>
      <c r="H21" s="36">
        <v>48.181038802062645</v>
      </c>
      <c r="I21" s="36">
        <v>52.35334261398825</v>
      </c>
      <c r="J21" s="36">
        <v>20.71639544877844</v>
      </c>
    </row>
    <row r="22" spans="3:10" ht="13.5">
      <c r="C22" s="35" t="s">
        <v>316</v>
      </c>
      <c r="D22" s="36">
        <v>89.47179302910529</v>
      </c>
      <c r="E22" s="36">
        <v>173.98490837226015</v>
      </c>
      <c r="F22" s="36">
        <v>73.73338124326267</v>
      </c>
      <c r="G22" s="36">
        <v>41.64570607258354</v>
      </c>
      <c r="H22" s="36">
        <v>49.40711462450593</v>
      </c>
      <c r="I22" s="36">
        <v>52.13798059647862</v>
      </c>
      <c r="J22" s="36">
        <v>17.139777218828602</v>
      </c>
    </row>
    <row r="23" spans="3:10" ht="13.5">
      <c r="C23" s="35" t="s">
        <v>317</v>
      </c>
      <c r="D23" s="36">
        <v>90.94138543516874</v>
      </c>
      <c r="E23" s="36">
        <v>178.75666074600355</v>
      </c>
      <c r="F23" s="36">
        <v>76.1278863232682</v>
      </c>
      <c r="G23" s="36">
        <v>48.206039076376555</v>
      </c>
      <c r="H23" s="36">
        <v>44.760213143872114</v>
      </c>
      <c r="I23" s="36">
        <v>54.351687388987564</v>
      </c>
      <c r="J23" s="36">
        <v>14.849023090586146</v>
      </c>
    </row>
    <row r="24" spans="3:10" ht="13.5">
      <c r="C24" s="35" t="s">
        <v>318</v>
      </c>
      <c r="D24" s="36">
        <v>90.84531743247983</v>
      </c>
      <c r="E24" s="36">
        <v>176.42932304454578</v>
      </c>
      <c r="F24" s="36">
        <v>71.48368993335671</v>
      </c>
      <c r="G24" s="36">
        <v>33.35671694142406</v>
      </c>
      <c r="H24" s="36">
        <v>44.33532094002104</v>
      </c>
      <c r="I24" s="36">
        <v>49.73693440897931</v>
      </c>
      <c r="J24" s="36">
        <v>15.152578042792003</v>
      </c>
    </row>
    <row r="25" spans="3:10" ht="13.5">
      <c r="C25" s="35" t="s">
        <v>319</v>
      </c>
      <c r="D25" s="36">
        <v>91.6926272066459</v>
      </c>
      <c r="E25" s="36">
        <v>175.5970924195223</v>
      </c>
      <c r="F25" s="36">
        <v>70.6472827968155</v>
      </c>
      <c r="G25" s="36">
        <v>30.218068535825545</v>
      </c>
      <c r="H25" s="36">
        <v>48.52890273451021</v>
      </c>
      <c r="I25" s="36">
        <v>48.77120110764971</v>
      </c>
      <c r="J25" s="36">
        <v>13.430252682589131</v>
      </c>
    </row>
    <row r="26" spans="3:10" ht="13.5">
      <c r="C26" s="35" t="s">
        <v>320</v>
      </c>
      <c r="D26" s="36">
        <v>90.8147958418154</v>
      </c>
      <c r="E26" s="36">
        <v>173.76698743116359</v>
      </c>
      <c r="F26" s="36">
        <v>77.14965832006018</v>
      </c>
      <c r="G26" s="36">
        <v>37.49329189386102</v>
      </c>
      <c r="H26" s="36">
        <v>43.87951194171647</v>
      </c>
      <c r="I26" s="36">
        <v>52.25713393997846</v>
      </c>
      <c r="J26" s="36">
        <v>13.768141070914167</v>
      </c>
    </row>
    <row r="27" spans="3:10" ht="13.5">
      <c r="C27" s="35" t="s">
        <v>321</v>
      </c>
      <c r="D27" s="36">
        <v>92.46762099522836</v>
      </c>
      <c r="E27" s="36">
        <v>178.28902522154056</v>
      </c>
      <c r="F27" s="36">
        <v>70.82481254260395</v>
      </c>
      <c r="G27" s="36">
        <v>27.77777777777778</v>
      </c>
      <c r="H27" s="36">
        <v>49.38650306748466</v>
      </c>
      <c r="I27" s="36">
        <v>45.50102249488753</v>
      </c>
      <c r="J27" s="36">
        <v>12.269938650306749</v>
      </c>
    </row>
    <row r="28" spans="3:10" ht="13.5">
      <c r="C28" s="35" t="s">
        <v>322</v>
      </c>
      <c r="D28" s="36">
        <v>94.38088829071333</v>
      </c>
      <c r="E28" s="36">
        <v>171.60161507402424</v>
      </c>
      <c r="F28" s="36">
        <v>74.25975773889637</v>
      </c>
      <c r="G28" s="36">
        <v>29.004037685060567</v>
      </c>
      <c r="H28" s="36">
        <v>49.52893674293405</v>
      </c>
      <c r="I28" s="36">
        <v>44.04441453566622</v>
      </c>
      <c r="J28" s="36">
        <v>12.045760430686407</v>
      </c>
    </row>
    <row r="29" spans="3:10" ht="13.5">
      <c r="C29" s="35" t="s">
        <v>323</v>
      </c>
      <c r="D29" s="36">
        <v>96.38474295190713</v>
      </c>
      <c r="E29" s="36">
        <v>167.7943615257048</v>
      </c>
      <c r="F29" s="36">
        <v>76.74958540630182</v>
      </c>
      <c r="G29" s="36">
        <v>31.243781094527364</v>
      </c>
      <c r="H29" s="36">
        <v>44.07960199004975</v>
      </c>
      <c r="I29" s="36">
        <v>42.45439469320066</v>
      </c>
      <c r="J29" s="36">
        <v>12.371475953565506</v>
      </c>
    </row>
    <row r="30" spans="3:10" ht="13.5">
      <c r="C30" s="35" t="s">
        <v>324</v>
      </c>
      <c r="D30" s="36">
        <v>101.21152586771447</v>
      </c>
      <c r="E30" s="36">
        <v>173.73935821872954</v>
      </c>
      <c r="F30" s="36">
        <v>77.14472822527833</v>
      </c>
      <c r="G30" s="36">
        <v>31.958087753765554</v>
      </c>
      <c r="H30" s="36">
        <v>44.85920104780615</v>
      </c>
      <c r="I30" s="36">
        <v>39.91486574983628</v>
      </c>
      <c r="J30" s="36">
        <v>11.49312377210216</v>
      </c>
    </row>
    <row r="31" spans="3:10" ht="13.5">
      <c r="C31" s="35" t="s">
        <v>325</v>
      </c>
      <c r="D31" s="36">
        <v>98.19021198965093</v>
      </c>
      <c r="E31" s="36">
        <v>170.81917949702736</v>
      </c>
      <c r="F31" s="36">
        <v>88.65340250007137</v>
      </c>
      <c r="G31" s="36">
        <v>33.41127134104409</v>
      </c>
      <c r="H31" s="36">
        <v>45.05655911913616</v>
      </c>
      <c r="I31" s="36">
        <v>40.90447879714233</v>
      </c>
      <c r="J31" s="36">
        <v>12.03454530827899</v>
      </c>
    </row>
    <row r="32" spans="3:10" ht="13.5">
      <c r="C32" s="35" t="s">
        <v>326</v>
      </c>
      <c r="D32" s="36">
        <v>98.97632757517594</v>
      </c>
      <c r="E32" s="36">
        <v>166.3787587971849</v>
      </c>
      <c r="F32" s="36">
        <v>80.51823416506718</v>
      </c>
      <c r="G32" s="36">
        <v>30.294305822136916</v>
      </c>
      <c r="H32" s="36">
        <v>46.64107485604607</v>
      </c>
      <c r="I32" s="36">
        <v>38.48368522072936</v>
      </c>
      <c r="J32" s="36">
        <v>13.62763915547025</v>
      </c>
    </row>
    <row r="33" spans="3:10" ht="13.5">
      <c r="C33" s="35" t="s">
        <v>327</v>
      </c>
      <c r="D33" s="36">
        <v>100.81915563957152</v>
      </c>
      <c r="E33" s="36">
        <v>161.1531190926276</v>
      </c>
      <c r="F33" s="36">
        <v>81.63201008191557</v>
      </c>
      <c r="G33" s="36">
        <v>28.638941398865786</v>
      </c>
      <c r="H33" s="36">
        <v>40.57971014492754</v>
      </c>
      <c r="I33" s="36">
        <v>34.84562066792691</v>
      </c>
      <c r="J33" s="36">
        <v>14.8708254568368</v>
      </c>
    </row>
    <row r="34" spans="3:10" ht="13.5">
      <c r="C34" s="35" t="s">
        <v>328</v>
      </c>
      <c r="D34" s="36">
        <v>102.48138957816377</v>
      </c>
      <c r="E34" s="36">
        <v>162.74813895781637</v>
      </c>
      <c r="F34" s="36">
        <v>86.63151364764268</v>
      </c>
      <c r="G34" s="36">
        <v>31.172456575682382</v>
      </c>
      <c r="H34" s="36">
        <v>38.15136476426799</v>
      </c>
      <c r="I34" s="36">
        <v>33.312655086848636</v>
      </c>
      <c r="J34" s="36">
        <v>15.012406947890819</v>
      </c>
    </row>
    <row r="35" spans="3:10" ht="13.5">
      <c r="C35" s="35" t="s">
        <v>329</v>
      </c>
      <c r="D35" s="36">
        <v>102.38751147842056</v>
      </c>
      <c r="E35" s="36">
        <v>156.01469237832873</v>
      </c>
      <c r="F35" s="36">
        <v>88.82767064585246</v>
      </c>
      <c r="G35" s="36">
        <v>34.89439853076217</v>
      </c>
      <c r="H35" s="36">
        <v>34.19038873584328</v>
      </c>
      <c r="I35" s="36">
        <v>31.833486378940925</v>
      </c>
      <c r="J35" s="36">
        <v>15.243342516069788</v>
      </c>
    </row>
    <row r="36" spans="3:10" ht="13.5">
      <c r="C36" s="35" t="s">
        <v>330</v>
      </c>
      <c r="D36" s="36">
        <v>105.48778862210287</v>
      </c>
      <c r="E36" s="36">
        <v>146.32568036897095</v>
      </c>
      <c r="F36" s="36">
        <v>88.21954062824916</v>
      </c>
      <c r="G36" s="36">
        <v>34.99092356649305</v>
      </c>
      <c r="H36" s="36">
        <v>31.14343673277477</v>
      </c>
      <c r="I36" s="36">
        <v>30.38605743479873</v>
      </c>
      <c r="J36" s="36">
        <v>16.26850732052534</v>
      </c>
    </row>
    <row r="37" spans="3:10" ht="13.5">
      <c r="C37" s="35" t="s">
        <v>331</v>
      </c>
      <c r="D37" s="36">
        <v>110.26102610261026</v>
      </c>
      <c r="E37" s="36">
        <v>151.4851485148515</v>
      </c>
      <c r="F37" s="36">
        <v>90.96909690969098</v>
      </c>
      <c r="G37" s="36">
        <v>32.463246324632465</v>
      </c>
      <c r="H37" s="36">
        <v>28.802880288028803</v>
      </c>
      <c r="I37" s="36">
        <v>27.632763276327633</v>
      </c>
      <c r="J37" s="36">
        <v>15.451545154515452</v>
      </c>
    </row>
    <row r="38" spans="3:10" ht="13.5">
      <c r="C38" s="35" t="s">
        <v>332</v>
      </c>
      <c r="D38" s="36">
        <v>112.95028282226853</v>
      </c>
      <c r="E38" s="36">
        <v>148.67520095266448</v>
      </c>
      <c r="F38" s="36">
        <v>88.92527537957726</v>
      </c>
      <c r="G38" s="36">
        <v>30.187555820184578</v>
      </c>
      <c r="H38" s="36">
        <v>27.15093777910092</v>
      </c>
      <c r="I38" s="36">
        <v>29.711223578445967</v>
      </c>
      <c r="J38" s="36">
        <v>15.421256326287585</v>
      </c>
    </row>
    <row r="39" spans="1:10" ht="13.5">
      <c r="A39" s="37" t="s">
        <v>225</v>
      </c>
      <c r="C39" s="35" t="s">
        <v>333</v>
      </c>
      <c r="D39" s="36">
        <v>115.29828706438275</v>
      </c>
      <c r="E39" s="36">
        <v>144.65445953927937</v>
      </c>
      <c r="F39" s="36">
        <v>93.23685764914353</v>
      </c>
      <c r="G39" s="36">
        <v>31.30537507383343</v>
      </c>
      <c r="H39" s="36">
        <v>27.52510336680449</v>
      </c>
      <c r="I39" s="36">
        <v>25.841701122268162</v>
      </c>
      <c r="J39" s="36">
        <v>16.715888954518608</v>
      </c>
    </row>
    <row r="40" spans="3:10" ht="13.5">
      <c r="C40" s="35" t="s">
        <v>334</v>
      </c>
      <c r="D40" s="36">
        <v>118.02461899179367</v>
      </c>
      <c r="E40" s="36">
        <v>132.56154747948418</v>
      </c>
      <c r="F40" s="36">
        <v>94.34349355216881</v>
      </c>
      <c r="G40" s="36">
        <v>28.95662368112544</v>
      </c>
      <c r="H40" s="36">
        <v>25.527549824150057</v>
      </c>
      <c r="I40" s="36">
        <v>30.392731535756155</v>
      </c>
      <c r="J40" s="36">
        <v>15.943728018757326</v>
      </c>
    </row>
    <row r="41" spans="1:10" s="129" customFormat="1" ht="19.5" customHeight="1">
      <c r="A41" s="14" t="s">
        <v>122</v>
      </c>
      <c r="C41" s="35" t="s">
        <v>335</v>
      </c>
      <c r="D41" s="38">
        <v>121.42116567227336</v>
      </c>
      <c r="E41" s="38">
        <v>138.89999694629404</v>
      </c>
      <c r="F41" s="38">
        <v>105.65822632032794</v>
      </c>
      <c r="G41" s="38">
        <v>33.47443393743393</v>
      </c>
      <c r="H41" s="38">
        <v>26.639949163066444</v>
      </c>
      <c r="I41" s="38">
        <v>32.25295155222783</v>
      </c>
      <c r="J41" s="38">
        <v>16.315514716681523</v>
      </c>
    </row>
    <row r="42" spans="1:10" s="129" customFormat="1" ht="19.5" customHeight="1">
      <c r="A42" s="14" t="s">
        <v>123</v>
      </c>
      <c r="C42" s="35" t="s">
        <v>336</v>
      </c>
      <c r="D42" s="38">
        <v>122.45015891360879</v>
      </c>
      <c r="E42" s="38">
        <v>134.7298468650679</v>
      </c>
      <c r="F42" s="38">
        <v>108.72580179138977</v>
      </c>
      <c r="G42" s="38">
        <v>34.15197919676394</v>
      </c>
      <c r="H42" s="38">
        <v>25.859578156602137</v>
      </c>
      <c r="I42" s="38">
        <v>29.673504767408264</v>
      </c>
      <c r="J42" s="38">
        <v>15.111239526148513</v>
      </c>
    </row>
    <row r="43" spans="1:10" s="129" customFormat="1" ht="19.5" customHeight="1">
      <c r="A43" s="14" t="s">
        <v>124</v>
      </c>
      <c r="C43" s="35" t="s">
        <v>337</v>
      </c>
      <c r="D43" s="38">
        <v>131.64084911072862</v>
      </c>
      <c r="E43" s="38">
        <v>122.20309810671256</v>
      </c>
      <c r="F43" s="38">
        <v>105.67986230636834</v>
      </c>
      <c r="G43" s="38">
        <v>34.79632816982215</v>
      </c>
      <c r="H43" s="38">
        <v>27.0223752151463</v>
      </c>
      <c r="I43" s="38">
        <v>27.653471026965004</v>
      </c>
      <c r="J43" s="38">
        <v>14.859437751004016</v>
      </c>
    </row>
    <row r="44" spans="1:10" s="129" customFormat="1" ht="19.5" customHeight="1">
      <c r="A44" s="14" t="s">
        <v>125</v>
      </c>
      <c r="C44" s="35" t="s">
        <v>338</v>
      </c>
      <c r="D44" s="38">
        <v>133.70402053036784</v>
      </c>
      <c r="E44" s="38">
        <v>125.00712859994297</v>
      </c>
      <c r="F44" s="38">
        <v>109.55232392358141</v>
      </c>
      <c r="G44" s="38">
        <v>38.15226689478187</v>
      </c>
      <c r="H44" s="38">
        <v>26.119190191046478</v>
      </c>
      <c r="I44" s="38">
        <v>30.48189335614485</v>
      </c>
      <c r="J44" s="38">
        <v>18.876532648987737</v>
      </c>
    </row>
    <row r="45" spans="1:10" s="129" customFormat="1" ht="18" customHeight="1">
      <c r="A45" s="14" t="s">
        <v>126</v>
      </c>
      <c r="C45" s="35" t="s">
        <v>339</v>
      </c>
      <c r="D45" s="38">
        <v>132.3321054122981</v>
      </c>
      <c r="E45" s="38">
        <v>121.64919240578068</v>
      </c>
      <c r="F45" s="38">
        <v>109.83281382827997</v>
      </c>
      <c r="G45" s="38">
        <v>36.61093794275999</v>
      </c>
      <c r="H45" s="38">
        <v>25.21960895437801</v>
      </c>
      <c r="I45" s="38">
        <v>29.640124681212807</v>
      </c>
      <c r="J45" s="38">
        <v>16.86030036837631</v>
      </c>
    </row>
    <row r="46" spans="1:10" s="129" customFormat="1" ht="18" customHeight="1">
      <c r="A46" s="14" t="s">
        <v>127</v>
      </c>
      <c r="C46" s="35" t="s">
        <v>340</v>
      </c>
      <c r="D46" s="130">
        <v>139.61474036850922</v>
      </c>
      <c r="E46" s="130">
        <v>111.86487995533221</v>
      </c>
      <c r="F46" s="130">
        <v>114.09826912339476</v>
      </c>
      <c r="G46" s="130">
        <v>41.010608598548295</v>
      </c>
      <c r="H46" s="130">
        <v>23.115577889447238</v>
      </c>
      <c r="I46" s="130">
        <v>27.80569514237856</v>
      </c>
      <c r="J46" s="130">
        <v>16.862088218872138</v>
      </c>
    </row>
    <row r="47" spans="1:10" s="129" customFormat="1" ht="18" customHeight="1">
      <c r="A47" s="14" t="s">
        <v>226</v>
      </c>
      <c r="C47" s="35" t="s">
        <v>341</v>
      </c>
      <c r="D47" s="130">
        <v>140.367995539448</v>
      </c>
      <c r="E47" s="130">
        <v>105.93810984109284</v>
      </c>
      <c r="F47" s="130">
        <v>113.35377752996934</v>
      </c>
      <c r="G47" s="130">
        <v>40.03345413994982</v>
      </c>
      <c r="H47" s="130">
        <v>23.445776414831336</v>
      </c>
      <c r="I47" s="130">
        <v>28.714803456927793</v>
      </c>
      <c r="J47" s="130">
        <v>19.013102871480346</v>
      </c>
    </row>
    <row r="48" spans="1:10" s="129" customFormat="1" ht="18" customHeight="1">
      <c r="A48" s="39" t="s">
        <v>128</v>
      </c>
      <c r="C48" s="35" t="s">
        <v>342</v>
      </c>
      <c r="D48" s="130">
        <v>150.65114990302024</v>
      </c>
      <c r="E48" s="130">
        <v>100.94208922139097</v>
      </c>
      <c r="F48" s="130">
        <v>118.45386533665835</v>
      </c>
      <c r="G48" s="130">
        <v>41.091715156553065</v>
      </c>
      <c r="H48" s="130">
        <v>23.025768911055692</v>
      </c>
      <c r="I48" s="130">
        <v>26.378498198947078</v>
      </c>
      <c r="J48" s="130">
        <v>15.904682737600444</v>
      </c>
    </row>
    <row r="49" spans="3:10" ht="13.5">
      <c r="C49" s="35" t="s">
        <v>343</v>
      </c>
      <c r="D49" s="132">
        <v>149.82078853046596</v>
      </c>
      <c r="E49" s="132">
        <v>107.85773366418528</v>
      </c>
      <c r="F49" s="132">
        <v>128.94954507857733</v>
      </c>
      <c r="G49" s="132">
        <v>50.20678246484698</v>
      </c>
      <c r="H49" s="132">
        <v>25.88916459884202</v>
      </c>
      <c r="I49" s="132">
        <v>28.205128205128204</v>
      </c>
      <c r="J49" s="132">
        <v>15.660325337744693</v>
      </c>
    </row>
    <row r="50" spans="3:10" ht="13.5">
      <c r="C50" s="131" t="s">
        <v>353</v>
      </c>
      <c r="D50" s="132">
        <v>158.5231951688169</v>
      </c>
      <c r="E50" s="132">
        <v>104.58413395553116</v>
      </c>
      <c r="F50" s="132">
        <v>127.03815536645622</v>
      </c>
      <c r="G50" s="132">
        <v>48.97062860279989</v>
      </c>
      <c r="H50" s="132">
        <v>25.802909689816087</v>
      </c>
      <c r="I50" s="132">
        <v>25.33626132308537</v>
      </c>
      <c r="J50" s="132">
        <v>14.136700521548175</v>
      </c>
    </row>
    <row r="51" spans="3:10" ht="13.5">
      <c r="C51" s="131" t="s">
        <v>354</v>
      </c>
      <c r="D51" s="132">
        <v>161.6775899026839</v>
      </c>
      <c r="E51" s="132">
        <v>102.1784836219944</v>
      </c>
      <c r="F51" s="132">
        <v>130.66792677665237</v>
      </c>
      <c r="G51" s="132">
        <v>56.12968175374438</v>
      </c>
      <c r="H51" s="132">
        <v>26.407522308740642</v>
      </c>
      <c r="I51" s="132">
        <v>26.16097905067149</v>
      </c>
      <c r="J51" s="132">
        <v>14.162540491305926</v>
      </c>
    </row>
    <row r="52" spans="3:10" ht="13.5">
      <c r="C52" s="131" t="s">
        <v>355</v>
      </c>
      <c r="D52" s="36">
        <v>163.95634379263302</v>
      </c>
      <c r="E52" s="36">
        <v>99.50886766712142</v>
      </c>
      <c r="F52" s="36">
        <v>136.5893587994543</v>
      </c>
      <c r="G52" s="36">
        <v>57.48976807639836</v>
      </c>
      <c r="H52" s="36">
        <v>28.567530695770806</v>
      </c>
      <c r="I52" s="36">
        <v>23.328785811732605</v>
      </c>
      <c r="J52" s="36">
        <v>13.069577080491133</v>
      </c>
    </row>
    <row r="53" spans="3:10" ht="13.5">
      <c r="C53" s="131" t="s">
        <v>356</v>
      </c>
      <c r="D53" s="36">
        <v>171.90644547185207</v>
      </c>
      <c r="E53" s="36">
        <v>98.12347022028828</v>
      </c>
      <c r="F53" s="36">
        <v>141.58281207506118</v>
      </c>
      <c r="G53" s="36">
        <v>56.24150122382377</v>
      </c>
      <c r="H53" s="36">
        <v>28.827848789774272</v>
      </c>
      <c r="I53" s="36">
        <v>26.189828664672287</v>
      </c>
      <c r="J53" s="36">
        <v>15.093826488985586</v>
      </c>
    </row>
    <row r="54" spans="3:10" ht="13.5">
      <c r="C54" s="131" t="s">
        <v>357</v>
      </c>
      <c r="D54" s="36">
        <v>177.0002712232167</v>
      </c>
      <c r="E54" s="36">
        <v>96.826688364524</v>
      </c>
      <c r="F54" s="36">
        <v>147.5725522104692</v>
      </c>
      <c r="G54" s="36">
        <v>60.97097911581231</v>
      </c>
      <c r="H54" s="36">
        <v>28.044480607540006</v>
      </c>
      <c r="I54" s="36">
        <v>23.189585028478437</v>
      </c>
      <c r="J54" s="36">
        <v>15.649579604014104</v>
      </c>
    </row>
    <row r="55" spans="3:10" ht="13.5">
      <c r="C55" s="131" t="s">
        <v>358</v>
      </c>
      <c r="D55" s="36">
        <v>184.04974317383076</v>
      </c>
      <c r="E55" s="36">
        <v>99.86482833198161</v>
      </c>
      <c r="F55" s="36">
        <v>130.68396864017302</v>
      </c>
      <c r="G55" s="36">
        <v>66.82887266828872</v>
      </c>
      <c r="H55" s="36">
        <v>30.548796972154637</v>
      </c>
      <c r="I55" s="36">
        <v>23.54690456880238</v>
      </c>
      <c r="J55" s="36">
        <v>14.382265477155988</v>
      </c>
    </row>
    <row r="56" spans="3:10" ht="13.5">
      <c r="C56" s="131" t="s">
        <v>359</v>
      </c>
      <c r="D56" s="36">
        <v>194.82875236608666</v>
      </c>
      <c r="E56" s="36">
        <v>123.1635626168851</v>
      </c>
      <c r="F56" s="36">
        <v>114.43181750598652</v>
      </c>
      <c r="G56" s="36">
        <v>59.12175404809651</v>
      </c>
      <c r="H56" s="36">
        <v>31.980354384498472</v>
      </c>
      <c r="I56" s="36">
        <v>22.437611275683633</v>
      </c>
      <c r="J56" s="36">
        <v>14.246531496729244</v>
      </c>
    </row>
    <row r="57" spans="3:10" ht="13.5">
      <c r="C57" s="131" t="s">
        <v>360</v>
      </c>
      <c r="D57" s="36">
        <v>205.4798594053871</v>
      </c>
      <c r="E57" s="36">
        <v>120.16287002459487</v>
      </c>
      <c r="F57" s="36">
        <v>109.43066318550281</v>
      </c>
      <c r="G57" s="36">
        <v>51.55243940087793</v>
      </c>
      <c r="H57" s="36">
        <v>33.87268304630312</v>
      </c>
      <c r="I57" s="36">
        <v>22.870143541238978</v>
      </c>
      <c r="J57" s="36">
        <v>14.895329895062265</v>
      </c>
    </row>
    <row r="58" spans="3:10" ht="13.5">
      <c r="C58" s="131" t="s">
        <v>361</v>
      </c>
      <c r="D58" s="36">
        <v>202</v>
      </c>
      <c r="E58" s="36">
        <v>115.2</v>
      </c>
      <c r="F58" s="36">
        <v>114.4</v>
      </c>
      <c r="G58" s="36">
        <v>56.9</v>
      </c>
      <c r="H58" s="36">
        <v>32.4</v>
      </c>
      <c r="I58" s="36">
        <v>23.5</v>
      </c>
      <c r="J58" s="36">
        <v>15.1</v>
      </c>
    </row>
    <row r="59" spans="3:10" ht="13.5">
      <c r="C59" s="131" t="s">
        <v>362</v>
      </c>
      <c r="D59" s="36">
        <v>214.4</v>
      </c>
      <c r="E59" s="36">
        <v>114.8</v>
      </c>
      <c r="F59" s="36">
        <v>114</v>
      </c>
      <c r="G59" s="36">
        <v>55.2</v>
      </c>
      <c r="H59" s="36">
        <v>32.8</v>
      </c>
      <c r="I59" s="36">
        <v>25.7</v>
      </c>
      <c r="J59" s="36">
        <v>21.3</v>
      </c>
    </row>
    <row r="60" spans="3:10" ht="13.5">
      <c r="C60" s="131" t="s">
        <v>363</v>
      </c>
      <c r="D60" s="36">
        <v>219</v>
      </c>
      <c r="E60" s="36">
        <v>116.4</v>
      </c>
      <c r="F60" s="36">
        <v>122.3</v>
      </c>
      <c r="G60" s="36">
        <v>67.4</v>
      </c>
      <c r="H60" s="36">
        <v>33.8</v>
      </c>
      <c r="I60" s="36">
        <v>27.2</v>
      </c>
      <c r="J60" s="36">
        <v>21.1</v>
      </c>
    </row>
    <row r="61" spans="3:10" ht="13.5">
      <c r="C61" s="131" t="s">
        <v>364</v>
      </c>
      <c r="D61" s="36">
        <v>223</v>
      </c>
      <c r="E61" s="36">
        <v>114</v>
      </c>
      <c r="F61" s="36">
        <v>119.6</v>
      </c>
      <c r="G61" s="36">
        <v>61.1</v>
      </c>
      <c r="H61" s="36">
        <v>34.5</v>
      </c>
      <c r="I61" s="36">
        <v>24.3</v>
      </c>
      <c r="J61" s="36">
        <v>19.9</v>
      </c>
    </row>
    <row r="62" spans="3:10" ht="13.5">
      <c r="C62" s="131" t="s">
        <v>365</v>
      </c>
      <c r="D62" s="36">
        <v>225.8</v>
      </c>
      <c r="E62" s="36">
        <v>113.8</v>
      </c>
      <c r="F62" s="36">
        <v>123.1</v>
      </c>
      <c r="G62" s="36">
        <v>62.7</v>
      </c>
      <c r="H62" s="36">
        <v>35.2</v>
      </c>
      <c r="I62" s="36">
        <v>26.1</v>
      </c>
      <c r="J62" s="36">
        <v>21</v>
      </c>
    </row>
    <row r="63" spans="3:10" ht="13.5">
      <c r="C63" s="131" t="s">
        <v>366</v>
      </c>
      <c r="D63" s="36">
        <v>230.2</v>
      </c>
      <c r="E63" s="36">
        <v>112.6</v>
      </c>
      <c r="F63" s="36">
        <v>119.4</v>
      </c>
      <c r="G63" s="36">
        <v>63.2</v>
      </c>
      <c r="H63" s="36">
        <v>34.3</v>
      </c>
      <c r="I63" s="36">
        <v>27.2</v>
      </c>
      <c r="J63" s="36">
        <v>20.7</v>
      </c>
    </row>
    <row r="64" spans="3:10" ht="13.5">
      <c r="C64" s="131" t="s">
        <v>367</v>
      </c>
      <c r="D64" s="36">
        <v>232.5</v>
      </c>
      <c r="E64" s="36">
        <v>114.1</v>
      </c>
      <c r="F64" s="36">
        <v>126.8</v>
      </c>
      <c r="G64" s="36">
        <v>69</v>
      </c>
      <c r="H64" s="36">
        <v>33.7</v>
      </c>
      <c r="I64" s="36">
        <v>27.4</v>
      </c>
      <c r="J64" s="36">
        <v>21.1</v>
      </c>
    </row>
    <row r="65" spans="3:10" ht="13.5">
      <c r="C65" s="131" t="s">
        <v>368</v>
      </c>
      <c r="D65" s="40">
        <v>240.7</v>
      </c>
      <c r="E65" s="40">
        <v>108.1</v>
      </c>
      <c r="F65" s="40">
        <v>126.5</v>
      </c>
      <c r="G65" s="40">
        <v>67.8</v>
      </c>
      <c r="H65" s="40">
        <v>31.5</v>
      </c>
      <c r="I65" s="40">
        <v>26.3</v>
      </c>
      <c r="J65" s="40">
        <v>20.5</v>
      </c>
    </row>
    <row r="66" spans="3:10" ht="13.5">
      <c r="C66" s="131" t="s">
        <v>369</v>
      </c>
      <c r="D66" s="41">
        <v>244.4</v>
      </c>
      <c r="E66" s="41">
        <v>114.7</v>
      </c>
      <c r="F66" s="41">
        <v>134.4</v>
      </c>
      <c r="G66" s="41">
        <v>77</v>
      </c>
      <c r="H66" s="41">
        <v>33.6</v>
      </c>
      <c r="I66" s="41">
        <v>30.2</v>
      </c>
      <c r="J66" s="41">
        <v>21.8</v>
      </c>
    </row>
    <row r="67" spans="3:10" ht="13.5">
      <c r="C67" s="131" t="s">
        <v>370</v>
      </c>
      <c r="D67" s="42">
        <v>251.8</v>
      </c>
      <c r="E67" s="41">
        <v>108.6</v>
      </c>
      <c r="F67" s="41">
        <v>132.5</v>
      </c>
      <c r="G67" s="41">
        <v>78.5</v>
      </c>
      <c r="H67" s="41">
        <v>31.7</v>
      </c>
      <c r="I67" s="41">
        <v>32.7</v>
      </c>
      <c r="J67" s="41">
        <v>21.2</v>
      </c>
    </row>
    <row r="68" spans="3:10" ht="13.5">
      <c r="C68" s="131" t="s">
        <v>371</v>
      </c>
      <c r="D68" s="42">
        <v>252.5</v>
      </c>
      <c r="E68" s="41">
        <v>109.9</v>
      </c>
      <c r="F68" s="41">
        <v>134.1</v>
      </c>
      <c r="G68" s="41">
        <v>76.5</v>
      </c>
      <c r="H68" s="41">
        <v>31.3</v>
      </c>
      <c r="I68" s="41">
        <v>37.6</v>
      </c>
      <c r="J68" s="41">
        <v>21.6</v>
      </c>
    </row>
    <row r="69" spans="3:10" ht="13.5">
      <c r="C69" s="131" t="s">
        <v>372</v>
      </c>
      <c r="D69" s="42">
        <v>266.3</v>
      </c>
      <c r="E69" s="41">
        <v>108.2</v>
      </c>
      <c r="F69" s="41">
        <v>145.7</v>
      </c>
      <c r="G69" s="41">
        <v>85</v>
      </c>
      <c r="H69" s="41">
        <v>33.1</v>
      </c>
      <c r="I69" s="41">
        <v>44.3</v>
      </c>
      <c r="J69" s="41">
        <v>21</v>
      </c>
    </row>
    <row r="70" spans="3:10" ht="13.5">
      <c r="C70" s="131" t="s">
        <v>373</v>
      </c>
      <c r="D70" s="42">
        <v>263.7</v>
      </c>
      <c r="E70" s="41">
        <v>112.3</v>
      </c>
      <c r="F70" s="41">
        <v>138.3</v>
      </c>
      <c r="G70" s="41">
        <v>79.1</v>
      </c>
      <c r="H70" s="41">
        <v>32.5</v>
      </c>
      <c r="I70" s="41">
        <v>49</v>
      </c>
      <c r="J70" s="41">
        <v>21.7</v>
      </c>
    </row>
    <row r="71" spans="3:10" ht="13.5">
      <c r="C71" s="131" t="s">
        <v>374</v>
      </c>
      <c r="D71" s="42">
        <v>277.1</v>
      </c>
      <c r="E71" s="41">
        <v>111.9</v>
      </c>
      <c r="F71" s="41">
        <v>147.6</v>
      </c>
      <c r="G71" s="41">
        <v>85.8</v>
      </c>
      <c r="H71" s="41">
        <v>33.2</v>
      </c>
      <c r="I71" s="41">
        <v>60</v>
      </c>
      <c r="J71" s="41">
        <v>23.1</v>
      </c>
    </row>
    <row r="72" spans="3:10" ht="13.5">
      <c r="C72" s="131" t="s">
        <v>375</v>
      </c>
      <c r="D72" s="42">
        <v>276.9</v>
      </c>
      <c r="E72" s="41">
        <v>111.1</v>
      </c>
      <c r="F72" s="41">
        <v>155</v>
      </c>
      <c r="G72" s="41">
        <v>84.2</v>
      </c>
      <c r="H72" s="41">
        <v>35</v>
      </c>
      <c r="I72" s="41">
        <v>70.6</v>
      </c>
      <c r="J72" s="41">
        <v>22.5</v>
      </c>
    </row>
    <row r="73" spans="3:10" ht="13.5">
      <c r="C73" s="131" t="s">
        <v>376</v>
      </c>
      <c r="D73" s="42">
        <v>278.8</v>
      </c>
      <c r="E73" s="41">
        <v>115.6</v>
      </c>
      <c r="F73" s="41">
        <v>154.7</v>
      </c>
      <c r="G73" s="41">
        <v>86.6</v>
      </c>
      <c r="H73" s="41">
        <v>35.9</v>
      </c>
      <c r="I73" s="41">
        <v>76.8</v>
      </c>
      <c r="J73" s="41">
        <v>20.4</v>
      </c>
    </row>
    <row r="74" spans="3:10" ht="13.5">
      <c r="C74" s="131" t="s">
        <v>377</v>
      </c>
      <c r="D74" s="42">
        <v>286.559432933479</v>
      </c>
      <c r="E74" s="41">
        <v>111.286804798255</v>
      </c>
      <c r="F74" s="41">
        <v>151.226826608506</v>
      </c>
      <c r="G74" s="41">
        <v>84.5692475463468</v>
      </c>
      <c r="H74" s="41">
        <v>34.2966194111232</v>
      </c>
      <c r="I74" s="41">
        <v>84.6782988004362</v>
      </c>
      <c r="J74" s="41">
        <v>20.6924754634678</v>
      </c>
    </row>
    <row r="75" spans="3:10" ht="13.5">
      <c r="C75" s="131" t="s">
        <v>378</v>
      </c>
      <c r="D75" s="42">
        <v>287.181594083813</v>
      </c>
      <c r="E75" s="41">
        <v>110.490276636538</v>
      </c>
      <c r="F75" s="41">
        <v>149.821966584497</v>
      </c>
      <c r="G75" s="41">
        <v>83.4291974801424</v>
      </c>
      <c r="H75" s="41">
        <v>32.4294713777047</v>
      </c>
      <c r="I75" s="41">
        <v>90.8244316625582</v>
      </c>
      <c r="J75" s="41">
        <v>18.4333059435771</v>
      </c>
    </row>
    <row r="76" spans="3:10" ht="13.5">
      <c r="C76" s="131" t="s">
        <v>379</v>
      </c>
      <c r="D76" s="42">
        <v>289.7970378496983</v>
      </c>
      <c r="E76" s="41">
        <v>104.82720789906747</v>
      </c>
      <c r="F76" s="41">
        <v>156.55512890839276</v>
      </c>
      <c r="G76" s="41">
        <v>86.86231486560614</v>
      </c>
      <c r="H76" s="41">
        <v>33.87273724629731</v>
      </c>
      <c r="I76" s="41">
        <v>106.25342841470103</v>
      </c>
      <c r="J76" s="41">
        <v>18.678003291278113</v>
      </c>
    </row>
    <row r="77" spans="3:10" ht="13.5">
      <c r="C77" s="131" t="s">
        <v>380</v>
      </c>
      <c r="D77" s="42">
        <v>295.9</v>
      </c>
      <c r="E77" s="41">
        <v>99.9</v>
      </c>
      <c r="F77" s="41">
        <v>149.6</v>
      </c>
      <c r="G77" s="41">
        <v>81.1</v>
      </c>
      <c r="H77" s="41">
        <v>31</v>
      </c>
      <c r="I77" s="41">
        <v>112</v>
      </c>
      <c r="J77" s="41">
        <v>16.6</v>
      </c>
    </row>
    <row r="78" spans="3:10" ht="13.5">
      <c r="C78" s="131" t="s">
        <v>381</v>
      </c>
      <c r="D78" s="42">
        <v>294.5</v>
      </c>
      <c r="E78" s="41">
        <v>104.2</v>
      </c>
      <c r="F78" s="41">
        <v>165.4</v>
      </c>
      <c r="G78" s="41">
        <v>70.6</v>
      </c>
      <c r="H78" s="41">
        <v>35.5</v>
      </c>
      <c r="I78" s="41">
        <v>127.1</v>
      </c>
      <c r="J78" s="41">
        <v>16.3</v>
      </c>
    </row>
    <row r="79" spans="3:10" ht="13.5">
      <c r="C79" s="131" t="s">
        <v>382</v>
      </c>
      <c r="D79" s="42">
        <v>302.5</v>
      </c>
      <c r="E79" s="41">
        <v>104.3</v>
      </c>
      <c r="F79" s="41">
        <v>167</v>
      </c>
      <c r="G79" s="41">
        <v>69.7</v>
      </c>
      <c r="H79" s="41">
        <v>35.8</v>
      </c>
      <c r="I79" s="41">
        <v>137.2</v>
      </c>
      <c r="J79" s="41">
        <v>16.4</v>
      </c>
    </row>
    <row r="80" spans="4:10" ht="13.5">
      <c r="D80" s="34" t="s">
        <v>116</v>
      </c>
      <c r="E80" s="34" t="s">
        <v>104</v>
      </c>
      <c r="F80" s="34" t="s">
        <v>117</v>
      </c>
      <c r="G80" s="34" t="s">
        <v>118</v>
      </c>
      <c r="H80" s="34" t="s">
        <v>119</v>
      </c>
      <c r="I80" s="33" t="s">
        <v>120</v>
      </c>
      <c r="J80" s="33" t="s">
        <v>121</v>
      </c>
    </row>
    <row r="81" ht="13.5">
      <c r="F81" s="128">
        <v>38343</v>
      </c>
    </row>
    <row r="83" spans="4:8" ht="13.5">
      <c r="D83" s="128" t="s">
        <v>82</v>
      </c>
      <c r="F83" s="128">
        <v>39518</v>
      </c>
      <c r="G83" s="133"/>
      <c r="H83" s="133">
        <v>1083.8727372462972</v>
      </c>
    </row>
    <row r="84" spans="4:8" ht="13.5">
      <c r="D84" s="128" t="s">
        <v>77</v>
      </c>
      <c r="F84" s="128">
        <v>1</v>
      </c>
      <c r="G84" s="133">
        <v>10566</v>
      </c>
      <c r="H84" s="133">
        <v>289.7970378496983</v>
      </c>
    </row>
    <row r="85" spans="4:8" ht="13.5">
      <c r="D85" s="128" t="s">
        <v>78</v>
      </c>
      <c r="F85" s="128">
        <v>2</v>
      </c>
      <c r="G85" s="133">
        <v>5708</v>
      </c>
      <c r="H85" s="133">
        <v>156.55512890839276</v>
      </c>
    </row>
    <row r="86" spans="4:8" ht="13.5">
      <c r="D86" s="128" t="s">
        <v>81</v>
      </c>
      <c r="F86" s="128">
        <v>3</v>
      </c>
      <c r="G86" s="133">
        <v>3874</v>
      </c>
      <c r="H86" s="133">
        <v>106.25342841470103</v>
      </c>
    </row>
    <row r="87" spans="4:8" ht="13.5">
      <c r="D87" s="128" t="s">
        <v>79</v>
      </c>
      <c r="F87" s="128">
        <v>4</v>
      </c>
      <c r="G87" s="133">
        <v>3822</v>
      </c>
      <c r="H87" s="133">
        <v>104.82720789906747</v>
      </c>
    </row>
    <row r="88" spans="4:8" ht="13.5">
      <c r="D88" s="128" t="s">
        <v>80</v>
      </c>
      <c r="F88" s="128">
        <v>5</v>
      </c>
      <c r="G88" s="133">
        <v>3167</v>
      </c>
      <c r="H88" s="133">
        <v>86.86231486560614</v>
      </c>
    </row>
    <row r="89" spans="4:8" ht="13.5">
      <c r="D89" s="128" t="s">
        <v>74</v>
      </c>
      <c r="F89" s="128">
        <v>6</v>
      </c>
      <c r="G89" s="133">
        <v>1235</v>
      </c>
      <c r="H89" s="133">
        <v>33.87273724629731</v>
      </c>
    </row>
    <row r="90" spans="4:8" ht="13.5">
      <c r="D90" s="128" t="s">
        <v>93</v>
      </c>
      <c r="F90" s="128">
        <v>7</v>
      </c>
      <c r="G90" s="133">
        <v>795</v>
      </c>
      <c r="H90" s="133">
        <v>21.804717498628634</v>
      </c>
    </row>
    <row r="91" spans="4:8" ht="13.5">
      <c r="D91" s="128" t="s">
        <v>94</v>
      </c>
      <c r="F91" s="128">
        <v>8</v>
      </c>
      <c r="G91" s="133">
        <v>681</v>
      </c>
      <c r="H91" s="133">
        <v>18.678003291278113</v>
      </c>
    </row>
    <row r="92" spans="4:8" ht="13.5">
      <c r="D92" s="128" t="s">
        <v>137</v>
      </c>
      <c r="F92" s="128">
        <v>9</v>
      </c>
      <c r="G92" s="133">
        <v>585</v>
      </c>
      <c r="H92" s="133">
        <v>16.044980800877674</v>
      </c>
    </row>
    <row r="93" spans="4:8" ht="13.5">
      <c r="D93" s="128" t="s">
        <v>102</v>
      </c>
      <c r="F93" s="128">
        <v>10</v>
      </c>
      <c r="G93" s="133">
        <v>458</v>
      </c>
      <c r="H93" s="133">
        <v>12.56171146461876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2" fitToWidth="2" horizontalDpi="600" verticalDpi="600" orientation="portrait" paperSize="9" r:id="rId2"/>
  <headerFooter alignWithMargins="0">
    <oddFooter>&amp;C-9-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ＦＵＪ９９０３Ｂ００９５</dc:creator>
  <cp:keywords/>
  <dc:description/>
  <cp:lastModifiedBy>山﨑　美帆</cp:lastModifiedBy>
  <cp:lastPrinted>2019-06-11T23:33:34Z</cp:lastPrinted>
  <dcterms:created xsi:type="dcterms:W3CDTF">2004-06-25T04:23:47Z</dcterms:created>
  <dcterms:modified xsi:type="dcterms:W3CDTF">2019-07-17T02:50:11Z</dcterms:modified>
  <cp:category/>
  <cp:version/>
  <cp:contentType/>
  <cp:contentStatus/>
</cp:coreProperties>
</file>