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40" activeTab="0"/>
  </bookViews>
  <sheets>
    <sheet name="H13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<sst xmlns="http://schemas.openxmlformats.org/spreadsheetml/2006/main" count="50" uniqueCount="38">
  <si>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御殿場</t>
  </si>
  <si>
    <t>裾野</t>
  </si>
  <si>
    <t>沼津</t>
  </si>
  <si>
    <t>富士</t>
  </si>
  <si>
    <t>清水</t>
  </si>
  <si>
    <t>静岡</t>
  </si>
  <si>
    <t>焼津</t>
  </si>
  <si>
    <t>吉田</t>
  </si>
  <si>
    <t>相良牧之原</t>
  </si>
  <si>
    <t>菊川</t>
  </si>
  <si>
    <t>掛川</t>
  </si>
  <si>
    <t>袋井</t>
  </si>
  <si>
    <t>浜松</t>
  </si>
  <si>
    <t>浜松西</t>
  </si>
  <si>
    <t>三ヶ日</t>
  </si>
  <si>
    <t>４月総交通量</t>
  </si>
  <si>
    <t>１日平均</t>
  </si>
  <si>
    <t>５月総交通量</t>
  </si>
  <si>
    <t>６月総交通量</t>
  </si>
  <si>
    <t>７月総交通量</t>
  </si>
  <si>
    <t>８月総交通量</t>
  </si>
  <si>
    <t>９月総交通量</t>
  </si>
  <si>
    <t>１０月総交通量</t>
  </si>
  <si>
    <t>１１月総交通量</t>
  </si>
  <si>
    <t>１２月総交通量</t>
  </si>
  <si>
    <t>１月総交通量</t>
  </si>
  <si>
    <t>２月総交通量</t>
  </si>
  <si>
    <t>３月総交通量</t>
  </si>
  <si>
    <t>総交通量</t>
  </si>
  <si>
    <t>（９）東名高速道路インターチェンジ別交通量</t>
  </si>
  <si>
    <t>平成１３年度</t>
  </si>
  <si>
    <t>平成１３年</t>
  </si>
  <si>
    <t>平成１４年</t>
  </si>
  <si>
    <t>区　　　　　分</t>
  </si>
  <si>
    <t>単位：台</t>
  </si>
  <si>
    <t>磐田</t>
  </si>
  <si>
    <t>（注）数値はインターチェンジに入った車の台数とインターチェンジから出た車の台数を加えたものである。</t>
  </si>
  <si>
    <t>資料　日本道路公団東京管理局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</si>
</sst>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5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center" vertical="center"/>
    </xf>
    <xf numFmtId="38" fontId="0" fillId="0" borderId="1" xfId="16" applyFont="1" applyBorder="1" applyAlignment="1">
      <alignment horizontal="distributed" vertical="center"/>
    </xf>
    <xf numFmtId="38" fontId="0" fillId="0" borderId="2" xfId="16" applyFont="1" applyBorder="1" applyAlignment="1">
      <alignment horizontal="distributed" vertical="center"/>
    </xf>
    <xf numFmtId="38" fontId="6" fillId="0" borderId="1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6" fillId="0" borderId="4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38" fontId="0" fillId="0" borderId="6" xfId="16" applyFont="1" applyBorder="1" applyAlignment="1">
      <alignment horizontal="center" vertical="center"/>
    </xf>
    <xf numFmtId="38" fontId="0" fillId="0" borderId="3" xfId="16" applyFont="1" applyBorder="1" applyAlignment="1">
      <alignment horizontal="distributed" vertical="center"/>
    </xf>
    <xf numFmtId="38" fontId="0" fillId="0" borderId="0" xfId="16" applyFont="1" applyBorder="1" applyAlignment="1">
      <alignment horizontal="distributed" vertical="center"/>
    </xf>
    <xf numFmtId="38" fontId="0" fillId="0" borderId="0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5" fillId="0" borderId="0" xfId="16" applyFont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A1">
      <pane xSplit="2" ySplit="5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4" sqref="A34"/>
    </sheetView>
  </sheetViews>
  <sheetFormatPr defaultColWidth="9.00390625" defaultRowHeight="13.5"/>
  <cols>
    <col min="1" max="1" width="11.625" style="1" bestFit="1" customWidth="1"/>
    <col min="2" max="2" width="13.75390625" style="1" customWidth="1"/>
    <col min="3" max="4" width="9.00390625" style="1" customWidth="1"/>
    <col min="5" max="5" width="10.00390625" style="1" customWidth="1"/>
    <col min="6" max="7" width="9.00390625" style="1" customWidth="1"/>
    <col min="8" max="8" width="10.125" style="1" customWidth="1"/>
    <col min="9" max="10" width="9.00390625" style="1" customWidth="1"/>
    <col min="11" max="11" width="10.75390625" style="1" customWidth="1"/>
    <col min="12" max="16384" width="9.00390625" style="1" customWidth="1"/>
  </cols>
  <sheetData>
    <row r="1" spans="1:18" ht="17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ht="14.25" thickBot="1">
      <c r="A2" s="1" t="s">
        <v>34</v>
      </c>
    </row>
    <row r="3" spans="1:18" s="2" customFormat="1" ht="17.25" customHeight="1" thickTop="1">
      <c r="A3" s="24" t="s">
        <v>33</v>
      </c>
      <c r="B3" s="25"/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35</v>
      </c>
      <c r="P3" s="10" t="s">
        <v>12</v>
      </c>
      <c r="Q3" s="10" t="s">
        <v>13</v>
      </c>
      <c r="R3" s="10" t="s">
        <v>14</v>
      </c>
    </row>
    <row r="4" spans="1:18" ht="21" customHeight="1">
      <c r="A4" s="11" t="s">
        <v>30</v>
      </c>
      <c r="B4" s="12" t="s">
        <v>28</v>
      </c>
      <c r="C4" s="20">
        <f>SUM(C6,C8,C10,C12,C14,C16,C18,C20,C22,C24,C26,C28)</f>
        <v>8118834</v>
      </c>
      <c r="D4" s="21">
        <f>SUM(D6,D8,D10,D12,D14,D16,D18,D20,D22,D24,D26,D28)</f>
        <v>3489258</v>
      </c>
      <c r="E4" s="21">
        <f aca="true" t="shared" si="0" ref="E4:R4">SUM(E6,E8,E10,E12,E14,E16,E18,E20,E22,E24,E26,E28)</f>
        <v>10579883</v>
      </c>
      <c r="F4" s="21">
        <f t="shared" si="0"/>
        <v>8286646</v>
      </c>
      <c r="G4" s="21">
        <f t="shared" si="0"/>
        <v>8525249</v>
      </c>
      <c r="H4" s="21">
        <f t="shared" si="0"/>
        <v>10716731</v>
      </c>
      <c r="I4" s="21">
        <f t="shared" si="0"/>
        <v>7142456</v>
      </c>
      <c r="J4" s="21">
        <f t="shared" si="0"/>
        <v>5556480</v>
      </c>
      <c r="K4" s="21">
        <f t="shared" si="0"/>
        <v>1900530</v>
      </c>
      <c r="L4" s="21">
        <f t="shared" si="0"/>
        <v>2237097</v>
      </c>
      <c r="M4" s="21">
        <f t="shared" si="0"/>
        <v>2647751</v>
      </c>
      <c r="N4" s="21">
        <f t="shared" si="0"/>
        <v>4899379</v>
      </c>
      <c r="O4" s="21">
        <f>SUM(O6,O8,O10,O12,O14,O16,O18,O20,O22,O24,O26,O28)</f>
        <v>1894880</v>
      </c>
      <c r="P4" s="21">
        <f t="shared" si="0"/>
        <v>9247912</v>
      </c>
      <c r="Q4" s="21">
        <f t="shared" si="0"/>
        <v>7956831</v>
      </c>
      <c r="R4" s="22">
        <f t="shared" si="0"/>
        <v>2831862</v>
      </c>
    </row>
    <row r="5" spans="1:18" ht="21" customHeight="1">
      <c r="A5" s="15"/>
      <c r="B5" s="3" t="s">
        <v>16</v>
      </c>
      <c r="C5" s="8">
        <f>+C4/365</f>
        <v>22243.38082191781</v>
      </c>
      <c r="D5" s="5">
        <f aca="true" t="shared" si="1" ref="D5:R5">+D4/365</f>
        <v>9559.61095890411</v>
      </c>
      <c r="E5" s="5">
        <f t="shared" si="1"/>
        <v>28985.98082191781</v>
      </c>
      <c r="F5" s="5">
        <f t="shared" si="1"/>
        <v>22703.1397260274</v>
      </c>
      <c r="G5" s="5">
        <f t="shared" si="1"/>
        <v>23356.846575342464</v>
      </c>
      <c r="H5" s="5">
        <f t="shared" si="1"/>
        <v>29360.90684931507</v>
      </c>
      <c r="I5" s="5">
        <f t="shared" si="1"/>
        <v>19568.372602739724</v>
      </c>
      <c r="J5" s="5">
        <f t="shared" si="1"/>
        <v>15223.232876712329</v>
      </c>
      <c r="K5" s="5">
        <f t="shared" si="1"/>
        <v>5206.931506849315</v>
      </c>
      <c r="L5" s="5">
        <f t="shared" si="1"/>
        <v>6129.032876712329</v>
      </c>
      <c r="M5" s="5">
        <f t="shared" si="1"/>
        <v>7254.1123287671235</v>
      </c>
      <c r="N5" s="5">
        <f t="shared" si="1"/>
        <v>13422.956164383562</v>
      </c>
      <c r="O5" s="5">
        <f t="shared" si="1"/>
        <v>5191.45205479452</v>
      </c>
      <c r="P5" s="5">
        <f t="shared" si="1"/>
        <v>25336.745205479452</v>
      </c>
      <c r="Q5" s="5">
        <f t="shared" si="1"/>
        <v>21799.53698630137</v>
      </c>
      <c r="R5" s="16">
        <f t="shared" si="1"/>
        <v>7758.52602739726</v>
      </c>
    </row>
    <row r="6" spans="1:18" ht="21" customHeight="1">
      <c r="A6" s="11" t="s">
        <v>31</v>
      </c>
      <c r="B6" s="12" t="s">
        <v>15</v>
      </c>
      <c r="C6" s="7">
        <f>307197+358389</f>
        <v>665586</v>
      </c>
      <c r="D6" s="13">
        <v>282071</v>
      </c>
      <c r="E6" s="13">
        <v>857435</v>
      </c>
      <c r="F6" s="13">
        <v>683874</v>
      </c>
      <c r="G6" s="13">
        <v>709872</v>
      </c>
      <c r="H6" s="13">
        <v>896659</v>
      </c>
      <c r="I6" s="13">
        <v>592328</v>
      </c>
      <c r="J6" s="13">
        <v>475981</v>
      </c>
      <c r="K6" s="13">
        <v>162114</v>
      </c>
      <c r="L6" s="13">
        <v>187340</v>
      </c>
      <c r="M6" s="13">
        <v>216773</v>
      </c>
      <c r="N6" s="13">
        <v>413462</v>
      </c>
      <c r="O6" s="13">
        <v>152419</v>
      </c>
      <c r="P6" s="13">
        <v>772987</v>
      </c>
      <c r="Q6" s="13">
        <v>674831</v>
      </c>
      <c r="R6" s="14">
        <v>235025</v>
      </c>
    </row>
    <row r="7" spans="1:18" ht="21" customHeight="1">
      <c r="A7" s="17"/>
      <c r="B7" s="3" t="s">
        <v>16</v>
      </c>
      <c r="C7" s="8">
        <f>C6/30</f>
        <v>22186.2</v>
      </c>
      <c r="D7" s="5">
        <f aca="true" t="shared" si="2" ref="D7:R7">D6/30</f>
        <v>9402.366666666667</v>
      </c>
      <c r="E7" s="5">
        <f t="shared" si="2"/>
        <v>28581.166666666668</v>
      </c>
      <c r="F7" s="5">
        <f t="shared" si="2"/>
        <v>22795.8</v>
      </c>
      <c r="G7" s="5">
        <f t="shared" si="2"/>
        <v>23662.4</v>
      </c>
      <c r="H7" s="5">
        <f t="shared" si="2"/>
        <v>29888.633333333335</v>
      </c>
      <c r="I7" s="5">
        <f t="shared" si="2"/>
        <v>19744.266666666666</v>
      </c>
      <c r="J7" s="5">
        <f t="shared" si="2"/>
        <v>15866.033333333333</v>
      </c>
      <c r="K7" s="5">
        <f t="shared" si="2"/>
        <v>5403.8</v>
      </c>
      <c r="L7" s="5">
        <f t="shared" si="2"/>
        <v>6244.666666666667</v>
      </c>
      <c r="M7" s="5">
        <f t="shared" si="2"/>
        <v>7225.766666666666</v>
      </c>
      <c r="N7" s="5">
        <f t="shared" si="2"/>
        <v>13782.066666666668</v>
      </c>
      <c r="O7" s="5">
        <f t="shared" si="2"/>
        <v>5080.633333333333</v>
      </c>
      <c r="P7" s="5">
        <f t="shared" si="2"/>
        <v>25766.233333333334</v>
      </c>
      <c r="Q7" s="5">
        <f t="shared" si="2"/>
        <v>22494.366666666665</v>
      </c>
      <c r="R7" s="16">
        <f t="shared" si="2"/>
        <v>7834.166666666667</v>
      </c>
    </row>
    <row r="8" spans="1:18" ht="21" customHeight="1">
      <c r="A8" s="7"/>
      <c r="B8" s="12" t="s">
        <v>17</v>
      </c>
      <c r="C8" s="7">
        <f>329599+379245</f>
        <v>708844</v>
      </c>
      <c r="D8" s="13">
        <v>291330</v>
      </c>
      <c r="E8" s="13">
        <v>877923</v>
      </c>
      <c r="F8" s="13">
        <v>698530</v>
      </c>
      <c r="G8" s="13">
        <v>714658</v>
      </c>
      <c r="H8" s="13">
        <v>905088</v>
      </c>
      <c r="I8" s="13">
        <v>597572</v>
      </c>
      <c r="J8" s="13">
        <v>512348</v>
      </c>
      <c r="K8" s="13">
        <v>163579</v>
      </c>
      <c r="L8" s="13">
        <v>189555</v>
      </c>
      <c r="M8" s="13">
        <v>220958</v>
      </c>
      <c r="N8" s="13">
        <v>415422</v>
      </c>
      <c r="O8" s="13">
        <v>152476</v>
      </c>
      <c r="P8" s="13">
        <v>770371</v>
      </c>
      <c r="Q8" s="13">
        <v>671335</v>
      </c>
      <c r="R8" s="14">
        <v>238310</v>
      </c>
    </row>
    <row r="9" spans="1:18" ht="21" customHeight="1">
      <c r="A9" s="7"/>
      <c r="B9" s="3" t="s">
        <v>16</v>
      </c>
      <c r="C9" s="8">
        <f>C8/31</f>
        <v>22865.935483870966</v>
      </c>
      <c r="D9" s="5">
        <f aca="true" t="shared" si="3" ref="D9:R9">D8/31</f>
        <v>9397.741935483871</v>
      </c>
      <c r="E9" s="5">
        <f t="shared" si="3"/>
        <v>28320.09677419355</v>
      </c>
      <c r="F9" s="5">
        <f t="shared" si="3"/>
        <v>22533.225806451614</v>
      </c>
      <c r="G9" s="5">
        <f t="shared" si="3"/>
        <v>23053.483870967742</v>
      </c>
      <c r="H9" s="5">
        <f t="shared" si="3"/>
        <v>29196.387096774193</v>
      </c>
      <c r="I9" s="5">
        <f t="shared" si="3"/>
        <v>19276.516129032258</v>
      </c>
      <c r="J9" s="5">
        <f t="shared" si="3"/>
        <v>16527.354838709678</v>
      </c>
      <c r="K9" s="5">
        <f t="shared" si="3"/>
        <v>5276.741935483871</v>
      </c>
      <c r="L9" s="5">
        <f t="shared" si="3"/>
        <v>6114.677419354839</v>
      </c>
      <c r="M9" s="5">
        <f t="shared" si="3"/>
        <v>7127.677419354839</v>
      </c>
      <c r="N9" s="5">
        <f t="shared" si="3"/>
        <v>13400.709677419354</v>
      </c>
      <c r="O9" s="5">
        <f t="shared" si="3"/>
        <v>4918.580645161291</v>
      </c>
      <c r="P9" s="5">
        <f t="shared" si="3"/>
        <v>24850.677419354837</v>
      </c>
      <c r="Q9" s="5">
        <f t="shared" si="3"/>
        <v>21655.967741935485</v>
      </c>
      <c r="R9" s="16">
        <f t="shared" si="3"/>
        <v>7687.419354838709</v>
      </c>
    </row>
    <row r="10" spans="1:18" ht="21" customHeight="1">
      <c r="A10" s="7"/>
      <c r="B10" s="12" t="s">
        <v>18</v>
      </c>
      <c r="C10" s="7">
        <f>287249+324237</f>
        <v>611486</v>
      </c>
      <c r="D10" s="13">
        <v>268661</v>
      </c>
      <c r="E10" s="13">
        <v>830939</v>
      </c>
      <c r="F10" s="13">
        <v>662119</v>
      </c>
      <c r="G10" s="13">
        <v>684113</v>
      </c>
      <c r="H10" s="13">
        <v>887191</v>
      </c>
      <c r="I10" s="13">
        <v>585546</v>
      </c>
      <c r="J10" s="13">
        <v>457872</v>
      </c>
      <c r="K10" s="13">
        <v>154296</v>
      </c>
      <c r="L10" s="13">
        <v>186184</v>
      </c>
      <c r="M10" s="13">
        <v>224025</v>
      </c>
      <c r="N10" s="13">
        <v>428998</v>
      </c>
      <c r="O10" s="13">
        <v>149753</v>
      </c>
      <c r="P10" s="13">
        <v>747693</v>
      </c>
      <c r="Q10" s="13">
        <v>628571</v>
      </c>
      <c r="R10" s="14">
        <v>218929</v>
      </c>
    </row>
    <row r="11" spans="1:18" ht="21" customHeight="1">
      <c r="A11" s="7"/>
      <c r="B11" s="3" t="s">
        <v>16</v>
      </c>
      <c r="C11" s="8">
        <f>C10/30</f>
        <v>20382.866666666665</v>
      </c>
      <c r="D11" s="5">
        <f aca="true" t="shared" si="4" ref="D11:R11">D10/30</f>
        <v>8955.366666666667</v>
      </c>
      <c r="E11" s="5">
        <f t="shared" si="4"/>
        <v>27697.966666666667</v>
      </c>
      <c r="F11" s="5">
        <f t="shared" si="4"/>
        <v>22070.633333333335</v>
      </c>
      <c r="G11" s="5">
        <f t="shared" si="4"/>
        <v>22803.766666666666</v>
      </c>
      <c r="H11" s="5">
        <f t="shared" si="4"/>
        <v>29573.033333333333</v>
      </c>
      <c r="I11" s="5">
        <f t="shared" si="4"/>
        <v>19518.2</v>
      </c>
      <c r="J11" s="5">
        <f t="shared" si="4"/>
        <v>15262.4</v>
      </c>
      <c r="K11" s="5">
        <f t="shared" si="4"/>
        <v>5143.2</v>
      </c>
      <c r="L11" s="5">
        <f t="shared" si="4"/>
        <v>6206.133333333333</v>
      </c>
      <c r="M11" s="5">
        <f t="shared" si="4"/>
        <v>7467.5</v>
      </c>
      <c r="N11" s="5">
        <f t="shared" si="4"/>
        <v>14299.933333333332</v>
      </c>
      <c r="O11" s="5">
        <f t="shared" si="4"/>
        <v>4991.766666666666</v>
      </c>
      <c r="P11" s="5">
        <f t="shared" si="4"/>
        <v>24923.1</v>
      </c>
      <c r="Q11" s="5">
        <f t="shared" si="4"/>
        <v>20952.366666666665</v>
      </c>
      <c r="R11" s="16">
        <f t="shared" si="4"/>
        <v>7297.633333333333</v>
      </c>
    </row>
    <row r="12" spans="1:18" ht="21" customHeight="1">
      <c r="A12" s="7"/>
      <c r="B12" s="12" t="s">
        <v>19</v>
      </c>
      <c r="C12" s="7">
        <f>365049+380624</f>
        <v>745673</v>
      </c>
      <c r="D12" s="13">
        <v>304733</v>
      </c>
      <c r="E12" s="13">
        <v>946605</v>
      </c>
      <c r="F12" s="13">
        <v>747173</v>
      </c>
      <c r="G12" s="13">
        <v>749267</v>
      </c>
      <c r="H12" s="13">
        <v>946798</v>
      </c>
      <c r="I12" s="13">
        <v>622428</v>
      </c>
      <c r="J12" s="13">
        <v>515602</v>
      </c>
      <c r="K12" s="13">
        <v>172064</v>
      </c>
      <c r="L12" s="13">
        <v>197575</v>
      </c>
      <c r="M12" s="13">
        <v>233543</v>
      </c>
      <c r="N12" s="13">
        <v>421230</v>
      </c>
      <c r="O12" s="13">
        <v>164015</v>
      </c>
      <c r="P12" s="13">
        <v>813231</v>
      </c>
      <c r="Q12" s="13">
        <v>690299</v>
      </c>
      <c r="R12" s="14">
        <v>251979</v>
      </c>
    </row>
    <row r="13" spans="1:18" ht="21" customHeight="1">
      <c r="A13" s="7"/>
      <c r="B13" s="3" t="s">
        <v>16</v>
      </c>
      <c r="C13" s="8">
        <f>C12/31</f>
        <v>24053.967741935485</v>
      </c>
      <c r="D13" s="5">
        <f aca="true" t="shared" si="5" ref="D13:R13">D12/31</f>
        <v>9830.09677419355</v>
      </c>
      <c r="E13" s="5">
        <f t="shared" si="5"/>
        <v>30535.645161290322</v>
      </c>
      <c r="F13" s="5">
        <f t="shared" si="5"/>
        <v>24102.354838709678</v>
      </c>
      <c r="G13" s="5">
        <f t="shared" si="5"/>
        <v>24169.90322580645</v>
      </c>
      <c r="H13" s="5">
        <f t="shared" si="5"/>
        <v>30541.870967741936</v>
      </c>
      <c r="I13" s="5">
        <f t="shared" si="5"/>
        <v>20078.322580645163</v>
      </c>
      <c r="J13" s="5">
        <f t="shared" si="5"/>
        <v>16632.322580645163</v>
      </c>
      <c r="K13" s="5">
        <f t="shared" si="5"/>
        <v>5550.451612903225</v>
      </c>
      <c r="L13" s="5">
        <f t="shared" si="5"/>
        <v>6373.387096774193</v>
      </c>
      <c r="M13" s="5">
        <f t="shared" si="5"/>
        <v>7533.645161290323</v>
      </c>
      <c r="N13" s="5">
        <f t="shared" si="5"/>
        <v>13588.064516129032</v>
      </c>
      <c r="O13" s="5">
        <f t="shared" si="5"/>
        <v>5290.806451612903</v>
      </c>
      <c r="P13" s="5">
        <f t="shared" si="5"/>
        <v>26233.25806451613</v>
      </c>
      <c r="Q13" s="5">
        <f t="shared" si="5"/>
        <v>22267.709677419356</v>
      </c>
      <c r="R13" s="16">
        <f t="shared" si="5"/>
        <v>8128.354838709677</v>
      </c>
    </row>
    <row r="14" spans="1:18" ht="21" customHeight="1">
      <c r="A14" s="7"/>
      <c r="B14" s="12" t="s">
        <v>20</v>
      </c>
      <c r="C14" s="7">
        <f>429109+451446</f>
        <v>880555</v>
      </c>
      <c r="D14" s="13">
        <v>328668</v>
      </c>
      <c r="E14" s="13">
        <v>1031409</v>
      </c>
      <c r="F14" s="13">
        <v>796729</v>
      </c>
      <c r="G14" s="13">
        <v>767735</v>
      </c>
      <c r="H14" s="13">
        <v>908257</v>
      </c>
      <c r="I14" s="13">
        <v>622664</v>
      </c>
      <c r="J14" s="13">
        <v>503963</v>
      </c>
      <c r="K14" s="13">
        <v>176882</v>
      </c>
      <c r="L14" s="13">
        <v>199070</v>
      </c>
      <c r="M14" s="13">
        <v>243083</v>
      </c>
      <c r="N14" s="13">
        <v>421351</v>
      </c>
      <c r="O14" s="13">
        <v>166784</v>
      </c>
      <c r="P14" s="13">
        <v>823270</v>
      </c>
      <c r="Q14" s="13">
        <v>735379</v>
      </c>
      <c r="R14" s="14">
        <v>272121</v>
      </c>
    </row>
    <row r="15" spans="1:18" ht="21" customHeight="1">
      <c r="A15" s="7"/>
      <c r="B15" s="3" t="s">
        <v>16</v>
      </c>
      <c r="C15" s="8">
        <f>C14/31</f>
        <v>28405</v>
      </c>
      <c r="D15" s="5">
        <f aca="true" t="shared" si="6" ref="D15:R15">D14/31</f>
        <v>10602.193548387097</v>
      </c>
      <c r="E15" s="5">
        <f t="shared" si="6"/>
        <v>33271.25806451613</v>
      </c>
      <c r="F15" s="5">
        <f t="shared" si="6"/>
        <v>25700.935483870966</v>
      </c>
      <c r="G15" s="5">
        <f t="shared" si="6"/>
        <v>24765.645161290322</v>
      </c>
      <c r="H15" s="5">
        <f t="shared" si="6"/>
        <v>29298.612903225807</v>
      </c>
      <c r="I15" s="5">
        <f t="shared" si="6"/>
        <v>20085.935483870966</v>
      </c>
      <c r="J15" s="5">
        <f t="shared" si="6"/>
        <v>16256.870967741936</v>
      </c>
      <c r="K15" s="5">
        <f t="shared" si="6"/>
        <v>5705.870967741936</v>
      </c>
      <c r="L15" s="5">
        <f t="shared" si="6"/>
        <v>6421.612903225807</v>
      </c>
      <c r="M15" s="5">
        <f t="shared" si="6"/>
        <v>7841.387096774193</v>
      </c>
      <c r="N15" s="5">
        <f t="shared" si="6"/>
        <v>13591.967741935483</v>
      </c>
      <c r="O15" s="5">
        <f t="shared" si="6"/>
        <v>5380.129032258064</v>
      </c>
      <c r="P15" s="5">
        <f t="shared" si="6"/>
        <v>26557.09677419355</v>
      </c>
      <c r="Q15" s="5">
        <f t="shared" si="6"/>
        <v>23721.90322580645</v>
      </c>
      <c r="R15" s="16">
        <f t="shared" si="6"/>
        <v>8778.09677419355</v>
      </c>
    </row>
    <row r="16" spans="1:18" ht="21" customHeight="1">
      <c r="A16" s="7"/>
      <c r="B16" s="12" t="s">
        <v>21</v>
      </c>
      <c r="C16" s="7">
        <f>339177+374418</f>
        <v>713595</v>
      </c>
      <c r="D16" s="13">
        <v>285943</v>
      </c>
      <c r="E16" s="13">
        <v>852247</v>
      </c>
      <c r="F16" s="13">
        <v>682811</v>
      </c>
      <c r="G16" s="13">
        <v>697125</v>
      </c>
      <c r="H16" s="13">
        <v>877389</v>
      </c>
      <c r="I16" s="13">
        <v>581395</v>
      </c>
      <c r="J16" s="13">
        <v>448222</v>
      </c>
      <c r="K16" s="13">
        <v>153569</v>
      </c>
      <c r="L16" s="13">
        <v>180958</v>
      </c>
      <c r="M16" s="13">
        <v>216957</v>
      </c>
      <c r="N16" s="13">
        <v>392477</v>
      </c>
      <c r="O16" s="13">
        <v>154398</v>
      </c>
      <c r="P16" s="13">
        <v>758645</v>
      </c>
      <c r="Q16" s="13">
        <v>638528</v>
      </c>
      <c r="R16" s="14">
        <v>225568</v>
      </c>
    </row>
    <row r="17" spans="1:18" ht="21" customHeight="1">
      <c r="A17" s="7"/>
      <c r="B17" s="3" t="s">
        <v>16</v>
      </c>
      <c r="C17" s="8">
        <f>C16/30</f>
        <v>23786.5</v>
      </c>
      <c r="D17" s="5">
        <f aca="true" t="shared" si="7" ref="D17:R17">D16/30</f>
        <v>9531.433333333332</v>
      </c>
      <c r="E17" s="5">
        <f t="shared" si="7"/>
        <v>28408.233333333334</v>
      </c>
      <c r="F17" s="5">
        <f t="shared" si="7"/>
        <v>22760.366666666665</v>
      </c>
      <c r="G17" s="5">
        <f t="shared" si="7"/>
        <v>23237.5</v>
      </c>
      <c r="H17" s="5">
        <f t="shared" si="7"/>
        <v>29246.3</v>
      </c>
      <c r="I17" s="5">
        <f t="shared" si="7"/>
        <v>19379.833333333332</v>
      </c>
      <c r="J17" s="5">
        <f t="shared" si="7"/>
        <v>14940.733333333334</v>
      </c>
      <c r="K17" s="5">
        <f t="shared" si="7"/>
        <v>5118.966666666666</v>
      </c>
      <c r="L17" s="5">
        <f t="shared" si="7"/>
        <v>6031.933333333333</v>
      </c>
      <c r="M17" s="5">
        <f t="shared" si="7"/>
        <v>7231.9</v>
      </c>
      <c r="N17" s="5">
        <f t="shared" si="7"/>
        <v>13082.566666666668</v>
      </c>
      <c r="O17" s="5">
        <f t="shared" si="7"/>
        <v>5146.6</v>
      </c>
      <c r="P17" s="5">
        <f t="shared" si="7"/>
        <v>25288.166666666668</v>
      </c>
      <c r="Q17" s="5">
        <f t="shared" si="7"/>
        <v>21284.266666666666</v>
      </c>
      <c r="R17" s="16">
        <f t="shared" si="7"/>
        <v>7518.933333333333</v>
      </c>
    </row>
    <row r="18" spans="1:18" ht="21" customHeight="1">
      <c r="A18" s="7"/>
      <c r="B18" s="12" t="s">
        <v>22</v>
      </c>
      <c r="C18" s="7">
        <f>321869+371871</f>
        <v>693740</v>
      </c>
      <c r="D18" s="13">
        <v>284672</v>
      </c>
      <c r="E18" s="13">
        <v>845611</v>
      </c>
      <c r="F18" s="13">
        <v>674357</v>
      </c>
      <c r="G18" s="13">
        <v>667779</v>
      </c>
      <c r="H18" s="13">
        <v>841677</v>
      </c>
      <c r="I18" s="13">
        <v>559769</v>
      </c>
      <c r="J18" s="13">
        <v>433298</v>
      </c>
      <c r="K18" s="13">
        <v>148859</v>
      </c>
      <c r="L18" s="13">
        <v>174038</v>
      </c>
      <c r="M18" s="13">
        <v>202893</v>
      </c>
      <c r="N18" s="13">
        <v>380553</v>
      </c>
      <c r="O18" s="13">
        <v>153600</v>
      </c>
      <c r="P18" s="13">
        <v>727294</v>
      </c>
      <c r="Q18" s="13">
        <v>616456</v>
      </c>
      <c r="R18" s="14">
        <v>224036</v>
      </c>
    </row>
    <row r="19" spans="1:18" ht="21" customHeight="1">
      <c r="A19" s="7"/>
      <c r="B19" s="3" t="s">
        <v>16</v>
      </c>
      <c r="C19" s="8">
        <f>C18/31</f>
        <v>22378.709677419356</v>
      </c>
      <c r="D19" s="5">
        <f aca="true" t="shared" si="8" ref="D19:R19">D18/31</f>
        <v>9182.967741935483</v>
      </c>
      <c r="E19" s="5">
        <f t="shared" si="8"/>
        <v>27277.774193548386</v>
      </c>
      <c r="F19" s="5">
        <f t="shared" si="8"/>
        <v>21753.451612903227</v>
      </c>
      <c r="G19" s="5">
        <f t="shared" si="8"/>
        <v>21541.25806451613</v>
      </c>
      <c r="H19" s="5">
        <f t="shared" si="8"/>
        <v>27150.870967741936</v>
      </c>
      <c r="I19" s="5">
        <f t="shared" si="8"/>
        <v>18057.064516129034</v>
      </c>
      <c r="J19" s="5">
        <f t="shared" si="8"/>
        <v>13977.354838709678</v>
      </c>
      <c r="K19" s="5">
        <f t="shared" si="8"/>
        <v>4801.903225806452</v>
      </c>
      <c r="L19" s="5">
        <f t="shared" si="8"/>
        <v>5614.129032258064</v>
      </c>
      <c r="M19" s="5">
        <f t="shared" si="8"/>
        <v>6544.935483870968</v>
      </c>
      <c r="N19" s="5">
        <f t="shared" si="8"/>
        <v>12275.90322580645</v>
      </c>
      <c r="O19" s="5">
        <f t="shared" si="8"/>
        <v>4954.8387096774195</v>
      </c>
      <c r="P19" s="5">
        <f t="shared" si="8"/>
        <v>23461.09677419355</v>
      </c>
      <c r="Q19" s="5">
        <f t="shared" si="8"/>
        <v>19885.677419354837</v>
      </c>
      <c r="R19" s="16">
        <f t="shared" si="8"/>
        <v>7226.967741935484</v>
      </c>
    </row>
    <row r="20" spans="1:18" ht="21" customHeight="1">
      <c r="A20" s="7"/>
      <c r="B20" s="12" t="s">
        <v>23</v>
      </c>
      <c r="C20" s="7">
        <f>359019+390290</f>
        <v>749309</v>
      </c>
      <c r="D20" s="13">
        <v>305039</v>
      </c>
      <c r="E20" s="13">
        <v>880996</v>
      </c>
      <c r="F20" s="13">
        <v>695137</v>
      </c>
      <c r="G20" s="13">
        <v>702879</v>
      </c>
      <c r="H20" s="13">
        <v>895562</v>
      </c>
      <c r="I20" s="13">
        <v>595651</v>
      </c>
      <c r="J20" s="13">
        <v>442664</v>
      </c>
      <c r="K20" s="13">
        <v>159030</v>
      </c>
      <c r="L20" s="13">
        <v>185364</v>
      </c>
      <c r="M20" s="13">
        <v>217696</v>
      </c>
      <c r="N20" s="13">
        <v>402885</v>
      </c>
      <c r="O20" s="13">
        <v>158227</v>
      </c>
      <c r="P20" s="13">
        <v>766211</v>
      </c>
      <c r="Q20" s="13">
        <v>659230</v>
      </c>
      <c r="R20" s="14">
        <v>239384</v>
      </c>
    </row>
    <row r="21" spans="1:18" ht="21" customHeight="1">
      <c r="A21" s="7"/>
      <c r="B21" s="3" t="s">
        <v>16</v>
      </c>
      <c r="C21" s="8">
        <f>C20/30</f>
        <v>24976.966666666667</v>
      </c>
      <c r="D21" s="5">
        <f aca="true" t="shared" si="9" ref="D21:R21">D20/30</f>
        <v>10167.966666666667</v>
      </c>
      <c r="E21" s="5">
        <f t="shared" si="9"/>
        <v>29366.533333333333</v>
      </c>
      <c r="F21" s="5">
        <f t="shared" si="9"/>
        <v>23171.233333333334</v>
      </c>
      <c r="G21" s="5">
        <f t="shared" si="9"/>
        <v>23429.3</v>
      </c>
      <c r="H21" s="5">
        <f t="shared" si="9"/>
        <v>29852.066666666666</v>
      </c>
      <c r="I21" s="5">
        <f t="shared" si="9"/>
        <v>19855.033333333333</v>
      </c>
      <c r="J21" s="5">
        <f t="shared" si="9"/>
        <v>14755.466666666667</v>
      </c>
      <c r="K21" s="5">
        <f t="shared" si="9"/>
        <v>5301</v>
      </c>
      <c r="L21" s="5">
        <f t="shared" si="9"/>
        <v>6178.8</v>
      </c>
      <c r="M21" s="5">
        <f t="shared" si="9"/>
        <v>7256.533333333334</v>
      </c>
      <c r="N21" s="5">
        <f t="shared" si="9"/>
        <v>13429.5</v>
      </c>
      <c r="O21" s="5">
        <f t="shared" si="9"/>
        <v>5274.233333333334</v>
      </c>
      <c r="P21" s="5">
        <f t="shared" si="9"/>
        <v>25540.366666666665</v>
      </c>
      <c r="Q21" s="5">
        <f t="shared" si="9"/>
        <v>21974.333333333332</v>
      </c>
      <c r="R21" s="16">
        <f t="shared" si="9"/>
        <v>7979.466666666666</v>
      </c>
    </row>
    <row r="22" spans="1:18" ht="21" customHeight="1">
      <c r="A22" s="7"/>
      <c r="B22" s="12" t="s">
        <v>24</v>
      </c>
      <c r="C22" s="7">
        <f>276721+345966</f>
        <v>622687</v>
      </c>
      <c r="D22" s="13">
        <v>287737</v>
      </c>
      <c r="E22" s="13">
        <v>881454</v>
      </c>
      <c r="F22" s="13">
        <v>678667</v>
      </c>
      <c r="G22" s="13">
        <v>726276</v>
      </c>
      <c r="H22" s="13">
        <v>905040</v>
      </c>
      <c r="I22" s="13">
        <v>633819</v>
      </c>
      <c r="J22" s="13">
        <v>462300</v>
      </c>
      <c r="K22" s="13">
        <v>155603</v>
      </c>
      <c r="L22" s="13">
        <v>188997</v>
      </c>
      <c r="M22" s="13">
        <v>222984</v>
      </c>
      <c r="N22" s="13">
        <v>411994</v>
      </c>
      <c r="O22" s="13">
        <v>166845</v>
      </c>
      <c r="P22" s="13">
        <v>793668</v>
      </c>
      <c r="Q22" s="13">
        <v>673188</v>
      </c>
      <c r="R22" s="14">
        <v>247343</v>
      </c>
    </row>
    <row r="23" spans="1:18" ht="21" customHeight="1">
      <c r="A23" s="7"/>
      <c r="B23" s="3" t="s">
        <v>16</v>
      </c>
      <c r="C23" s="8">
        <f>C22/31</f>
        <v>20086.677419354837</v>
      </c>
      <c r="D23" s="5">
        <f aca="true" t="shared" si="10" ref="D23:R23">D22/31</f>
        <v>9281.838709677419</v>
      </c>
      <c r="E23" s="5">
        <f t="shared" si="10"/>
        <v>28434</v>
      </c>
      <c r="F23" s="5">
        <f t="shared" si="10"/>
        <v>21892.483870967742</v>
      </c>
      <c r="G23" s="5">
        <f t="shared" si="10"/>
        <v>23428.25806451613</v>
      </c>
      <c r="H23" s="5">
        <f t="shared" si="10"/>
        <v>29194.83870967742</v>
      </c>
      <c r="I23" s="5">
        <f t="shared" si="10"/>
        <v>20445.774193548386</v>
      </c>
      <c r="J23" s="5">
        <f t="shared" si="10"/>
        <v>14912.90322580645</v>
      </c>
      <c r="K23" s="5">
        <f t="shared" si="10"/>
        <v>5019.451612903225</v>
      </c>
      <c r="L23" s="5">
        <f t="shared" si="10"/>
        <v>6096.677419354839</v>
      </c>
      <c r="M23" s="5">
        <f t="shared" si="10"/>
        <v>7193.032258064516</v>
      </c>
      <c r="N23" s="5">
        <f t="shared" si="10"/>
        <v>13290.129032258064</v>
      </c>
      <c r="O23" s="5">
        <f t="shared" si="10"/>
        <v>5382.096774193548</v>
      </c>
      <c r="P23" s="5">
        <f t="shared" si="10"/>
        <v>25602.1935483871</v>
      </c>
      <c r="Q23" s="5">
        <f t="shared" si="10"/>
        <v>21715.74193548387</v>
      </c>
      <c r="R23" s="16">
        <f t="shared" si="10"/>
        <v>7978.806451612903</v>
      </c>
    </row>
    <row r="24" spans="1:18" ht="21" customHeight="1">
      <c r="A24" s="11" t="s">
        <v>32</v>
      </c>
      <c r="B24" s="12" t="s">
        <v>25</v>
      </c>
      <c r="C24" s="7">
        <v>569185</v>
      </c>
      <c r="D24" s="13">
        <v>270080</v>
      </c>
      <c r="E24" s="13">
        <v>837149</v>
      </c>
      <c r="F24" s="13">
        <v>636447</v>
      </c>
      <c r="G24" s="13">
        <v>678083</v>
      </c>
      <c r="H24" s="13">
        <v>836086</v>
      </c>
      <c r="I24" s="13">
        <v>553444</v>
      </c>
      <c r="J24" s="13">
        <v>416470</v>
      </c>
      <c r="K24" s="13">
        <v>145811</v>
      </c>
      <c r="L24" s="13">
        <v>176204</v>
      </c>
      <c r="M24" s="13">
        <v>211962</v>
      </c>
      <c r="N24" s="13">
        <v>409662</v>
      </c>
      <c r="O24" s="13">
        <v>152209</v>
      </c>
      <c r="P24" s="13">
        <v>739499</v>
      </c>
      <c r="Q24" s="13">
        <v>632254</v>
      </c>
      <c r="R24" s="14">
        <v>219729</v>
      </c>
    </row>
    <row r="25" spans="1:18" ht="21" customHeight="1">
      <c r="A25" s="7"/>
      <c r="B25" s="3" t="s">
        <v>16</v>
      </c>
      <c r="C25" s="8">
        <f>C24/31</f>
        <v>18360.8064516129</v>
      </c>
      <c r="D25" s="5">
        <f aca="true" t="shared" si="11" ref="D25:R25">D24/31</f>
        <v>8712.258064516129</v>
      </c>
      <c r="E25" s="5">
        <f t="shared" si="11"/>
        <v>27004.8064516129</v>
      </c>
      <c r="F25" s="5">
        <f t="shared" si="11"/>
        <v>20530.548387096773</v>
      </c>
      <c r="G25" s="5">
        <f t="shared" si="11"/>
        <v>21873.645161290322</v>
      </c>
      <c r="H25" s="5">
        <f t="shared" si="11"/>
        <v>26970.516129032258</v>
      </c>
      <c r="I25" s="5">
        <f t="shared" si="11"/>
        <v>17853.032258064515</v>
      </c>
      <c r="J25" s="5">
        <f t="shared" si="11"/>
        <v>13434.516129032258</v>
      </c>
      <c r="K25" s="5">
        <f t="shared" si="11"/>
        <v>4703.580645161291</v>
      </c>
      <c r="L25" s="5">
        <f t="shared" si="11"/>
        <v>5684</v>
      </c>
      <c r="M25" s="5">
        <f t="shared" si="11"/>
        <v>6837.4838709677415</v>
      </c>
      <c r="N25" s="5">
        <f t="shared" si="11"/>
        <v>13214.90322580645</v>
      </c>
      <c r="O25" s="5">
        <f t="shared" si="11"/>
        <v>4909.967741935484</v>
      </c>
      <c r="P25" s="5">
        <f t="shared" si="11"/>
        <v>23854.8064516129</v>
      </c>
      <c r="Q25" s="5">
        <f t="shared" si="11"/>
        <v>20395.290322580644</v>
      </c>
      <c r="R25" s="16">
        <f t="shared" si="11"/>
        <v>7088.032258064516</v>
      </c>
    </row>
    <row r="26" spans="1:18" ht="21" customHeight="1">
      <c r="A26" s="7"/>
      <c r="B26" s="12" t="s">
        <v>26</v>
      </c>
      <c r="C26" s="7">
        <v>490062</v>
      </c>
      <c r="D26" s="13">
        <v>271693</v>
      </c>
      <c r="E26" s="13">
        <v>802737</v>
      </c>
      <c r="F26" s="13">
        <v>611718</v>
      </c>
      <c r="G26" s="13">
        <v>656370</v>
      </c>
      <c r="H26" s="13">
        <v>837185</v>
      </c>
      <c r="I26" s="13">
        <v>554152</v>
      </c>
      <c r="J26" s="13">
        <v>407340</v>
      </c>
      <c r="K26" s="13">
        <v>140966</v>
      </c>
      <c r="L26" s="13">
        <v>168456</v>
      </c>
      <c r="M26" s="13">
        <v>199410</v>
      </c>
      <c r="N26" s="13">
        <v>373109</v>
      </c>
      <c r="O26" s="13">
        <v>148335</v>
      </c>
      <c r="P26" s="13">
        <v>707866</v>
      </c>
      <c r="Q26" s="13">
        <v>606163</v>
      </c>
      <c r="R26" s="14">
        <v>209828</v>
      </c>
    </row>
    <row r="27" spans="1:18" ht="21" customHeight="1">
      <c r="A27" s="7"/>
      <c r="B27" s="3" t="s">
        <v>16</v>
      </c>
      <c r="C27" s="8">
        <f>C26/28</f>
        <v>17502.214285714286</v>
      </c>
      <c r="D27" s="5">
        <f aca="true" t="shared" si="12" ref="D27:R27">D26/28</f>
        <v>9703.32142857143</v>
      </c>
      <c r="E27" s="5">
        <f t="shared" si="12"/>
        <v>28669.178571428572</v>
      </c>
      <c r="F27" s="5">
        <f t="shared" si="12"/>
        <v>21847.071428571428</v>
      </c>
      <c r="G27" s="5">
        <f t="shared" si="12"/>
        <v>23441.785714285714</v>
      </c>
      <c r="H27" s="5">
        <f t="shared" si="12"/>
        <v>29899.464285714286</v>
      </c>
      <c r="I27" s="5">
        <f t="shared" si="12"/>
        <v>19791.14285714286</v>
      </c>
      <c r="J27" s="5">
        <f t="shared" si="12"/>
        <v>14547.857142857143</v>
      </c>
      <c r="K27" s="5">
        <f t="shared" si="12"/>
        <v>5034.5</v>
      </c>
      <c r="L27" s="5">
        <f t="shared" si="12"/>
        <v>6016.285714285715</v>
      </c>
      <c r="M27" s="5">
        <f t="shared" si="12"/>
        <v>7121.785714285715</v>
      </c>
      <c r="N27" s="5">
        <f t="shared" si="12"/>
        <v>13325.32142857143</v>
      </c>
      <c r="O27" s="5">
        <f t="shared" si="12"/>
        <v>5297.678571428572</v>
      </c>
      <c r="P27" s="5">
        <f t="shared" si="12"/>
        <v>25280.928571428572</v>
      </c>
      <c r="Q27" s="5">
        <f t="shared" si="12"/>
        <v>21648.678571428572</v>
      </c>
      <c r="R27" s="16">
        <f t="shared" si="12"/>
        <v>7493.857142857143</v>
      </c>
    </row>
    <row r="28" spans="1:18" ht="21" customHeight="1">
      <c r="A28" s="7"/>
      <c r="B28" s="12" t="s">
        <v>27</v>
      </c>
      <c r="C28" s="7">
        <f>302164+365948</f>
        <v>668112</v>
      </c>
      <c r="D28" s="13">
        <v>308631</v>
      </c>
      <c r="E28" s="13">
        <v>935378</v>
      </c>
      <c r="F28" s="13">
        <v>719084</v>
      </c>
      <c r="G28" s="13">
        <v>771092</v>
      </c>
      <c r="H28" s="13">
        <v>979799</v>
      </c>
      <c r="I28" s="13">
        <v>643688</v>
      </c>
      <c r="J28" s="13">
        <v>480420</v>
      </c>
      <c r="K28" s="13">
        <v>167757</v>
      </c>
      <c r="L28" s="13">
        <v>203356</v>
      </c>
      <c r="M28" s="13">
        <v>237467</v>
      </c>
      <c r="N28" s="13">
        <v>428236</v>
      </c>
      <c r="O28" s="13">
        <v>175819</v>
      </c>
      <c r="P28" s="13">
        <v>827177</v>
      </c>
      <c r="Q28" s="13">
        <v>730597</v>
      </c>
      <c r="R28" s="14">
        <v>249610</v>
      </c>
    </row>
    <row r="29" spans="1:18" ht="21" customHeight="1">
      <c r="A29" s="18"/>
      <c r="B29" s="4" t="s">
        <v>16</v>
      </c>
      <c r="C29" s="9">
        <f>C28/31</f>
        <v>21552</v>
      </c>
      <c r="D29" s="6">
        <f aca="true" t="shared" si="13" ref="D29:R29">D28/31</f>
        <v>9955.838709677419</v>
      </c>
      <c r="E29" s="6">
        <f t="shared" si="13"/>
        <v>30173.483870967742</v>
      </c>
      <c r="F29" s="6">
        <f t="shared" si="13"/>
        <v>23196.25806451613</v>
      </c>
      <c r="G29" s="6">
        <f t="shared" si="13"/>
        <v>24873.935483870966</v>
      </c>
      <c r="H29" s="6">
        <f t="shared" si="13"/>
        <v>31606.41935483871</v>
      </c>
      <c r="I29" s="6">
        <f t="shared" si="13"/>
        <v>20764.129032258064</v>
      </c>
      <c r="J29" s="6">
        <f t="shared" si="13"/>
        <v>15497.41935483871</v>
      </c>
      <c r="K29" s="6">
        <f t="shared" si="13"/>
        <v>5411.5161290322585</v>
      </c>
      <c r="L29" s="6">
        <f t="shared" si="13"/>
        <v>6559.870967741936</v>
      </c>
      <c r="M29" s="6">
        <f t="shared" si="13"/>
        <v>7660.225806451613</v>
      </c>
      <c r="N29" s="6">
        <f t="shared" si="13"/>
        <v>13814.064516129032</v>
      </c>
      <c r="O29" s="6">
        <f t="shared" si="13"/>
        <v>5671.580645161291</v>
      </c>
      <c r="P29" s="6">
        <f t="shared" si="13"/>
        <v>26683.129032258064</v>
      </c>
      <c r="Q29" s="6">
        <f t="shared" si="13"/>
        <v>23567.645161290322</v>
      </c>
      <c r="R29" s="19">
        <f t="shared" si="13"/>
        <v>8051.935483870968</v>
      </c>
    </row>
    <row r="31" ht="13.5">
      <c r="A31" s="1" t="s">
        <v>36</v>
      </c>
    </row>
    <row r="33" ht="13.5">
      <c r="A33" s="1" t="s">
        <v>37</v>
      </c>
    </row>
  </sheetData>
  <mergeCells count="2">
    <mergeCell ref="A1:R1"/>
    <mergeCell ref="A3:B3"/>
  </mergeCells>
  <printOptions/>
  <pageMargins left="0.65" right="0.16" top="0.75" bottom="0.36" header="0.16" footer="0.16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FUJ9903B0722</cp:lastModifiedBy>
  <cp:lastPrinted>2002-10-10T09:05:32Z</cp:lastPrinted>
  <dcterms:created xsi:type="dcterms:W3CDTF">2002-10-10T08:33:04Z</dcterms:created>
  <dcterms:modified xsi:type="dcterms:W3CDTF">2002-10-10T01:36:00Z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