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455" activeTab="0"/>
  </bookViews>
  <sheets>
    <sheet name="公共下水道" sheetId="1" r:id="rId1"/>
  </sheets>
  <definedNames>
    <definedName name="_xlnm.Print_Area" localSheetId="0">'公共下水道'!$A:$AB</definedName>
    <definedName name="_xlnm.Print_Titles" localSheetId="0">'公共下水道'!$2:$6</definedName>
  </definedNames>
  <calcPr fullCalcOnLoad="1"/>
</workbook>
</file>

<file path=xl/sharedStrings.xml><?xml version="1.0" encoding="utf-8"?>
<sst xmlns="http://schemas.openxmlformats.org/spreadsheetml/2006/main" count="437" uniqueCount="215">
  <si>
    <t>都市</t>
  </si>
  <si>
    <t xml:space="preserve">  計 画 決 定</t>
  </si>
  <si>
    <t xml:space="preserve">  供          用</t>
  </si>
  <si>
    <t>計画</t>
  </si>
  <si>
    <t>都市名</t>
  </si>
  <si>
    <t>処理区</t>
  </si>
  <si>
    <t>方式</t>
  </si>
  <si>
    <t xml:space="preserve">  排水区域(ha)</t>
  </si>
  <si>
    <t>処理区域</t>
  </si>
  <si>
    <t>下水管渠</t>
  </si>
  <si>
    <t xml:space="preserve">  ポンプ場</t>
  </si>
  <si>
    <t xml:space="preserve">  処 理 場</t>
  </si>
  <si>
    <t>排水区域(ha)</t>
  </si>
  <si>
    <t>当初決定</t>
  </si>
  <si>
    <t>最終決定</t>
  </si>
  <si>
    <t>告示番号</t>
  </si>
  <si>
    <t>区域名</t>
  </si>
  <si>
    <t>合計</t>
  </si>
  <si>
    <t>Ａ</t>
  </si>
  <si>
    <t>Ｂ</t>
  </si>
  <si>
    <t>Ｃ</t>
  </si>
  <si>
    <t>数</t>
  </si>
  <si>
    <t>面積(m2)</t>
  </si>
  <si>
    <t>南伊豆</t>
  </si>
  <si>
    <t>南伊豆町</t>
  </si>
  <si>
    <t>分流</t>
  </si>
  <si>
    <t>計</t>
  </si>
  <si>
    <t>下田</t>
  </si>
  <si>
    <t>下田市</t>
  </si>
  <si>
    <t>伊東</t>
  </si>
  <si>
    <t>伊東市</t>
  </si>
  <si>
    <t>市告  49</t>
  </si>
  <si>
    <t>合流</t>
  </si>
  <si>
    <t>熱海</t>
  </si>
  <si>
    <t>熱海市</t>
  </si>
  <si>
    <t>泉</t>
  </si>
  <si>
    <t>市告  15</t>
  </si>
  <si>
    <t>修善寺町</t>
  </si>
  <si>
    <t>東部</t>
  </si>
  <si>
    <t>町告  24</t>
  </si>
  <si>
    <t>大仁町</t>
  </si>
  <si>
    <t>町告   1</t>
  </si>
  <si>
    <t>田方</t>
  </si>
  <si>
    <t>伊豆長岡町</t>
  </si>
  <si>
    <t>町告  48</t>
  </si>
  <si>
    <t>韮山町</t>
  </si>
  <si>
    <t>町告  72</t>
  </si>
  <si>
    <t>函南町</t>
  </si>
  <si>
    <t>間宮</t>
  </si>
  <si>
    <t>町告  14</t>
  </si>
  <si>
    <t>広域計</t>
  </si>
  <si>
    <t>御殿場</t>
  </si>
  <si>
    <t>御殿場市</t>
  </si>
  <si>
    <t>市告 191</t>
  </si>
  <si>
    <t>小山</t>
  </si>
  <si>
    <t>富士岡</t>
  </si>
  <si>
    <t>市告 192</t>
  </si>
  <si>
    <t>小山町</t>
  </si>
  <si>
    <t>須走</t>
  </si>
  <si>
    <t>町告  37</t>
  </si>
  <si>
    <t>三島市</t>
  </si>
  <si>
    <t>三島</t>
  </si>
  <si>
    <t>西部</t>
  </si>
  <si>
    <t>流域下水道へ</t>
  </si>
  <si>
    <t>東駿河湾</t>
  </si>
  <si>
    <t>沼津市</t>
  </si>
  <si>
    <t>中部</t>
  </si>
  <si>
    <t>市告  80</t>
  </si>
  <si>
    <t>内浦</t>
  </si>
  <si>
    <t>市告  81</t>
  </si>
  <si>
    <t>狩野川左岸</t>
  </si>
  <si>
    <t>市告  85</t>
  </si>
  <si>
    <t>長泉町</t>
  </si>
  <si>
    <t>町告  22</t>
  </si>
  <si>
    <t>清水町</t>
  </si>
  <si>
    <t>町告  40</t>
  </si>
  <si>
    <t>町告  25</t>
  </si>
  <si>
    <t>裾野</t>
  </si>
  <si>
    <t>裾野市</t>
  </si>
  <si>
    <t>市告  44</t>
  </si>
  <si>
    <t>岳南</t>
  </si>
  <si>
    <t>富士市</t>
  </si>
  <si>
    <t>富士宮市</t>
  </si>
  <si>
    <t>富士宮</t>
  </si>
  <si>
    <t>静清</t>
  </si>
  <si>
    <t>南部</t>
  </si>
  <si>
    <t>市告   9</t>
  </si>
  <si>
    <t>北部</t>
  </si>
  <si>
    <t>市告 269</t>
  </si>
  <si>
    <t>高松</t>
  </si>
  <si>
    <t>市告  34</t>
  </si>
  <si>
    <t>城北</t>
  </si>
  <si>
    <t>市告  35</t>
  </si>
  <si>
    <t>中島</t>
  </si>
  <si>
    <t>市告   4</t>
  </si>
  <si>
    <t>長田</t>
  </si>
  <si>
    <t>市告  88</t>
  </si>
  <si>
    <t>志太</t>
  </si>
  <si>
    <t>藤枝市</t>
  </si>
  <si>
    <t>藤枝</t>
  </si>
  <si>
    <t>焼津市</t>
  </si>
  <si>
    <t>汐入</t>
  </si>
  <si>
    <t>島田金谷</t>
  </si>
  <si>
    <t>島田市</t>
  </si>
  <si>
    <t>島田</t>
  </si>
  <si>
    <t>榛南</t>
  </si>
  <si>
    <t>吉田町</t>
  </si>
  <si>
    <t>南遠</t>
  </si>
  <si>
    <t>浜岡町</t>
  </si>
  <si>
    <t>池新田</t>
  </si>
  <si>
    <t>東遠</t>
  </si>
  <si>
    <t>掛川市</t>
  </si>
  <si>
    <t>掛川</t>
  </si>
  <si>
    <t>小笠南部</t>
  </si>
  <si>
    <t>大東町</t>
  </si>
  <si>
    <t>大東</t>
  </si>
  <si>
    <t>H7.12.26</t>
  </si>
  <si>
    <t>大須賀町</t>
  </si>
  <si>
    <t>H6.12.27</t>
  </si>
  <si>
    <t>中遠</t>
  </si>
  <si>
    <t>袋井市</t>
  </si>
  <si>
    <t>袋井</t>
  </si>
  <si>
    <t>浅羽町</t>
  </si>
  <si>
    <t>浅羽</t>
  </si>
  <si>
    <t>H7.7.26</t>
  </si>
  <si>
    <t>磐田市</t>
  </si>
  <si>
    <t>磐南</t>
  </si>
  <si>
    <t>福田町</t>
  </si>
  <si>
    <t>竜洋町</t>
  </si>
  <si>
    <t>町告   5</t>
  </si>
  <si>
    <t>豊田町</t>
  </si>
  <si>
    <t>豊岡村</t>
  </si>
  <si>
    <t>豊岡</t>
  </si>
  <si>
    <t>H6.6.28</t>
  </si>
  <si>
    <t>村告  48</t>
  </si>
  <si>
    <t>天竜</t>
  </si>
  <si>
    <t>天竜市</t>
  </si>
  <si>
    <t>西遠</t>
  </si>
  <si>
    <t>浜松市</t>
  </si>
  <si>
    <t>市告 134</t>
  </si>
  <si>
    <t>湖東</t>
  </si>
  <si>
    <t>市告  66</t>
  </si>
  <si>
    <t>市告  50</t>
  </si>
  <si>
    <t>浜北市</t>
  </si>
  <si>
    <t>雄踏町</t>
  </si>
  <si>
    <t>舞阪町</t>
  </si>
  <si>
    <t>西浜名</t>
  </si>
  <si>
    <t>湖西市</t>
  </si>
  <si>
    <t>浜名湖</t>
  </si>
  <si>
    <t>H6.7.1</t>
  </si>
  <si>
    <t>新居町</t>
  </si>
  <si>
    <t>新居</t>
  </si>
  <si>
    <t>奥浜名</t>
  </si>
  <si>
    <t>細江町</t>
  </si>
  <si>
    <t>引佐町</t>
  </si>
  <si>
    <t>下水管渠</t>
  </si>
  <si>
    <t>菊川</t>
  </si>
  <si>
    <t>市告 119</t>
  </si>
  <si>
    <t>(ha)</t>
  </si>
  <si>
    <t>(m)</t>
  </si>
  <si>
    <t>市告  56</t>
  </si>
  <si>
    <t>８－３－１　下水道</t>
  </si>
  <si>
    <t>　 ②　公共下水道一覧表</t>
  </si>
  <si>
    <t>町告  16</t>
  </si>
  <si>
    <t>市告  15</t>
  </si>
  <si>
    <t>―</t>
  </si>
  <si>
    <t>湊・手石・下賀茂</t>
  </si>
  <si>
    <t>市告   7</t>
  </si>
  <si>
    <t>―</t>
  </si>
  <si>
    <t>市告 170</t>
  </si>
  <si>
    <t>市告 204</t>
  </si>
  <si>
    <t>流域下水道へ</t>
  </si>
  <si>
    <t>市告  63</t>
  </si>
  <si>
    <t>西部</t>
  </si>
  <si>
    <t>市告 25</t>
  </si>
  <si>
    <t>―</t>
  </si>
  <si>
    <t>市告   5</t>
  </si>
  <si>
    <t>―</t>
  </si>
  <si>
    <t>市告  44</t>
  </si>
  <si>
    <t>旧静岡市</t>
  </si>
  <si>
    <t>市告  19</t>
  </si>
  <si>
    <t>市告  93</t>
  </si>
  <si>
    <t>市告  194</t>
  </si>
  <si>
    <t>吉田</t>
  </si>
  <si>
    <t>町告  58</t>
  </si>
  <si>
    <t>町告  46</t>
  </si>
  <si>
    <t>町告  47</t>
  </si>
  <si>
    <t>市告  43</t>
  </si>
  <si>
    <t>菊川町</t>
  </si>
  <si>
    <t>分流</t>
  </si>
  <si>
    <t>―</t>
  </si>
  <si>
    <t>町告  57</t>
  </si>
  <si>
    <t>町告  134</t>
  </si>
  <si>
    <t>大須賀</t>
  </si>
  <si>
    <t>町告  16</t>
  </si>
  <si>
    <t>町告  62</t>
  </si>
  <si>
    <t>市告  79</t>
  </si>
  <si>
    <t>町告  81</t>
  </si>
  <si>
    <t>流域下水道へ</t>
  </si>
  <si>
    <t>(旧法34.8.13)</t>
  </si>
  <si>
    <t>舘山寺</t>
  </si>
  <si>
    <t>―</t>
  </si>
  <si>
    <t>市告 314</t>
  </si>
  <si>
    <t>市告 171</t>
  </si>
  <si>
    <t>町告  48</t>
  </si>
  <si>
    <t>町告  2</t>
  </si>
  <si>
    <t>市告 133</t>
  </si>
  <si>
    <t>細江</t>
  </si>
  <si>
    <t>町告  43</t>
  </si>
  <si>
    <t>町告  14</t>
  </si>
  <si>
    <t>流域下水道へ</t>
  </si>
  <si>
    <t>流域下水道(一部単独公共）へ</t>
  </si>
  <si>
    <t>旧清水市</t>
  </si>
  <si>
    <t>流域下水道へ</t>
  </si>
  <si>
    <t>井伊谷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</si>
</sst>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7"/>
      <name val="ＭＳ Ｐ明朝"/>
      <family val="1"/>
    </font>
    <font>
      <sz val="18"/>
      <name val="ＭＳ Ｐゴシック"/>
      <family val="3"/>
    </font>
    <font>
      <sz val="2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>
      <alignment/>
    </xf>
    <xf numFmtId="0" fontId="7" fillId="0" borderId="9" xfId="0" applyFont="1" applyFill="1" applyBorder="1" applyAlignment="1" applyProtection="1">
      <alignment horizontal="center"/>
      <protection/>
    </xf>
    <xf numFmtId="3" fontId="7" fillId="0" borderId="9" xfId="0" applyNumberFormat="1" applyFont="1" applyFill="1" applyBorder="1" applyAlignment="1" applyProtection="1">
      <alignment horizontal="center"/>
      <protection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37" fontId="9" fillId="0" borderId="4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57" fontId="9" fillId="0" borderId="4" xfId="0" applyNumberFormat="1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5" fillId="0" borderId="7" xfId="0" applyFont="1" applyFill="1" applyBorder="1" applyAlignment="1">
      <alignment/>
    </xf>
    <xf numFmtId="0" fontId="7" fillId="0" borderId="11" xfId="0" applyFont="1" applyFill="1" applyBorder="1" applyAlignment="1" applyProtection="1">
      <alignment horizontal="center"/>
      <protection/>
    </xf>
    <xf numFmtId="37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57" fontId="9" fillId="0" borderId="12" xfId="0" applyNumberFormat="1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 applyProtection="1">
      <alignment horizontal="left"/>
      <protection/>
    </xf>
    <xf numFmtId="0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37" fontId="9" fillId="0" borderId="9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 horizontal="center"/>
      <protection/>
    </xf>
    <xf numFmtId="57" fontId="9" fillId="0" borderId="9" xfId="0" applyNumberFormat="1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>
      <alignment/>
    </xf>
    <xf numFmtId="0" fontId="9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57" fontId="9" fillId="0" borderId="9" xfId="0" applyNumberFormat="1" applyFont="1" applyFill="1" applyBorder="1" applyAlignment="1">
      <alignment horizontal="left"/>
    </xf>
    <xf numFmtId="0" fontId="6" fillId="0" borderId="9" xfId="0" applyFont="1" applyFill="1" applyBorder="1" applyAlignment="1" applyProtection="1">
      <alignment horizontal="center"/>
      <protection/>
    </xf>
    <xf numFmtId="57" fontId="9" fillId="0" borderId="16" xfId="0" applyNumberFormat="1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37" fontId="9" fillId="0" borderId="20" xfId="0" applyNumberFormat="1" applyFont="1" applyFill="1" applyBorder="1" applyAlignment="1" applyProtection="1">
      <alignment/>
      <protection/>
    </xf>
    <xf numFmtId="57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0" fontId="9" fillId="0" borderId="9" xfId="0" applyFont="1" applyFill="1" applyBorder="1" applyAlignment="1" applyProtection="1">
      <alignment horizontal="left"/>
      <protection/>
    </xf>
    <xf numFmtId="3" fontId="9" fillId="0" borderId="22" xfId="0" applyNumberFormat="1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>
      <alignment/>
    </xf>
    <xf numFmtId="37" fontId="9" fillId="0" borderId="9" xfId="0" applyNumberFormat="1" applyFont="1" applyFill="1" applyBorder="1" applyAlignment="1" applyProtection="1">
      <alignment horizontal="left"/>
      <protection/>
    </xf>
    <xf numFmtId="37" fontId="9" fillId="0" borderId="15" xfId="0" applyNumberFormat="1" applyFont="1" applyFill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/>
      <protection/>
    </xf>
    <xf numFmtId="37" fontId="9" fillId="0" borderId="16" xfId="0" applyNumberFormat="1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57" fontId="9" fillId="0" borderId="22" xfId="0" applyNumberFormat="1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37" fontId="9" fillId="0" borderId="25" xfId="0" applyNumberFormat="1" applyFont="1" applyFill="1" applyBorder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57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31" xfId="0" applyFont="1" applyFill="1" applyBorder="1" applyAlignment="1" applyProtection="1">
      <alignment/>
      <protection/>
    </xf>
    <xf numFmtId="3" fontId="9" fillId="0" borderId="31" xfId="0" applyNumberFormat="1" applyFont="1" applyFill="1" applyBorder="1" applyAlignment="1" applyProtection="1">
      <alignment/>
      <protection/>
    </xf>
    <xf numFmtId="37" fontId="9" fillId="0" borderId="31" xfId="0" applyNumberFormat="1" applyFont="1" applyFill="1" applyBorder="1" applyAlignment="1" applyProtection="1">
      <alignment/>
      <protection/>
    </xf>
    <xf numFmtId="57" fontId="9" fillId="0" borderId="7" xfId="0" applyNumberFormat="1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>
      <alignment/>
    </xf>
    <xf numFmtId="37" fontId="9" fillId="0" borderId="22" xfId="0" applyNumberFormat="1" applyFont="1" applyFill="1" applyBorder="1" applyAlignment="1" applyProtection="1">
      <alignment/>
      <protection/>
    </xf>
    <xf numFmtId="37" fontId="9" fillId="0" borderId="23" xfId="0" applyNumberFormat="1" applyFont="1" applyFill="1" applyBorder="1" applyAlignment="1" applyProtection="1">
      <alignment/>
      <protection/>
    </xf>
    <xf numFmtId="0" fontId="7" fillId="0" borderId="30" xfId="0" applyFont="1" applyFill="1" applyBorder="1" applyAlignment="1" applyProtection="1">
      <alignment horizontal="center"/>
      <protection/>
    </xf>
    <xf numFmtId="57" fontId="9" fillId="0" borderId="20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57" fontId="9" fillId="0" borderId="9" xfId="0" applyNumberFormat="1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9" fillId="0" borderId="24" xfId="0" applyNumberFormat="1" applyFont="1" applyFill="1" applyBorder="1" applyAlignment="1" applyProtection="1">
      <alignment/>
      <protection/>
    </xf>
    <xf numFmtId="3" fontId="9" fillId="0" borderId="34" xfId="0" applyNumberFormat="1" applyFont="1" applyFill="1" applyBorder="1" applyAlignment="1" applyProtection="1">
      <alignment/>
      <protection/>
    </xf>
    <xf numFmtId="3" fontId="9" fillId="0" borderId="33" xfId="0" applyNumberFormat="1" applyFont="1" applyFill="1" applyBorder="1" applyAlignment="1" applyProtection="1">
      <alignment/>
      <protection/>
    </xf>
    <xf numFmtId="3" fontId="9" fillId="0" borderId="23" xfId="0" applyNumberFormat="1" applyFont="1" applyFill="1" applyBorder="1" applyAlignment="1" applyProtection="1">
      <alignment/>
      <protection/>
    </xf>
    <xf numFmtId="37" fontId="9" fillId="0" borderId="33" xfId="0" applyNumberFormat="1" applyFont="1" applyFill="1" applyBorder="1" applyAlignment="1" applyProtection="1">
      <alignment/>
      <protection/>
    </xf>
    <xf numFmtId="37" fontId="9" fillId="0" borderId="35" xfId="0" applyNumberFormat="1" applyFont="1" applyFill="1" applyBorder="1" applyAlignment="1" applyProtection="1">
      <alignment/>
      <protection/>
    </xf>
    <xf numFmtId="37" fontId="9" fillId="0" borderId="34" xfId="0" applyNumberFormat="1" applyFont="1" applyFill="1" applyBorder="1" applyAlignment="1" applyProtection="1">
      <alignment/>
      <protection/>
    </xf>
    <xf numFmtId="3" fontId="9" fillId="0" borderId="36" xfId="0" applyNumberFormat="1" applyFont="1" applyFill="1" applyBorder="1" applyAlignment="1" applyProtection="1">
      <alignment/>
      <protection/>
    </xf>
    <xf numFmtId="3" fontId="9" fillId="0" borderId="32" xfId="0" applyNumberFormat="1" applyFont="1" applyFill="1" applyBorder="1" applyAlignment="1" applyProtection="1">
      <alignment/>
      <protection/>
    </xf>
    <xf numFmtId="3" fontId="7" fillId="0" borderId="37" xfId="0" applyNumberFormat="1" applyFont="1" applyFill="1" applyBorder="1" applyAlignment="1">
      <alignment/>
    </xf>
    <xf numFmtId="3" fontId="7" fillId="0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9" fillId="0" borderId="16" xfId="0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>
      <alignment horizontal="center"/>
      <protection/>
    </xf>
    <xf numFmtId="37" fontId="9" fillId="0" borderId="24" xfId="0" applyNumberFormat="1" applyFont="1" applyFill="1" applyBorder="1" applyAlignment="1" applyProtection="1">
      <alignment/>
      <protection/>
    </xf>
    <xf numFmtId="37" fontId="9" fillId="0" borderId="32" xfId="0" applyNumberFormat="1" applyFont="1" applyFill="1" applyBorder="1" applyAlignment="1" applyProtection="1">
      <alignment/>
      <protection/>
    </xf>
    <xf numFmtId="37" fontId="9" fillId="0" borderId="38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>
      <alignment horizontal="center"/>
      <protection/>
    </xf>
    <xf numFmtId="3" fontId="9" fillId="0" borderId="25" xfId="0" applyNumberFormat="1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/>
    </xf>
    <xf numFmtId="3" fontId="9" fillId="0" borderId="9" xfId="0" applyNumberFormat="1" applyFont="1" applyFill="1" applyBorder="1" applyAlignment="1" applyProtection="1">
      <alignment/>
      <protection/>
    </xf>
    <xf numFmtId="37" fontId="11" fillId="0" borderId="9" xfId="0" applyNumberFormat="1" applyFont="1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57" fontId="9" fillId="0" borderId="40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left" vertical="center" wrapText="1"/>
    </xf>
    <xf numFmtId="57" fontId="9" fillId="0" borderId="32" xfId="0" applyNumberFormat="1" applyFont="1" applyFill="1" applyBorder="1" applyAlignment="1" applyProtection="1">
      <alignment horizontal="left" vertical="center" wrapText="1"/>
      <protection/>
    </xf>
    <xf numFmtId="0" fontId="9" fillId="0" borderId="41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/>
      <protection/>
    </xf>
    <xf numFmtId="0" fontId="9" fillId="0" borderId="37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39" xfId="0" applyFont="1" applyFill="1" applyBorder="1" applyAlignment="1" applyProtection="1">
      <alignment/>
      <protection/>
    </xf>
    <xf numFmtId="57" fontId="9" fillId="0" borderId="40" xfId="0" applyNumberFormat="1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118"/>
  <sheetViews>
    <sheetView tabSelected="1" zoomScale="50" zoomScaleNormal="50" workbookViewId="0" topLeftCell="A40">
      <selection activeCell="F45" sqref="F45"/>
    </sheetView>
  </sheetViews>
  <sheetFormatPr defaultColWidth="10.59765625" defaultRowHeight="39.75" customHeight="1"/>
  <cols>
    <col min="1" max="2" width="20.5" style="1" customWidth="1"/>
    <col min="3" max="3" width="25.59765625" style="1" customWidth="1"/>
    <col min="4" max="4" width="8.69921875" style="1" customWidth="1"/>
    <col min="5" max="8" width="10.5" style="2" customWidth="1"/>
    <col min="9" max="9" width="13.59765625" style="2" customWidth="1"/>
    <col min="10" max="10" width="13.59765625" style="3" customWidth="1"/>
    <col min="11" max="11" width="5.59765625" style="2" customWidth="1"/>
    <col min="12" max="12" width="15.5" style="3" customWidth="1"/>
    <col min="13" max="13" width="5.59765625" style="2" customWidth="1"/>
    <col min="14" max="14" width="15.59765625" style="3" customWidth="1"/>
    <col min="15" max="18" width="10.5" style="2" customWidth="1"/>
    <col min="19" max="19" width="13.59765625" style="2" customWidth="1"/>
    <col min="20" max="20" width="13.59765625" style="3" customWidth="1"/>
    <col min="21" max="21" width="5.59765625" style="2" customWidth="1"/>
    <col min="22" max="22" width="15.5" style="3" customWidth="1"/>
    <col min="23" max="23" width="5.59765625" style="2" customWidth="1"/>
    <col min="24" max="24" width="15.59765625" style="3" customWidth="1"/>
    <col min="25" max="27" width="18" style="4" customWidth="1"/>
    <col min="28" max="28" width="4.5" style="2" customWidth="1"/>
    <col min="29" max="255" width="10.59765625" style="2" customWidth="1"/>
    <col min="256" max="16384" width="10.59765625" style="2" customWidth="1"/>
  </cols>
  <sheetData>
    <row r="1" ht="39.75" customHeight="1">
      <c r="A1" s="124" t="s">
        <v>161</v>
      </c>
    </row>
    <row r="2" ht="39.75" customHeight="1">
      <c r="A2" s="124" t="s">
        <v>162</v>
      </c>
    </row>
    <row r="3" spans="1:27" ht="39.75" customHeight="1" thickBot="1">
      <c r="A3" s="5"/>
      <c r="B3" s="5"/>
      <c r="C3" s="5"/>
      <c r="D3" s="5"/>
      <c r="E3" s="6"/>
      <c r="F3" s="6"/>
      <c r="G3" s="6"/>
      <c r="H3" s="6"/>
      <c r="I3" s="6"/>
      <c r="J3" s="7"/>
      <c r="K3" s="6"/>
      <c r="L3" s="7"/>
      <c r="M3" s="6"/>
      <c r="N3" s="7"/>
      <c r="O3" s="6"/>
      <c r="P3" s="6"/>
      <c r="Q3" s="6"/>
      <c r="R3" s="6"/>
      <c r="S3" s="6"/>
      <c r="T3" s="7"/>
      <c r="U3" s="6"/>
      <c r="V3" s="7"/>
      <c r="W3" s="6"/>
      <c r="X3" s="7"/>
      <c r="Y3" s="8"/>
      <c r="Z3" s="8"/>
      <c r="AA3" s="8"/>
    </row>
    <row r="4" spans="1:28" s="1" customFormat="1" ht="39.75" customHeight="1">
      <c r="A4" s="9" t="s">
        <v>0</v>
      </c>
      <c r="B4" s="10"/>
      <c r="C4" s="11"/>
      <c r="D4" s="11"/>
      <c r="E4" s="12" t="s">
        <v>1</v>
      </c>
      <c r="F4" s="13"/>
      <c r="G4" s="13"/>
      <c r="H4" s="13"/>
      <c r="I4" s="13"/>
      <c r="J4" s="14"/>
      <c r="K4" s="13"/>
      <c r="L4" s="14"/>
      <c r="M4" s="13"/>
      <c r="N4" s="133"/>
      <c r="O4" s="15" t="s">
        <v>2</v>
      </c>
      <c r="P4" s="13"/>
      <c r="Q4" s="13"/>
      <c r="R4" s="13"/>
      <c r="S4" s="13"/>
      <c r="T4" s="14"/>
      <c r="U4" s="13"/>
      <c r="V4" s="14"/>
      <c r="W4" s="13"/>
      <c r="X4" s="14"/>
      <c r="Y4" s="10"/>
      <c r="Z4" s="10"/>
      <c r="AA4" s="16"/>
      <c r="AB4" s="17"/>
    </row>
    <row r="5" spans="1:28" s="1" customFormat="1" ht="39.75" customHeight="1">
      <c r="A5" s="18" t="s">
        <v>3</v>
      </c>
      <c r="B5" s="19" t="s">
        <v>4</v>
      </c>
      <c r="C5" s="20" t="s">
        <v>5</v>
      </c>
      <c r="D5" s="20" t="s">
        <v>6</v>
      </c>
      <c r="E5" s="21" t="s">
        <v>7</v>
      </c>
      <c r="F5" s="22"/>
      <c r="G5" s="22"/>
      <c r="H5" s="22"/>
      <c r="I5" s="23" t="s">
        <v>8</v>
      </c>
      <c r="J5" s="24" t="s">
        <v>9</v>
      </c>
      <c r="K5" s="21" t="s">
        <v>10</v>
      </c>
      <c r="L5" s="25"/>
      <c r="M5" s="21" t="s">
        <v>11</v>
      </c>
      <c r="N5" s="122"/>
      <c r="O5" s="23"/>
      <c r="P5" s="22" t="s">
        <v>12</v>
      </c>
      <c r="Q5" s="22"/>
      <c r="R5" s="22"/>
      <c r="S5" s="23" t="s">
        <v>8</v>
      </c>
      <c r="T5" s="24" t="s">
        <v>155</v>
      </c>
      <c r="U5" s="21" t="s">
        <v>10</v>
      </c>
      <c r="V5" s="25"/>
      <c r="W5" s="21" t="s">
        <v>11</v>
      </c>
      <c r="X5" s="26"/>
      <c r="Y5" s="20" t="s">
        <v>13</v>
      </c>
      <c r="Z5" s="20" t="s">
        <v>14</v>
      </c>
      <c r="AA5" s="27" t="s">
        <v>15</v>
      </c>
      <c r="AB5" s="17"/>
    </row>
    <row r="6" spans="1:28" s="1" customFormat="1" ht="39.75" customHeight="1" thickBot="1">
      <c r="A6" s="28" t="s">
        <v>16</v>
      </c>
      <c r="B6" s="29"/>
      <c r="C6" s="30"/>
      <c r="D6" s="30"/>
      <c r="E6" s="31" t="s">
        <v>17</v>
      </c>
      <c r="F6" s="31" t="s">
        <v>18</v>
      </c>
      <c r="G6" s="31" t="s">
        <v>19</v>
      </c>
      <c r="H6" s="31" t="s">
        <v>20</v>
      </c>
      <c r="I6" s="29" t="s">
        <v>158</v>
      </c>
      <c r="J6" s="32" t="s">
        <v>159</v>
      </c>
      <c r="K6" s="31" t="s">
        <v>21</v>
      </c>
      <c r="L6" s="33" t="s">
        <v>22</v>
      </c>
      <c r="M6" s="31" t="s">
        <v>21</v>
      </c>
      <c r="N6" s="123" t="s">
        <v>22</v>
      </c>
      <c r="O6" s="31" t="s">
        <v>17</v>
      </c>
      <c r="P6" s="31" t="s">
        <v>18</v>
      </c>
      <c r="Q6" s="31" t="s">
        <v>19</v>
      </c>
      <c r="R6" s="31" t="s">
        <v>20</v>
      </c>
      <c r="S6" s="29" t="s">
        <v>158</v>
      </c>
      <c r="T6" s="32" t="s">
        <v>159</v>
      </c>
      <c r="U6" s="31" t="s">
        <v>21</v>
      </c>
      <c r="V6" s="33" t="s">
        <v>22</v>
      </c>
      <c r="W6" s="31" t="s">
        <v>21</v>
      </c>
      <c r="X6" s="33" t="s">
        <v>22</v>
      </c>
      <c r="Y6" s="29"/>
      <c r="Z6" s="29"/>
      <c r="AA6" s="34"/>
      <c r="AB6" s="17"/>
    </row>
    <row r="7" spans="1:28" ht="39.75" customHeight="1">
      <c r="A7" s="35" t="s">
        <v>23</v>
      </c>
      <c r="B7" s="36" t="s">
        <v>24</v>
      </c>
      <c r="C7" s="37" t="s">
        <v>166</v>
      </c>
      <c r="D7" s="37" t="s">
        <v>25</v>
      </c>
      <c r="E7" s="119">
        <f>SUM(F7:H7)</f>
        <v>88</v>
      </c>
      <c r="F7" s="38">
        <v>0</v>
      </c>
      <c r="G7" s="38">
        <v>0</v>
      </c>
      <c r="H7" s="38">
        <v>88</v>
      </c>
      <c r="I7" s="38">
        <v>128</v>
      </c>
      <c r="J7" s="39">
        <v>12270</v>
      </c>
      <c r="K7" s="40">
        <v>1</v>
      </c>
      <c r="L7" s="39">
        <v>90</v>
      </c>
      <c r="M7" s="40">
        <v>1</v>
      </c>
      <c r="N7" s="114">
        <v>10600</v>
      </c>
      <c r="O7" s="38">
        <f>SUM(P7:R7)</f>
        <v>74</v>
      </c>
      <c r="P7" s="38">
        <v>0</v>
      </c>
      <c r="Q7" s="38">
        <v>0</v>
      </c>
      <c r="R7" s="38">
        <v>74</v>
      </c>
      <c r="S7" s="38">
        <v>74</v>
      </c>
      <c r="T7" s="39">
        <v>12270</v>
      </c>
      <c r="U7" s="38">
        <v>1</v>
      </c>
      <c r="V7" s="39">
        <v>90</v>
      </c>
      <c r="W7" s="38">
        <v>1</v>
      </c>
      <c r="X7" s="39">
        <v>10600</v>
      </c>
      <c r="Y7" s="41">
        <v>34359</v>
      </c>
      <c r="Z7" s="41">
        <v>37346</v>
      </c>
      <c r="AA7" s="42" t="s">
        <v>163</v>
      </c>
      <c r="AB7" s="43"/>
    </row>
    <row r="8" spans="1:28" ht="39.75" customHeight="1" thickBot="1">
      <c r="A8" s="44"/>
      <c r="B8" s="31"/>
      <c r="C8" s="31" t="s">
        <v>26</v>
      </c>
      <c r="D8" s="31"/>
      <c r="E8" s="128">
        <f aca="true" t="shared" si="0" ref="E8:E70">SUM(F8:H8)</f>
        <v>88</v>
      </c>
      <c r="F8" s="45">
        <f aca="true" t="shared" si="1" ref="F8:N8">SUM(F7)</f>
        <v>0</v>
      </c>
      <c r="G8" s="45">
        <f t="shared" si="1"/>
        <v>0</v>
      </c>
      <c r="H8" s="45">
        <f t="shared" si="1"/>
        <v>88</v>
      </c>
      <c r="I8" s="45">
        <f t="shared" si="1"/>
        <v>128</v>
      </c>
      <c r="J8" s="46">
        <f t="shared" si="1"/>
        <v>12270</v>
      </c>
      <c r="K8" s="45">
        <f t="shared" si="1"/>
        <v>1</v>
      </c>
      <c r="L8" s="46">
        <f t="shared" si="1"/>
        <v>90</v>
      </c>
      <c r="M8" s="45">
        <f t="shared" si="1"/>
        <v>1</v>
      </c>
      <c r="N8" s="115">
        <f t="shared" si="1"/>
        <v>10600</v>
      </c>
      <c r="O8" s="45">
        <f aca="true" t="shared" si="2" ref="O8:X8">SUM(O7)</f>
        <v>74</v>
      </c>
      <c r="P8" s="45">
        <f t="shared" si="2"/>
        <v>0</v>
      </c>
      <c r="Q8" s="45">
        <f t="shared" si="2"/>
        <v>0</v>
      </c>
      <c r="R8" s="45">
        <f t="shared" si="2"/>
        <v>74</v>
      </c>
      <c r="S8" s="45">
        <f t="shared" si="2"/>
        <v>74</v>
      </c>
      <c r="T8" s="46">
        <f t="shared" si="2"/>
        <v>12270</v>
      </c>
      <c r="U8" s="45">
        <f t="shared" si="2"/>
        <v>1</v>
      </c>
      <c r="V8" s="46">
        <f t="shared" si="2"/>
        <v>90</v>
      </c>
      <c r="W8" s="45">
        <f t="shared" si="2"/>
        <v>1</v>
      </c>
      <c r="X8" s="46">
        <f t="shared" si="2"/>
        <v>10600</v>
      </c>
      <c r="Y8" s="47"/>
      <c r="Z8" s="47"/>
      <c r="AA8" s="48"/>
      <c r="AB8" s="43"/>
    </row>
    <row r="9" spans="1:28" ht="39.75" customHeight="1">
      <c r="A9" s="35" t="s">
        <v>27</v>
      </c>
      <c r="B9" s="36" t="s">
        <v>28</v>
      </c>
      <c r="C9" s="37" t="s">
        <v>27</v>
      </c>
      <c r="D9" s="37" t="s">
        <v>25</v>
      </c>
      <c r="E9" s="119">
        <f t="shared" si="0"/>
        <v>379</v>
      </c>
      <c r="F9" s="38">
        <v>144</v>
      </c>
      <c r="G9" s="38">
        <v>117</v>
      </c>
      <c r="H9" s="38">
        <v>118</v>
      </c>
      <c r="I9" s="38">
        <v>379</v>
      </c>
      <c r="J9" s="130" t="s">
        <v>165</v>
      </c>
      <c r="K9" s="40">
        <v>4</v>
      </c>
      <c r="L9" s="39">
        <v>2280</v>
      </c>
      <c r="M9" s="40">
        <v>1</v>
      </c>
      <c r="N9" s="114">
        <v>30300</v>
      </c>
      <c r="O9" s="38">
        <f>SUM(P9:R9)</f>
        <v>242</v>
      </c>
      <c r="P9" s="38">
        <v>115</v>
      </c>
      <c r="Q9" s="38">
        <v>81</v>
      </c>
      <c r="R9" s="38">
        <v>46</v>
      </c>
      <c r="S9" s="38">
        <v>242</v>
      </c>
      <c r="T9" s="130" t="s">
        <v>165</v>
      </c>
      <c r="U9" s="38">
        <v>3</v>
      </c>
      <c r="V9" s="39">
        <v>2050</v>
      </c>
      <c r="W9" s="38">
        <v>1</v>
      </c>
      <c r="X9" s="39">
        <v>30300</v>
      </c>
      <c r="Y9" s="41">
        <v>27110</v>
      </c>
      <c r="Z9" s="41">
        <v>36875</v>
      </c>
      <c r="AA9" s="42" t="s">
        <v>160</v>
      </c>
      <c r="AB9" s="43"/>
    </row>
    <row r="10" spans="1:28" ht="39.75" customHeight="1" thickBot="1">
      <c r="A10" s="44"/>
      <c r="B10" s="31"/>
      <c r="C10" s="31" t="s">
        <v>26</v>
      </c>
      <c r="D10" s="31"/>
      <c r="E10" s="127">
        <f t="shared" si="0"/>
        <v>379</v>
      </c>
      <c r="F10" s="45">
        <f aca="true" t="shared" si="3" ref="F10:N10">SUM(F9)</f>
        <v>144</v>
      </c>
      <c r="G10" s="45">
        <f t="shared" si="3"/>
        <v>117</v>
      </c>
      <c r="H10" s="45">
        <f t="shared" si="3"/>
        <v>118</v>
      </c>
      <c r="I10" s="45">
        <f t="shared" si="3"/>
        <v>379</v>
      </c>
      <c r="J10" s="45">
        <f t="shared" si="3"/>
        <v>0</v>
      </c>
      <c r="K10" s="45">
        <f t="shared" si="3"/>
        <v>4</v>
      </c>
      <c r="L10" s="46">
        <f t="shared" si="3"/>
        <v>2280</v>
      </c>
      <c r="M10" s="45">
        <f t="shared" si="3"/>
        <v>1</v>
      </c>
      <c r="N10" s="113">
        <f t="shared" si="3"/>
        <v>30300</v>
      </c>
      <c r="O10" s="45">
        <f aca="true" t="shared" si="4" ref="O10:X10">SUM(O9)</f>
        <v>242</v>
      </c>
      <c r="P10" s="45">
        <f t="shared" si="4"/>
        <v>115</v>
      </c>
      <c r="Q10" s="45">
        <f t="shared" si="4"/>
        <v>81</v>
      </c>
      <c r="R10" s="45">
        <f t="shared" si="4"/>
        <v>46</v>
      </c>
      <c r="S10" s="45">
        <f t="shared" si="4"/>
        <v>242</v>
      </c>
      <c r="T10" s="45">
        <f t="shared" si="4"/>
        <v>0</v>
      </c>
      <c r="U10" s="45">
        <f t="shared" si="4"/>
        <v>3</v>
      </c>
      <c r="V10" s="46">
        <f t="shared" si="4"/>
        <v>2050</v>
      </c>
      <c r="W10" s="45">
        <f t="shared" si="4"/>
        <v>1</v>
      </c>
      <c r="X10" s="46">
        <f t="shared" si="4"/>
        <v>30300</v>
      </c>
      <c r="Y10" s="47"/>
      <c r="Z10" s="47"/>
      <c r="AA10" s="48"/>
      <c r="AB10" s="43"/>
    </row>
    <row r="11" spans="1:28" ht="39.75" customHeight="1">
      <c r="A11" s="35" t="s">
        <v>29</v>
      </c>
      <c r="B11" s="36" t="s">
        <v>30</v>
      </c>
      <c r="C11" s="136" t="s">
        <v>29</v>
      </c>
      <c r="D11" s="37" t="s">
        <v>25</v>
      </c>
      <c r="E11" s="102">
        <f t="shared" si="0"/>
        <v>711</v>
      </c>
      <c r="F11" s="38">
        <v>475</v>
      </c>
      <c r="G11" s="38">
        <v>164</v>
      </c>
      <c r="H11" s="38">
        <v>72</v>
      </c>
      <c r="I11" s="38">
        <v>711</v>
      </c>
      <c r="J11" s="39">
        <v>8730</v>
      </c>
      <c r="K11" s="40">
        <v>1</v>
      </c>
      <c r="L11" s="39">
        <v>1500</v>
      </c>
      <c r="M11" s="40">
        <v>1</v>
      </c>
      <c r="N11" s="114">
        <v>29300</v>
      </c>
      <c r="O11" s="38">
        <f aca="true" t="shared" si="5" ref="O11:O16">SUM(P11:R11)</f>
        <v>426</v>
      </c>
      <c r="P11" s="38">
        <v>352</v>
      </c>
      <c r="Q11" s="38">
        <v>44</v>
      </c>
      <c r="R11" s="38">
        <v>30</v>
      </c>
      <c r="S11" s="38">
        <v>426</v>
      </c>
      <c r="T11" s="39">
        <v>7800</v>
      </c>
      <c r="U11" s="38">
        <v>1</v>
      </c>
      <c r="V11" s="39">
        <v>1500</v>
      </c>
      <c r="W11" s="38">
        <v>1</v>
      </c>
      <c r="X11" s="39">
        <v>29300</v>
      </c>
      <c r="Y11" s="139">
        <v>21072</v>
      </c>
      <c r="Z11" s="139">
        <v>35153</v>
      </c>
      <c r="AA11" s="141" t="s">
        <v>31</v>
      </c>
      <c r="AB11" s="43"/>
    </row>
    <row r="12" spans="1:28" ht="39.75" customHeight="1">
      <c r="A12" s="49"/>
      <c r="B12" s="50"/>
      <c r="C12" s="137"/>
      <c r="D12" s="23" t="s">
        <v>32</v>
      </c>
      <c r="E12" s="101">
        <f t="shared" si="0"/>
        <v>4</v>
      </c>
      <c r="F12" s="51">
        <v>4</v>
      </c>
      <c r="G12" s="51">
        <v>0</v>
      </c>
      <c r="H12" s="51">
        <v>0</v>
      </c>
      <c r="I12" s="51">
        <v>4</v>
      </c>
      <c r="J12" s="52">
        <v>0</v>
      </c>
      <c r="K12" s="53">
        <v>1</v>
      </c>
      <c r="L12" s="52">
        <v>5400</v>
      </c>
      <c r="M12" s="53">
        <v>0</v>
      </c>
      <c r="N12" s="116">
        <v>0</v>
      </c>
      <c r="O12" s="51">
        <f t="shared" si="5"/>
        <v>4</v>
      </c>
      <c r="P12" s="51">
        <v>4</v>
      </c>
      <c r="Q12" s="51">
        <v>0</v>
      </c>
      <c r="R12" s="51">
        <v>0</v>
      </c>
      <c r="S12" s="51">
        <v>4</v>
      </c>
      <c r="T12" s="52">
        <v>0</v>
      </c>
      <c r="U12" s="51">
        <v>1</v>
      </c>
      <c r="V12" s="52">
        <v>5400</v>
      </c>
      <c r="W12" s="51">
        <v>0</v>
      </c>
      <c r="X12" s="52">
        <v>0</v>
      </c>
      <c r="Y12" s="140"/>
      <c r="Z12" s="140"/>
      <c r="AA12" s="142"/>
      <c r="AB12" s="43"/>
    </row>
    <row r="13" spans="1:28" ht="39.75" customHeight="1">
      <c r="A13" s="54"/>
      <c r="B13" s="20"/>
      <c r="C13" s="20" t="s">
        <v>26</v>
      </c>
      <c r="D13" s="23" t="s">
        <v>25</v>
      </c>
      <c r="E13" s="101">
        <f t="shared" si="0"/>
        <v>711</v>
      </c>
      <c r="F13" s="51">
        <v>475</v>
      </c>
      <c r="G13" s="51">
        <v>164</v>
      </c>
      <c r="H13" s="51">
        <v>72</v>
      </c>
      <c r="I13" s="51">
        <v>711</v>
      </c>
      <c r="J13" s="52">
        <v>8730</v>
      </c>
      <c r="K13" s="53">
        <v>1</v>
      </c>
      <c r="L13" s="52">
        <v>1500</v>
      </c>
      <c r="M13" s="53">
        <v>1</v>
      </c>
      <c r="N13" s="116">
        <v>29300</v>
      </c>
      <c r="O13" s="51">
        <f t="shared" si="5"/>
        <v>426</v>
      </c>
      <c r="P13" s="51">
        <f>P11</f>
        <v>352</v>
      </c>
      <c r="Q13" s="51">
        <f aca="true" t="shared" si="6" ref="Q13:X13">Q11</f>
        <v>44</v>
      </c>
      <c r="R13" s="51">
        <f t="shared" si="6"/>
        <v>30</v>
      </c>
      <c r="S13" s="51">
        <f t="shared" si="6"/>
        <v>426</v>
      </c>
      <c r="T13" s="51">
        <f t="shared" si="6"/>
        <v>7800</v>
      </c>
      <c r="U13" s="51">
        <f t="shared" si="6"/>
        <v>1</v>
      </c>
      <c r="V13" s="51">
        <f t="shared" si="6"/>
        <v>1500</v>
      </c>
      <c r="W13" s="51">
        <f t="shared" si="6"/>
        <v>1</v>
      </c>
      <c r="X13" s="51">
        <f t="shared" si="6"/>
        <v>29300</v>
      </c>
      <c r="Y13" s="55"/>
      <c r="Z13" s="55"/>
      <c r="AA13" s="56"/>
      <c r="AB13" s="43"/>
    </row>
    <row r="14" spans="1:28" ht="39.75" customHeight="1" thickBot="1">
      <c r="A14" s="57"/>
      <c r="B14" s="30"/>
      <c r="C14" s="30"/>
      <c r="D14" s="31" t="s">
        <v>32</v>
      </c>
      <c r="E14" s="128">
        <f t="shared" si="0"/>
        <v>4</v>
      </c>
      <c r="F14" s="45">
        <v>4</v>
      </c>
      <c r="G14" s="45">
        <v>0</v>
      </c>
      <c r="H14" s="45">
        <v>0</v>
      </c>
      <c r="I14" s="45">
        <v>4</v>
      </c>
      <c r="J14" s="46">
        <v>0</v>
      </c>
      <c r="K14" s="58">
        <v>1</v>
      </c>
      <c r="L14" s="46">
        <v>5400</v>
      </c>
      <c r="M14" s="58">
        <v>0</v>
      </c>
      <c r="N14" s="115">
        <v>0</v>
      </c>
      <c r="O14" s="45">
        <f t="shared" si="5"/>
        <v>4</v>
      </c>
      <c r="P14" s="45">
        <f>P12</f>
        <v>4</v>
      </c>
      <c r="Q14" s="45">
        <f aca="true" t="shared" si="7" ref="Q14:X14">Q12</f>
        <v>0</v>
      </c>
      <c r="R14" s="45">
        <f t="shared" si="7"/>
        <v>0</v>
      </c>
      <c r="S14" s="45">
        <f t="shared" si="7"/>
        <v>4</v>
      </c>
      <c r="T14" s="45">
        <f t="shared" si="7"/>
        <v>0</v>
      </c>
      <c r="U14" s="45">
        <f t="shared" si="7"/>
        <v>1</v>
      </c>
      <c r="V14" s="45">
        <f t="shared" si="7"/>
        <v>5400</v>
      </c>
      <c r="W14" s="45">
        <f t="shared" si="7"/>
        <v>0</v>
      </c>
      <c r="X14" s="45">
        <f t="shared" si="7"/>
        <v>0</v>
      </c>
      <c r="Y14" s="59"/>
      <c r="Z14" s="59"/>
      <c r="AA14" s="60"/>
      <c r="AB14" s="43"/>
    </row>
    <row r="15" spans="1:28" ht="39.75" customHeight="1">
      <c r="A15" s="35" t="s">
        <v>33</v>
      </c>
      <c r="B15" s="36" t="s">
        <v>34</v>
      </c>
      <c r="C15" s="37" t="s">
        <v>33</v>
      </c>
      <c r="D15" s="37" t="s">
        <v>25</v>
      </c>
      <c r="E15" s="119">
        <f t="shared" si="0"/>
        <v>1135</v>
      </c>
      <c r="F15" s="38">
        <v>523</v>
      </c>
      <c r="G15" s="38">
        <v>549</v>
      </c>
      <c r="H15" s="38">
        <v>63</v>
      </c>
      <c r="I15" s="38">
        <v>1135</v>
      </c>
      <c r="J15" s="130" t="s">
        <v>165</v>
      </c>
      <c r="K15" s="40">
        <v>2</v>
      </c>
      <c r="L15" s="39">
        <v>3400</v>
      </c>
      <c r="M15" s="40">
        <v>1</v>
      </c>
      <c r="N15" s="114">
        <v>58230</v>
      </c>
      <c r="O15" s="38">
        <f t="shared" si="5"/>
        <v>584</v>
      </c>
      <c r="P15" s="38">
        <v>447</v>
      </c>
      <c r="Q15" s="38">
        <v>104</v>
      </c>
      <c r="R15" s="38">
        <v>33</v>
      </c>
      <c r="S15" s="38">
        <v>584</v>
      </c>
      <c r="T15" s="130" t="s">
        <v>165</v>
      </c>
      <c r="U15" s="38">
        <v>2</v>
      </c>
      <c r="V15" s="39">
        <v>3400</v>
      </c>
      <c r="W15" s="38">
        <v>1</v>
      </c>
      <c r="X15" s="39">
        <v>58230</v>
      </c>
      <c r="Y15" s="41">
        <v>21072</v>
      </c>
      <c r="Z15" s="41">
        <v>35864</v>
      </c>
      <c r="AA15" s="42" t="s">
        <v>167</v>
      </c>
      <c r="AB15" s="43"/>
    </row>
    <row r="16" spans="1:28" ht="39.75" customHeight="1">
      <c r="A16" s="49"/>
      <c r="B16" s="50"/>
      <c r="C16" s="23" t="s">
        <v>35</v>
      </c>
      <c r="D16" s="23" t="s">
        <v>25</v>
      </c>
      <c r="E16" s="101">
        <f t="shared" si="0"/>
        <v>127</v>
      </c>
      <c r="F16" s="51">
        <v>0</v>
      </c>
      <c r="G16" s="51">
        <v>118</v>
      </c>
      <c r="H16" s="51">
        <v>9</v>
      </c>
      <c r="I16" s="51">
        <v>127</v>
      </c>
      <c r="J16" s="52">
        <v>0</v>
      </c>
      <c r="K16" s="53">
        <v>0</v>
      </c>
      <c r="L16" s="52">
        <v>0</v>
      </c>
      <c r="M16" s="53">
        <v>0</v>
      </c>
      <c r="N16" s="116">
        <v>0</v>
      </c>
      <c r="O16" s="51">
        <f t="shared" si="5"/>
        <v>57</v>
      </c>
      <c r="P16" s="51">
        <v>0</v>
      </c>
      <c r="Q16" s="51">
        <v>51</v>
      </c>
      <c r="R16" s="51">
        <v>6</v>
      </c>
      <c r="S16" s="51">
        <v>57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  <c r="Y16" s="61">
        <v>30322</v>
      </c>
      <c r="Z16" s="61">
        <v>34055</v>
      </c>
      <c r="AA16" s="56" t="s">
        <v>164</v>
      </c>
      <c r="AB16" s="43"/>
    </row>
    <row r="17" spans="1:28" ht="39.75" customHeight="1" thickBot="1">
      <c r="A17" s="44"/>
      <c r="B17" s="31"/>
      <c r="C17" s="31" t="s">
        <v>26</v>
      </c>
      <c r="D17" s="31"/>
      <c r="E17" s="127">
        <f t="shared" si="0"/>
        <v>1262</v>
      </c>
      <c r="F17" s="45">
        <f aca="true" t="shared" si="8" ref="F17:N17">SUM(F15:F16)</f>
        <v>523</v>
      </c>
      <c r="G17" s="45">
        <f t="shared" si="8"/>
        <v>667</v>
      </c>
      <c r="H17" s="45">
        <f t="shared" si="8"/>
        <v>72</v>
      </c>
      <c r="I17" s="45">
        <f t="shared" si="8"/>
        <v>1262</v>
      </c>
      <c r="J17" s="45">
        <f t="shared" si="8"/>
        <v>0</v>
      </c>
      <c r="K17" s="45">
        <f t="shared" si="8"/>
        <v>2</v>
      </c>
      <c r="L17" s="45">
        <f t="shared" si="8"/>
        <v>3400</v>
      </c>
      <c r="M17" s="45">
        <f t="shared" si="8"/>
        <v>1</v>
      </c>
      <c r="N17" s="117">
        <f t="shared" si="8"/>
        <v>58230</v>
      </c>
      <c r="O17" s="45">
        <f aca="true" t="shared" si="9" ref="O17:X17">SUM(O15:O16)</f>
        <v>641</v>
      </c>
      <c r="P17" s="45">
        <f t="shared" si="9"/>
        <v>447</v>
      </c>
      <c r="Q17" s="45">
        <f t="shared" si="9"/>
        <v>155</v>
      </c>
      <c r="R17" s="45">
        <f t="shared" si="9"/>
        <v>39</v>
      </c>
      <c r="S17" s="45">
        <f>SUM(S15:S16)</f>
        <v>641</v>
      </c>
      <c r="T17" s="45">
        <f t="shared" si="9"/>
        <v>0</v>
      </c>
      <c r="U17" s="45">
        <f t="shared" si="9"/>
        <v>2</v>
      </c>
      <c r="V17" s="45">
        <f t="shared" si="9"/>
        <v>3400</v>
      </c>
      <c r="W17" s="45">
        <f t="shared" si="9"/>
        <v>1</v>
      </c>
      <c r="X17" s="45">
        <f t="shared" si="9"/>
        <v>58230</v>
      </c>
      <c r="Y17" s="47"/>
      <c r="Z17" s="47"/>
      <c r="AA17" s="48"/>
      <c r="AB17" s="43"/>
    </row>
    <row r="18" spans="1:28" ht="39.75" customHeight="1">
      <c r="A18" s="49"/>
      <c r="B18" s="23" t="s">
        <v>37</v>
      </c>
      <c r="C18" s="23" t="s">
        <v>38</v>
      </c>
      <c r="D18" s="23" t="s">
        <v>25</v>
      </c>
      <c r="E18" s="102">
        <f t="shared" si="0"/>
        <v>417</v>
      </c>
      <c r="F18" s="51">
        <v>0</v>
      </c>
      <c r="G18" s="51">
        <v>210</v>
      </c>
      <c r="H18" s="51">
        <v>207</v>
      </c>
      <c r="I18" s="51">
        <v>417</v>
      </c>
      <c r="J18" s="52">
        <v>3150</v>
      </c>
      <c r="K18" s="53">
        <v>2</v>
      </c>
      <c r="L18" s="52">
        <v>870</v>
      </c>
      <c r="M18" s="53" t="s">
        <v>210</v>
      </c>
      <c r="N18" s="116"/>
      <c r="O18" s="51">
        <f aca="true" t="shared" si="10" ref="O18:O23">SUM(P18:R18)</f>
        <v>257</v>
      </c>
      <c r="P18" s="51">
        <v>0</v>
      </c>
      <c r="Q18" s="51">
        <v>157</v>
      </c>
      <c r="R18" s="51">
        <v>100</v>
      </c>
      <c r="S18" s="51">
        <v>257</v>
      </c>
      <c r="T18" s="52">
        <v>3150</v>
      </c>
      <c r="U18" s="51">
        <v>2</v>
      </c>
      <c r="V18" s="52">
        <v>870</v>
      </c>
      <c r="W18" s="51" t="s">
        <v>210</v>
      </c>
      <c r="X18" s="52"/>
      <c r="Y18" s="55">
        <v>26887</v>
      </c>
      <c r="Z18" s="55">
        <v>34599</v>
      </c>
      <c r="AA18" s="56" t="s">
        <v>39</v>
      </c>
      <c r="AB18" s="43"/>
    </row>
    <row r="19" spans="1:28" ht="39.75" customHeight="1">
      <c r="A19" s="49"/>
      <c r="B19" s="23" t="s">
        <v>40</v>
      </c>
      <c r="C19" s="23" t="s">
        <v>38</v>
      </c>
      <c r="D19" s="23" t="s">
        <v>25</v>
      </c>
      <c r="E19" s="101">
        <f t="shared" si="0"/>
        <v>350</v>
      </c>
      <c r="F19" s="51">
        <v>175</v>
      </c>
      <c r="G19" s="51">
        <v>41</v>
      </c>
      <c r="H19" s="51">
        <v>134</v>
      </c>
      <c r="I19" s="51">
        <v>350</v>
      </c>
      <c r="J19" s="52">
        <v>2730</v>
      </c>
      <c r="K19" s="53">
        <v>0</v>
      </c>
      <c r="L19" s="52">
        <v>0</v>
      </c>
      <c r="M19" s="72" t="s">
        <v>63</v>
      </c>
      <c r="N19" s="116"/>
      <c r="O19" s="51">
        <f t="shared" si="10"/>
        <v>264</v>
      </c>
      <c r="P19" s="51">
        <v>146</v>
      </c>
      <c r="Q19" s="51">
        <v>35</v>
      </c>
      <c r="R19" s="51">
        <v>83</v>
      </c>
      <c r="S19" s="51">
        <v>264</v>
      </c>
      <c r="T19" s="52">
        <v>2730</v>
      </c>
      <c r="U19" s="51">
        <v>0</v>
      </c>
      <c r="V19" s="52">
        <v>0</v>
      </c>
      <c r="W19" s="51" t="s">
        <v>210</v>
      </c>
      <c r="X19" s="52"/>
      <c r="Y19" s="55">
        <v>28504</v>
      </c>
      <c r="Z19" s="55">
        <v>33977</v>
      </c>
      <c r="AA19" s="56" t="s">
        <v>41</v>
      </c>
      <c r="AB19" s="43"/>
    </row>
    <row r="20" spans="1:28" ht="39.75" customHeight="1">
      <c r="A20" s="54" t="s">
        <v>42</v>
      </c>
      <c r="B20" s="62" t="s">
        <v>43</v>
      </c>
      <c r="C20" s="23" t="s">
        <v>38</v>
      </c>
      <c r="D20" s="23" t="s">
        <v>25</v>
      </c>
      <c r="E20" s="101">
        <f t="shared" si="0"/>
        <v>271</v>
      </c>
      <c r="F20" s="51">
        <v>138</v>
      </c>
      <c r="G20" s="51">
        <v>82</v>
      </c>
      <c r="H20" s="51">
        <v>51</v>
      </c>
      <c r="I20" s="51">
        <v>271</v>
      </c>
      <c r="J20" s="52">
        <v>1880</v>
      </c>
      <c r="K20" s="53">
        <v>0</v>
      </c>
      <c r="L20" s="52">
        <v>0</v>
      </c>
      <c r="M20" s="72" t="s">
        <v>63</v>
      </c>
      <c r="N20" s="116"/>
      <c r="O20" s="51">
        <f t="shared" si="10"/>
        <v>246</v>
      </c>
      <c r="P20" s="51">
        <v>134</v>
      </c>
      <c r="Q20" s="51">
        <v>79</v>
      </c>
      <c r="R20" s="51">
        <v>33</v>
      </c>
      <c r="S20" s="51">
        <v>246</v>
      </c>
      <c r="T20" s="52">
        <v>1880</v>
      </c>
      <c r="U20" s="51">
        <v>0</v>
      </c>
      <c r="V20" s="52">
        <v>0</v>
      </c>
      <c r="W20" s="51" t="s">
        <v>210</v>
      </c>
      <c r="X20" s="52"/>
      <c r="Y20" s="55">
        <v>27958</v>
      </c>
      <c r="Z20" s="55">
        <v>34144</v>
      </c>
      <c r="AA20" s="56" t="s">
        <v>44</v>
      </c>
      <c r="AB20" s="43"/>
    </row>
    <row r="21" spans="1:28" ht="39.75" customHeight="1">
      <c r="A21" s="49"/>
      <c r="B21" s="23" t="s">
        <v>45</v>
      </c>
      <c r="C21" s="23" t="s">
        <v>38</v>
      </c>
      <c r="D21" s="23" t="s">
        <v>25</v>
      </c>
      <c r="E21" s="101">
        <f t="shared" si="0"/>
        <v>265</v>
      </c>
      <c r="F21" s="51">
        <v>139</v>
      </c>
      <c r="G21" s="51">
        <v>41</v>
      </c>
      <c r="H21" s="51">
        <v>85</v>
      </c>
      <c r="I21" s="51">
        <v>265</v>
      </c>
      <c r="J21" s="52">
        <v>0</v>
      </c>
      <c r="K21" s="53">
        <v>0</v>
      </c>
      <c r="L21" s="52">
        <v>0</v>
      </c>
      <c r="M21" s="72" t="s">
        <v>63</v>
      </c>
      <c r="N21" s="116"/>
      <c r="O21" s="51">
        <f t="shared" si="10"/>
        <v>198</v>
      </c>
      <c r="P21" s="51">
        <v>135</v>
      </c>
      <c r="Q21" s="51">
        <v>36</v>
      </c>
      <c r="R21" s="51">
        <v>27</v>
      </c>
      <c r="S21" s="51">
        <v>198</v>
      </c>
      <c r="T21" s="52">
        <v>0</v>
      </c>
      <c r="U21" s="51">
        <v>0</v>
      </c>
      <c r="V21" s="52">
        <v>0</v>
      </c>
      <c r="W21" s="51" t="s">
        <v>210</v>
      </c>
      <c r="X21" s="52"/>
      <c r="Y21" s="55">
        <v>27958</v>
      </c>
      <c r="Z21" s="55">
        <v>34323</v>
      </c>
      <c r="AA21" s="56" t="s">
        <v>46</v>
      </c>
      <c r="AB21" s="43"/>
    </row>
    <row r="22" spans="1:28" ht="39.75" customHeight="1">
      <c r="A22" s="49"/>
      <c r="B22" s="20" t="s">
        <v>47</v>
      </c>
      <c r="C22" s="23" t="s">
        <v>38</v>
      </c>
      <c r="D22" s="23" t="s">
        <v>25</v>
      </c>
      <c r="E22" s="101">
        <f t="shared" si="0"/>
        <v>390</v>
      </c>
      <c r="F22" s="51">
        <v>284</v>
      </c>
      <c r="G22" s="51">
        <v>82</v>
      </c>
      <c r="H22" s="51">
        <v>24</v>
      </c>
      <c r="I22" s="51">
        <v>390</v>
      </c>
      <c r="J22" s="52">
        <v>1950</v>
      </c>
      <c r="K22" s="53">
        <v>9</v>
      </c>
      <c r="L22" s="52">
        <v>13830</v>
      </c>
      <c r="M22" s="72" t="s">
        <v>63</v>
      </c>
      <c r="N22" s="116"/>
      <c r="O22" s="51">
        <f t="shared" si="10"/>
        <v>337</v>
      </c>
      <c r="P22" s="51">
        <v>265</v>
      </c>
      <c r="Q22" s="51">
        <v>48</v>
      </c>
      <c r="R22" s="51">
        <v>24</v>
      </c>
      <c r="S22" s="51">
        <v>337</v>
      </c>
      <c r="T22" s="52">
        <v>1950</v>
      </c>
      <c r="U22" s="51">
        <v>1</v>
      </c>
      <c r="V22" s="52">
        <v>2600</v>
      </c>
      <c r="W22" s="51" t="s">
        <v>210</v>
      </c>
      <c r="X22" s="52"/>
      <c r="Y22" s="63">
        <v>27958</v>
      </c>
      <c r="Z22" s="63">
        <v>34736</v>
      </c>
      <c r="AA22" s="64" t="s">
        <v>44</v>
      </c>
      <c r="AB22" s="43"/>
    </row>
    <row r="23" spans="1:28" ht="39.75" customHeight="1">
      <c r="A23" s="49"/>
      <c r="B23" s="50"/>
      <c r="C23" s="23" t="s">
        <v>48</v>
      </c>
      <c r="D23" s="23" t="s">
        <v>25</v>
      </c>
      <c r="E23" s="101">
        <f t="shared" si="0"/>
        <v>4</v>
      </c>
      <c r="F23" s="51">
        <v>2</v>
      </c>
      <c r="G23" s="51">
        <v>2</v>
      </c>
      <c r="H23" s="51">
        <v>0</v>
      </c>
      <c r="I23" s="51">
        <v>4</v>
      </c>
      <c r="J23" s="52">
        <v>0</v>
      </c>
      <c r="K23" s="53">
        <v>0</v>
      </c>
      <c r="L23" s="52">
        <v>0</v>
      </c>
      <c r="M23" s="53">
        <v>0</v>
      </c>
      <c r="N23" s="116">
        <v>0</v>
      </c>
      <c r="O23" s="51">
        <f t="shared" si="10"/>
        <v>1</v>
      </c>
      <c r="P23" s="51">
        <v>0</v>
      </c>
      <c r="Q23" s="51">
        <v>1</v>
      </c>
      <c r="R23" s="51">
        <v>0</v>
      </c>
      <c r="S23" s="51">
        <v>1</v>
      </c>
      <c r="T23" s="52">
        <v>0</v>
      </c>
      <c r="U23" s="51">
        <v>0</v>
      </c>
      <c r="V23" s="52">
        <v>0</v>
      </c>
      <c r="W23" s="51">
        <v>0</v>
      </c>
      <c r="X23" s="52">
        <v>0</v>
      </c>
      <c r="Y23" s="61">
        <v>33959</v>
      </c>
      <c r="Z23" s="61">
        <v>33959</v>
      </c>
      <c r="AA23" s="64" t="s">
        <v>49</v>
      </c>
      <c r="AB23" s="43"/>
    </row>
    <row r="24" spans="1:28" ht="39.75" customHeight="1" thickBot="1">
      <c r="A24" s="65"/>
      <c r="B24" s="23"/>
      <c r="C24" s="23" t="s">
        <v>26</v>
      </c>
      <c r="D24" s="23"/>
      <c r="E24" s="128">
        <f t="shared" si="0"/>
        <v>394</v>
      </c>
      <c r="F24" s="51">
        <f aca="true" t="shared" si="11" ref="F24:N24">SUM(F22:F23)</f>
        <v>286</v>
      </c>
      <c r="G24" s="51">
        <f t="shared" si="11"/>
        <v>84</v>
      </c>
      <c r="H24" s="51">
        <f t="shared" si="11"/>
        <v>24</v>
      </c>
      <c r="I24" s="51">
        <f t="shared" si="11"/>
        <v>394</v>
      </c>
      <c r="J24" s="51">
        <f t="shared" si="11"/>
        <v>1950</v>
      </c>
      <c r="K24" s="51">
        <f t="shared" si="11"/>
        <v>9</v>
      </c>
      <c r="L24" s="51">
        <f t="shared" si="11"/>
        <v>13830</v>
      </c>
      <c r="M24" s="51">
        <f t="shared" si="11"/>
        <v>0</v>
      </c>
      <c r="N24" s="102">
        <f t="shared" si="11"/>
        <v>0</v>
      </c>
      <c r="O24" s="51">
        <f aca="true" t="shared" si="12" ref="O24:X24">SUM(O22:O23)</f>
        <v>338</v>
      </c>
      <c r="P24" s="51">
        <f t="shared" si="12"/>
        <v>265</v>
      </c>
      <c r="Q24" s="51">
        <f t="shared" si="12"/>
        <v>49</v>
      </c>
      <c r="R24" s="51">
        <f t="shared" si="12"/>
        <v>24</v>
      </c>
      <c r="S24" s="51">
        <f t="shared" si="12"/>
        <v>338</v>
      </c>
      <c r="T24" s="51">
        <f t="shared" si="12"/>
        <v>1950</v>
      </c>
      <c r="U24" s="51">
        <f t="shared" si="12"/>
        <v>1</v>
      </c>
      <c r="V24" s="51">
        <f t="shared" si="12"/>
        <v>2600</v>
      </c>
      <c r="W24" s="51">
        <f t="shared" si="12"/>
        <v>0</v>
      </c>
      <c r="X24" s="51">
        <f t="shared" si="12"/>
        <v>0</v>
      </c>
      <c r="Y24" s="55"/>
      <c r="Z24" s="55"/>
      <c r="AA24" s="56"/>
      <c r="AB24" s="43"/>
    </row>
    <row r="25" spans="1:28" ht="39.75" customHeight="1" thickBot="1">
      <c r="A25" s="66" t="s">
        <v>50</v>
      </c>
      <c r="B25" s="67"/>
      <c r="C25" s="67"/>
      <c r="D25" s="67"/>
      <c r="E25" s="118">
        <f t="shared" si="0"/>
        <v>1697</v>
      </c>
      <c r="F25" s="68">
        <f aca="true" t="shared" si="13" ref="F25:X25">SUM(F18:F23)</f>
        <v>738</v>
      </c>
      <c r="G25" s="68">
        <f t="shared" si="13"/>
        <v>458</v>
      </c>
      <c r="H25" s="68">
        <f t="shared" si="13"/>
        <v>501</v>
      </c>
      <c r="I25" s="68">
        <f>SUM(I18:I23)</f>
        <v>1697</v>
      </c>
      <c r="J25" s="68">
        <f t="shared" si="13"/>
        <v>9710</v>
      </c>
      <c r="K25" s="68">
        <f t="shared" si="13"/>
        <v>11</v>
      </c>
      <c r="L25" s="68">
        <f t="shared" si="13"/>
        <v>14700</v>
      </c>
      <c r="M25" s="68">
        <f t="shared" si="13"/>
        <v>0</v>
      </c>
      <c r="N25" s="118">
        <f t="shared" si="13"/>
        <v>0</v>
      </c>
      <c r="O25" s="68">
        <f t="shared" si="13"/>
        <v>1303</v>
      </c>
      <c r="P25" s="68">
        <f t="shared" si="13"/>
        <v>680</v>
      </c>
      <c r="Q25" s="68">
        <f t="shared" si="13"/>
        <v>356</v>
      </c>
      <c r="R25" s="68">
        <f t="shared" si="13"/>
        <v>267</v>
      </c>
      <c r="S25" s="68">
        <f>SUM(S18:S23)</f>
        <v>1303</v>
      </c>
      <c r="T25" s="68">
        <f t="shared" si="13"/>
        <v>9710</v>
      </c>
      <c r="U25" s="68">
        <f t="shared" si="13"/>
        <v>3</v>
      </c>
      <c r="V25" s="68">
        <f t="shared" si="13"/>
        <v>3470</v>
      </c>
      <c r="W25" s="68">
        <f t="shared" si="13"/>
        <v>0</v>
      </c>
      <c r="X25" s="68">
        <f t="shared" si="13"/>
        <v>0</v>
      </c>
      <c r="Y25" s="69"/>
      <c r="Z25" s="69"/>
      <c r="AA25" s="70"/>
      <c r="AB25" s="43"/>
    </row>
    <row r="26" spans="1:28" ht="39.75" customHeight="1">
      <c r="A26" s="54" t="s">
        <v>51</v>
      </c>
      <c r="B26" s="20" t="s">
        <v>52</v>
      </c>
      <c r="C26" s="23" t="s">
        <v>51</v>
      </c>
      <c r="D26" s="23" t="s">
        <v>25</v>
      </c>
      <c r="E26" s="102">
        <f t="shared" si="0"/>
        <v>710</v>
      </c>
      <c r="F26" s="51">
        <v>494</v>
      </c>
      <c r="G26" s="51">
        <v>216</v>
      </c>
      <c r="H26" s="51">
        <v>0</v>
      </c>
      <c r="I26" s="51">
        <v>710</v>
      </c>
      <c r="J26" s="52">
        <v>9400</v>
      </c>
      <c r="K26" s="53">
        <v>2</v>
      </c>
      <c r="L26" s="52">
        <v>1380</v>
      </c>
      <c r="M26" s="53">
        <v>1</v>
      </c>
      <c r="N26" s="116">
        <v>37900</v>
      </c>
      <c r="O26" s="51">
        <f>SUM(P26:R26)</f>
        <v>417</v>
      </c>
      <c r="P26" s="51">
        <v>417</v>
      </c>
      <c r="Q26" s="51">
        <v>0</v>
      </c>
      <c r="R26" s="51">
        <v>0</v>
      </c>
      <c r="S26" s="51">
        <v>417</v>
      </c>
      <c r="T26" s="52">
        <v>8340</v>
      </c>
      <c r="U26" s="51">
        <v>0</v>
      </c>
      <c r="V26" s="52">
        <v>0</v>
      </c>
      <c r="W26" s="51">
        <v>1</v>
      </c>
      <c r="X26" s="52">
        <v>37766</v>
      </c>
      <c r="Y26" s="63">
        <v>31989</v>
      </c>
      <c r="Z26" s="63">
        <v>33963</v>
      </c>
      <c r="AA26" s="64" t="s">
        <v>53</v>
      </c>
      <c r="AB26" s="43"/>
    </row>
    <row r="27" spans="1:28" ht="39.75" customHeight="1">
      <c r="A27" s="54" t="s">
        <v>54</v>
      </c>
      <c r="B27" s="50"/>
      <c r="C27" s="23" t="s">
        <v>55</v>
      </c>
      <c r="D27" s="23" t="s">
        <v>25</v>
      </c>
      <c r="E27" s="101">
        <f t="shared" si="0"/>
        <v>103</v>
      </c>
      <c r="F27" s="51">
        <v>0</v>
      </c>
      <c r="G27" s="51">
        <v>103</v>
      </c>
      <c r="H27" s="51">
        <v>0</v>
      </c>
      <c r="I27" s="51">
        <v>103</v>
      </c>
      <c r="J27" s="52">
        <v>1120</v>
      </c>
      <c r="K27" s="53">
        <v>0</v>
      </c>
      <c r="L27" s="52">
        <v>0</v>
      </c>
      <c r="M27" s="53">
        <v>1</v>
      </c>
      <c r="N27" s="116">
        <v>22000</v>
      </c>
      <c r="O27" s="51">
        <f>SUM(P27:R27)</f>
        <v>0</v>
      </c>
      <c r="P27" s="51">
        <v>0</v>
      </c>
      <c r="Q27" s="51">
        <v>0</v>
      </c>
      <c r="R27" s="51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0</v>
      </c>
      <c r="Y27" s="63">
        <v>31989</v>
      </c>
      <c r="Z27" s="63">
        <v>33963</v>
      </c>
      <c r="AA27" s="64" t="s">
        <v>56</v>
      </c>
      <c r="AB27" s="43"/>
    </row>
    <row r="28" spans="1:28" ht="39.75" customHeight="1">
      <c r="A28" s="54"/>
      <c r="B28" s="23"/>
      <c r="C28" s="23" t="s">
        <v>26</v>
      </c>
      <c r="D28" s="23"/>
      <c r="E28" s="101">
        <f t="shared" si="0"/>
        <v>813</v>
      </c>
      <c r="F28" s="51">
        <f aca="true" t="shared" si="14" ref="F28:N28">SUM(F26:F27)</f>
        <v>494</v>
      </c>
      <c r="G28" s="51">
        <f t="shared" si="14"/>
        <v>319</v>
      </c>
      <c r="H28" s="51">
        <f t="shared" si="14"/>
        <v>0</v>
      </c>
      <c r="I28" s="51">
        <f t="shared" si="14"/>
        <v>813</v>
      </c>
      <c r="J28" s="51">
        <f t="shared" si="14"/>
        <v>10520</v>
      </c>
      <c r="K28" s="51">
        <f t="shared" si="14"/>
        <v>2</v>
      </c>
      <c r="L28" s="51">
        <f t="shared" si="14"/>
        <v>1380</v>
      </c>
      <c r="M28" s="51">
        <f t="shared" si="14"/>
        <v>2</v>
      </c>
      <c r="N28" s="102">
        <f t="shared" si="14"/>
        <v>59900</v>
      </c>
      <c r="O28" s="51">
        <f aca="true" t="shared" si="15" ref="O28:X28">SUM(O26:O27)</f>
        <v>417</v>
      </c>
      <c r="P28" s="51">
        <f t="shared" si="15"/>
        <v>417</v>
      </c>
      <c r="Q28" s="51">
        <f t="shared" si="15"/>
        <v>0</v>
      </c>
      <c r="R28" s="51">
        <f t="shared" si="15"/>
        <v>0</v>
      </c>
      <c r="S28" s="51">
        <f t="shared" si="15"/>
        <v>417</v>
      </c>
      <c r="T28" s="51">
        <f t="shared" si="15"/>
        <v>8340</v>
      </c>
      <c r="U28" s="51">
        <f t="shared" si="15"/>
        <v>0</v>
      </c>
      <c r="V28" s="51">
        <f t="shared" si="15"/>
        <v>0</v>
      </c>
      <c r="W28" s="51">
        <f t="shared" si="15"/>
        <v>1</v>
      </c>
      <c r="X28" s="51">
        <f t="shared" si="15"/>
        <v>37766</v>
      </c>
      <c r="Y28" s="55"/>
      <c r="Z28" s="55"/>
      <c r="AA28" s="56"/>
      <c r="AB28" s="43"/>
    </row>
    <row r="29" spans="1:28" ht="39.75" customHeight="1" thickBot="1">
      <c r="A29" s="71"/>
      <c r="B29" s="23" t="s">
        <v>57</v>
      </c>
      <c r="C29" s="23" t="s">
        <v>58</v>
      </c>
      <c r="D29" s="23" t="s">
        <v>25</v>
      </c>
      <c r="E29" s="128">
        <f t="shared" si="0"/>
        <v>214</v>
      </c>
      <c r="F29" s="51">
        <v>0</v>
      </c>
      <c r="G29" s="51">
        <v>111</v>
      </c>
      <c r="H29" s="51">
        <v>103</v>
      </c>
      <c r="I29" s="51">
        <v>214</v>
      </c>
      <c r="J29" s="52">
        <v>670</v>
      </c>
      <c r="K29" s="53">
        <v>0</v>
      </c>
      <c r="L29" s="52">
        <v>0</v>
      </c>
      <c r="M29" s="53">
        <v>1</v>
      </c>
      <c r="N29" s="116">
        <v>25100</v>
      </c>
      <c r="O29" s="51">
        <f>SUM(P29:R29)</f>
        <v>201</v>
      </c>
      <c r="P29" s="51">
        <v>0</v>
      </c>
      <c r="Q29" s="51">
        <v>105</v>
      </c>
      <c r="R29" s="51">
        <v>96</v>
      </c>
      <c r="S29" s="51">
        <v>201</v>
      </c>
      <c r="T29" s="52">
        <v>670</v>
      </c>
      <c r="U29" s="51">
        <v>0</v>
      </c>
      <c r="V29" s="52">
        <v>0</v>
      </c>
      <c r="W29" s="51">
        <v>1</v>
      </c>
      <c r="X29" s="52">
        <v>25100</v>
      </c>
      <c r="Y29" s="55">
        <v>34144</v>
      </c>
      <c r="Z29" s="55">
        <v>34144</v>
      </c>
      <c r="AA29" s="56" t="s">
        <v>59</v>
      </c>
      <c r="AB29" s="43"/>
    </row>
    <row r="30" spans="1:28" ht="39.75" customHeight="1" thickBot="1">
      <c r="A30" s="66" t="s">
        <v>50</v>
      </c>
      <c r="B30" s="67"/>
      <c r="C30" s="67"/>
      <c r="D30" s="67"/>
      <c r="E30" s="118">
        <f t="shared" si="0"/>
        <v>1027</v>
      </c>
      <c r="F30" s="68">
        <f aca="true" t="shared" si="16" ref="F30:N30">SUM(F28:F29)</f>
        <v>494</v>
      </c>
      <c r="G30" s="68">
        <f t="shared" si="16"/>
        <v>430</v>
      </c>
      <c r="H30" s="68">
        <f t="shared" si="16"/>
        <v>103</v>
      </c>
      <c r="I30" s="68">
        <f t="shared" si="16"/>
        <v>1027</v>
      </c>
      <c r="J30" s="68">
        <f t="shared" si="16"/>
        <v>11190</v>
      </c>
      <c r="K30" s="68">
        <f t="shared" si="16"/>
        <v>2</v>
      </c>
      <c r="L30" s="68">
        <f t="shared" si="16"/>
        <v>1380</v>
      </c>
      <c r="M30" s="68">
        <f t="shared" si="16"/>
        <v>3</v>
      </c>
      <c r="N30" s="118">
        <f t="shared" si="16"/>
        <v>85000</v>
      </c>
      <c r="O30" s="68">
        <f aca="true" t="shared" si="17" ref="O30:X30">SUM(O28:O29)</f>
        <v>618</v>
      </c>
      <c r="P30" s="68">
        <f t="shared" si="17"/>
        <v>417</v>
      </c>
      <c r="Q30" s="68">
        <f t="shared" si="17"/>
        <v>105</v>
      </c>
      <c r="R30" s="68">
        <f t="shared" si="17"/>
        <v>96</v>
      </c>
      <c r="S30" s="68">
        <f t="shared" si="17"/>
        <v>618</v>
      </c>
      <c r="T30" s="68">
        <f t="shared" si="17"/>
        <v>9010</v>
      </c>
      <c r="U30" s="68">
        <f t="shared" si="17"/>
        <v>0</v>
      </c>
      <c r="V30" s="68">
        <f t="shared" si="17"/>
        <v>0</v>
      </c>
      <c r="W30" s="68">
        <f t="shared" si="17"/>
        <v>2</v>
      </c>
      <c r="X30" s="68">
        <f t="shared" si="17"/>
        <v>62866</v>
      </c>
      <c r="Y30" s="69"/>
      <c r="Z30" s="69"/>
      <c r="AA30" s="70"/>
      <c r="AB30" s="43"/>
    </row>
    <row r="31" spans="1:28" ht="39.75" customHeight="1">
      <c r="A31" s="49"/>
      <c r="B31" s="20" t="s">
        <v>60</v>
      </c>
      <c r="C31" s="23" t="s">
        <v>61</v>
      </c>
      <c r="D31" s="23" t="s">
        <v>25</v>
      </c>
      <c r="E31" s="102">
        <f t="shared" si="0"/>
        <v>708</v>
      </c>
      <c r="F31" s="51">
        <v>630</v>
      </c>
      <c r="G31" s="51">
        <v>77</v>
      </c>
      <c r="H31" s="51">
        <v>1</v>
      </c>
      <c r="I31" s="51">
        <v>708</v>
      </c>
      <c r="J31" s="126" t="s">
        <v>168</v>
      </c>
      <c r="K31" s="53">
        <v>2</v>
      </c>
      <c r="L31" s="52">
        <v>1330</v>
      </c>
      <c r="M31" s="53">
        <v>1</v>
      </c>
      <c r="N31" s="116">
        <v>40000</v>
      </c>
      <c r="O31" s="51">
        <f>SUM(P31:R31)</f>
        <v>559</v>
      </c>
      <c r="P31" s="51">
        <v>494</v>
      </c>
      <c r="Q31" s="51">
        <v>64</v>
      </c>
      <c r="R31" s="51">
        <v>1</v>
      </c>
      <c r="S31" s="51">
        <v>559</v>
      </c>
      <c r="T31" s="126" t="s">
        <v>168</v>
      </c>
      <c r="U31" s="51">
        <v>2</v>
      </c>
      <c r="V31" s="52">
        <v>1330</v>
      </c>
      <c r="W31" s="51">
        <v>1</v>
      </c>
      <c r="X31" s="52">
        <v>40000</v>
      </c>
      <c r="Y31" s="55">
        <v>23546</v>
      </c>
      <c r="Z31" s="55">
        <v>36136</v>
      </c>
      <c r="AA31" s="56" t="s">
        <v>169</v>
      </c>
      <c r="AB31" s="43"/>
    </row>
    <row r="32" spans="1:28" ht="39.75" customHeight="1">
      <c r="A32" s="49"/>
      <c r="B32" s="50"/>
      <c r="C32" s="23" t="s">
        <v>62</v>
      </c>
      <c r="D32" s="23" t="s">
        <v>25</v>
      </c>
      <c r="E32" s="101">
        <f t="shared" si="0"/>
        <v>646</v>
      </c>
      <c r="F32" s="51">
        <v>475</v>
      </c>
      <c r="G32" s="51">
        <v>171</v>
      </c>
      <c r="H32" s="51">
        <v>0</v>
      </c>
      <c r="I32" s="51">
        <v>646</v>
      </c>
      <c r="J32" s="126" t="s">
        <v>168</v>
      </c>
      <c r="K32" s="53">
        <v>1</v>
      </c>
      <c r="L32" s="52">
        <v>890</v>
      </c>
      <c r="M32" s="72" t="s">
        <v>63</v>
      </c>
      <c r="N32" s="73"/>
      <c r="O32" s="51">
        <f>SUM(P32:R32)</f>
        <v>272</v>
      </c>
      <c r="P32" s="51">
        <v>269</v>
      </c>
      <c r="Q32" s="51">
        <v>3</v>
      </c>
      <c r="R32" s="51">
        <v>0</v>
      </c>
      <c r="S32" s="51">
        <v>272</v>
      </c>
      <c r="T32" s="126" t="s">
        <v>168</v>
      </c>
      <c r="U32" s="51">
        <v>1</v>
      </c>
      <c r="V32" s="52">
        <v>890</v>
      </c>
      <c r="W32" s="135" t="s">
        <v>211</v>
      </c>
      <c r="X32" s="52"/>
      <c r="Y32" s="55">
        <v>31770</v>
      </c>
      <c r="Z32" s="55">
        <v>35776</v>
      </c>
      <c r="AA32" s="56" t="s">
        <v>170</v>
      </c>
      <c r="AB32" s="43"/>
    </row>
    <row r="33" spans="1:28" ht="39.75" customHeight="1">
      <c r="A33" s="54"/>
      <c r="B33" s="23"/>
      <c r="C33" s="23" t="s">
        <v>26</v>
      </c>
      <c r="D33" s="23"/>
      <c r="E33" s="101">
        <f t="shared" si="0"/>
        <v>1354</v>
      </c>
      <c r="F33" s="51">
        <f aca="true" t="shared" si="18" ref="F33:N33">SUM(F31:F32)</f>
        <v>1105</v>
      </c>
      <c r="G33" s="51">
        <f>SUM(G31:G32)</f>
        <v>248</v>
      </c>
      <c r="H33" s="51">
        <f t="shared" si="18"/>
        <v>1</v>
      </c>
      <c r="I33" s="51">
        <f t="shared" si="18"/>
        <v>1354</v>
      </c>
      <c r="J33" s="51">
        <f t="shared" si="18"/>
        <v>0</v>
      </c>
      <c r="K33" s="51">
        <f t="shared" si="18"/>
        <v>3</v>
      </c>
      <c r="L33" s="51">
        <f t="shared" si="18"/>
        <v>2220</v>
      </c>
      <c r="M33" s="51">
        <f t="shared" si="18"/>
        <v>1</v>
      </c>
      <c r="N33" s="102">
        <f t="shared" si="18"/>
        <v>40000</v>
      </c>
      <c r="O33" s="51">
        <f aca="true" t="shared" si="19" ref="O33:X33">SUM(O31:O32)</f>
        <v>831</v>
      </c>
      <c r="P33" s="51">
        <f t="shared" si="19"/>
        <v>763</v>
      </c>
      <c r="Q33" s="51">
        <f t="shared" si="19"/>
        <v>67</v>
      </c>
      <c r="R33" s="51">
        <f t="shared" si="19"/>
        <v>1</v>
      </c>
      <c r="S33" s="51">
        <f t="shared" si="19"/>
        <v>831</v>
      </c>
      <c r="T33" s="51">
        <f t="shared" si="19"/>
        <v>0</v>
      </c>
      <c r="U33" s="51">
        <f t="shared" si="19"/>
        <v>3</v>
      </c>
      <c r="V33" s="51">
        <f t="shared" si="19"/>
        <v>2220</v>
      </c>
      <c r="W33" s="51">
        <f t="shared" si="19"/>
        <v>1</v>
      </c>
      <c r="X33" s="51">
        <f t="shared" si="19"/>
        <v>40000</v>
      </c>
      <c r="Y33" s="55"/>
      <c r="Z33" s="55"/>
      <c r="AA33" s="56"/>
      <c r="AB33" s="43"/>
    </row>
    <row r="34" spans="1:28" ht="39.75" customHeight="1">
      <c r="A34" s="74" t="s">
        <v>64</v>
      </c>
      <c r="B34" s="20" t="s">
        <v>65</v>
      </c>
      <c r="C34" s="138" t="s">
        <v>66</v>
      </c>
      <c r="D34" s="23" t="s">
        <v>25</v>
      </c>
      <c r="E34" s="101">
        <f t="shared" si="0"/>
        <v>145</v>
      </c>
      <c r="F34" s="51">
        <v>145</v>
      </c>
      <c r="G34" s="51">
        <v>0</v>
      </c>
      <c r="H34" s="51">
        <v>0</v>
      </c>
      <c r="I34" s="51">
        <v>145</v>
      </c>
      <c r="J34" s="52">
        <v>2730</v>
      </c>
      <c r="K34" s="53">
        <v>1</v>
      </c>
      <c r="L34" s="52">
        <v>830</v>
      </c>
      <c r="M34" s="53">
        <v>1</v>
      </c>
      <c r="N34" s="116">
        <v>20270</v>
      </c>
      <c r="O34" s="51">
        <f>SUM(P34:R34)</f>
        <v>145</v>
      </c>
      <c r="P34" s="51">
        <v>145</v>
      </c>
      <c r="Q34" s="51">
        <v>0</v>
      </c>
      <c r="R34" s="51">
        <v>0</v>
      </c>
      <c r="S34" s="51">
        <v>145</v>
      </c>
      <c r="T34" s="52">
        <v>2730</v>
      </c>
      <c r="U34" s="51">
        <v>1</v>
      </c>
      <c r="V34" s="52">
        <v>830</v>
      </c>
      <c r="W34" s="51">
        <v>1</v>
      </c>
      <c r="X34" s="52">
        <v>20270</v>
      </c>
      <c r="Y34" s="143">
        <v>24666</v>
      </c>
      <c r="Z34" s="143">
        <v>33493</v>
      </c>
      <c r="AA34" s="144" t="s">
        <v>67</v>
      </c>
      <c r="AB34" s="43"/>
    </row>
    <row r="35" spans="1:28" ht="39.75" customHeight="1">
      <c r="A35" s="49"/>
      <c r="B35" s="50"/>
      <c r="C35" s="137"/>
      <c r="D35" s="23" t="s">
        <v>32</v>
      </c>
      <c r="E35" s="101">
        <f t="shared" si="0"/>
        <v>195</v>
      </c>
      <c r="F35" s="51">
        <v>188</v>
      </c>
      <c r="G35" s="51">
        <v>7</v>
      </c>
      <c r="H35" s="51">
        <v>0</v>
      </c>
      <c r="I35" s="51">
        <v>195</v>
      </c>
      <c r="J35" s="52">
        <v>580</v>
      </c>
      <c r="K35" s="53">
        <v>1</v>
      </c>
      <c r="L35" s="52">
        <v>8110</v>
      </c>
      <c r="M35" s="75"/>
      <c r="N35" s="116"/>
      <c r="O35" s="51">
        <f>SUM(P35:R35)</f>
        <v>186</v>
      </c>
      <c r="P35" s="51">
        <v>186</v>
      </c>
      <c r="Q35" s="51">
        <v>0</v>
      </c>
      <c r="R35" s="51">
        <v>0</v>
      </c>
      <c r="S35" s="51">
        <v>186</v>
      </c>
      <c r="T35" s="52">
        <v>580</v>
      </c>
      <c r="U35" s="51">
        <v>1</v>
      </c>
      <c r="V35" s="52">
        <v>8110</v>
      </c>
      <c r="W35" s="51"/>
      <c r="X35" s="52"/>
      <c r="Y35" s="140"/>
      <c r="Z35" s="140"/>
      <c r="AA35" s="142"/>
      <c r="AB35" s="43"/>
    </row>
    <row r="36" spans="1:28" ht="39.75" customHeight="1">
      <c r="A36" s="49"/>
      <c r="B36" s="50"/>
      <c r="C36" s="23" t="s">
        <v>68</v>
      </c>
      <c r="D36" s="23" t="s">
        <v>25</v>
      </c>
      <c r="E36" s="101">
        <f t="shared" si="0"/>
        <v>58</v>
      </c>
      <c r="F36" s="51">
        <v>0</v>
      </c>
      <c r="G36" s="51">
        <v>0</v>
      </c>
      <c r="H36" s="51">
        <v>58</v>
      </c>
      <c r="I36" s="51">
        <v>58</v>
      </c>
      <c r="J36" s="52">
        <v>0</v>
      </c>
      <c r="K36" s="53">
        <v>1</v>
      </c>
      <c r="L36" s="52">
        <v>140</v>
      </c>
      <c r="M36" s="53">
        <v>1</v>
      </c>
      <c r="N36" s="116">
        <v>8230</v>
      </c>
      <c r="O36" s="51">
        <f>SUM(P36:R36)</f>
        <v>51</v>
      </c>
      <c r="P36" s="51">
        <v>0</v>
      </c>
      <c r="Q36" s="51">
        <v>0</v>
      </c>
      <c r="R36" s="51">
        <v>51</v>
      </c>
      <c r="S36" s="51">
        <v>51</v>
      </c>
      <c r="T36" s="52">
        <v>0</v>
      </c>
      <c r="U36" s="51">
        <v>1</v>
      </c>
      <c r="V36" s="52">
        <v>138</v>
      </c>
      <c r="W36" s="51">
        <v>1</v>
      </c>
      <c r="X36" s="52">
        <v>8230</v>
      </c>
      <c r="Y36" s="55">
        <v>29592</v>
      </c>
      <c r="Z36" s="55">
        <v>33493</v>
      </c>
      <c r="AA36" s="56" t="s">
        <v>69</v>
      </c>
      <c r="AB36" s="43"/>
    </row>
    <row r="37" spans="1:28" ht="39.75" customHeight="1">
      <c r="A37" s="49"/>
      <c r="B37" s="50"/>
      <c r="C37" s="23" t="s">
        <v>62</v>
      </c>
      <c r="D37" s="23" t="s">
        <v>25</v>
      </c>
      <c r="E37" s="101">
        <f t="shared" si="0"/>
        <v>2422</v>
      </c>
      <c r="F37" s="51">
        <v>1963</v>
      </c>
      <c r="G37" s="51">
        <v>224</v>
      </c>
      <c r="H37" s="51">
        <v>235</v>
      </c>
      <c r="I37" s="51">
        <v>2422</v>
      </c>
      <c r="J37" s="52">
        <v>15150</v>
      </c>
      <c r="K37" s="53">
        <v>2</v>
      </c>
      <c r="L37" s="52">
        <v>1040</v>
      </c>
      <c r="M37" s="72" t="s">
        <v>63</v>
      </c>
      <c r="N37" s="116"/>
      <c r="O37" s="51">
        <f>SUM(P37:R37)</f>
        <v>754</v>
      </c>
      <c r="P37" s="51">
        <v>607</v>
      </c>
      <c r="Q37" s="51">
        <v>40</v>
      </c>
      <c r="R37" s="51">
        <v>107</v>
      </c>
      <c r="S37" s="51">
        <v>754</v>
      </c>
      <c r="T37" s="52">
        <v>11892</v>
      </c>
      <c r="U37" s="51">
        <v>1</v>
      </c>
      <c r="V37" s="52">
        <v>496</v>
      </c>
      <c r="W37" s="51" t="s">
        <v>171</v>
      </c>
      <c r="X37" s="52"/>
      <c r="Y37" s="55">
        <v>31859</v>
      </c>
      <c r="Z37" s="55">
        <v>34516</v>
      </c>
      <c r="AA37" s="56" t="s">
        <v>172</v>
      </c>
      <c r="AB37" s="43"/>
    </row>
    <row r="38" spans="1:28" ht="39.75" customHeight="1">
      <c r="A38" s="49"/>
      <c r="B38" s="50"/>
      <c r="C38" s="23" t="s">
        <v>70</v>
      </c>
      <c r="D38" s="23" t="s">
        <v>25</v>
      </c>
      <c r="E38" s="101">
        <f t="shared" si="0"/>
        <v>545</v>
      </c>
      <c r="F38" s="51">
        <v>460</v>
      </c>
      <c r="G38" s="51">
        <v>76</v>
      </c>
      <c r="H38" s="51">
        <v>9</v>
      </c>
      <c r="I38" s="51">
        <v>545</v>
      </c>
      <c r="J38" s="52">
        <v>10030</v>
      </c>
      <c r="K38" s="53">
        <v>0</v>
      </c>
      <c r="L38" s="52">
        <v>0</v>
      </c>
      <c r="M38" s="53">
        <v>1</v>
      </c>
      <c r="N38" s="116">
        <v>41400</v>
      </c>
      <c r="O38" s="51">
        <f>SUM(P38:R38)</f>
        <v>56</v>
      </c>
      <c r="P38" s="51">
        <v>12</v>
      </c>
      <c r="Q38" s="51">
        <v>0</v>
      </c>
      <c r="R38" s="51">
        <v>44</v>
      </c>
      <c r="S38" s="51">
        <v>56</v>
      </c>
      <c r="T38" s="52">
        <v>3548</v>
      </c>
      <c r="U38" s="51">
        <v>0</v>
      </c>
      <c r="V38" s="52">
        <v>0</v>
      </c>
      <c r="W38" s="51">
        <v>1</v>
      </c>
      <c r="X38" s="52">
        <v>41400</v>
      </c>
      <c r="Y38" s="55">
        <v>34911</v>
      </c>
      <c r="Z38" s="55">
        <v>34911</v>
      </c>
      <c r="AA38" s="56" t="s">
        <v>71</v>
      </c>
      <c r="AB38" s="43"/>
    </row>
    <row r="39" spans="1:28" ht="39.75" customHeight="1">
      <c r="A39" s="54"/>
      <c r="B39" s="20"/>
      <c r="C39" s="20" t="s">
        <v>26</v>
      </c>
      <c r="D39" s="23" t="s">
        <v>25</v>
      </c>
      <c r="E39" s="101">
        <f t="shared" si="0"/>
        <v>3170</v>
      </c>
      <c r="F39" s="51">
        <f aca="true" t="shared" si="20" ref="F39:N39">F34+F36+F37+F38</f>
        <v>2568</v>
      </c>
      <c r="G39" s="51">
        <f t="shared" si="20"/>
        <v>300</v>
      </c>
      <c r="H39" s="51">
        <f t="shared" si="20"/>
        <v>302</v>
      </c>
      <c r="I39" s="51">
        <f t="shared" si="20"/>
        <v>3170</v>
      </c>
      <c r="J39" s="51">
        <f t="shared" si="20"/>
        <v>27910</v>
      </c>
      <c r="K39" s="51">
        <f t="shared" si="20"/>
        <v>4</v>
      </c>
      <c r="L39" s="51">
        <f t="shared" si="20"/>
        <v>2010</v>
      </c>
      <c r="M39" s="51">
        <f t="shared" si="20"/>
        <v>3</v>
      </c>
      <c r="N39" s="102">
        <f t="shared" si="20"/>
        <v>69900</v>
      </c>
      <c r="O39" s="51">
        <f aca="true" t="shared" si="21" ref="O39:X39">O34+O36+O37+O38</f>
        <v>1006</v>
      </c>
      <c r="P39" s="51">
        <f t="shared" si="21"/>
        <v>764</v>
      </c>
      <c r="Q39" s="51">
        <f t="shared" si="21"/>
        <v>40</v>
      </c>
      <c r="R39" s="51">
        <f t="shared" si="21"/>
        <v>202</v>
      </c>
      <c r="S39" s="51">
        <f t="shared" si="21"/>
        <v>1006</v>
      </c>
      <c r="T39" s="51">
        <f t="shared" si="21"/>
        <v>18170</v>
      </c>
      <c r="U39" s="51">
        <f t="shared" si="21"/>
        <v>3</v>
      </c>
      <c r="V39" s="51">
        <v>1464</v>
      </c>
      <c r="W39" s="51">
        <f t="shared" si="21"/>
        <v>3</v>
      </c>
      <c r="X39" s="51">
        <f t="shared" si="21"/>
        <v>69900</v>
      </c>
      <c r="Y39" s="76"/>
      <c r="Z39" s="76"/>
      <c r="AA39" s="77"/>
      <c r="AB39" s="43"/>
    </row>
    <row r="40" spans="1:28" ht="39.75" customHeight="1">
      <c r="A40" s="54"/>
      <c r="B40" s="23"/>
      <c r="C40" s="23"/>
      <c r="D40" s="23" t="s">
        <v>32</v>
      </c>
      <c r="E40" s="101">
        <f t="shared" si="0"/>
        <v>195</v>
      </c>
      <c r="F40" s="51">
        <f aca="true" t="shared" si="22" ref="F40:X40">F35</f>
        <v>188</v>
      </c>
      <c r="G40" s="51">
        <f t="shared" si="22"/>
        <v>7</v>
      </c>
      <c r="H40" s="51">
        <f t="shared" si="22"/>
        <v>0</v>
      </c>
      <c r="I40" s="51">
        <f t="shared" si="22"/>
        <v>195</v>
      </c>
      <c r="J40" s="51">
        <f t="shared" si="22"/>
        <v>580</v>
      </c>
      <c r="K40" s="51">
        <f t="shared" si="22"/>
        <v>1</v>
      </c>
      <c r="L40" s="51">
        <f t="shared" si="22"/>
        <v>8110</v>
      </c>
      <c r="M40" s="51">
        <f t="shared" si="22"/>
        <v>0</v>
      </c>
      <c r="N40" s="102">
        <f t="shared" si="22"/>
        <v>0</v>
      </c>
      <c r="O40" s="51">
        <f t="shared" si="22"/>
        <v>186</v>
      </c>
      <c r="P40" s="51">
        <f t="shared" si="22"/>
        <v>186</v>
      </c>
      <c r="Q40" s="51">
        <f t="shared" si="22"/>
        <v>0</v>
      </c>
      <c r="R40" s="51">
        <f t="shared" si="22"/>
        <v>0</v>
      </c>
      <c r="S40" s="51">
        <f t="shared" si="22"/>
        <v>186</v>
      </c>
      <c r="T40" s="51">
        <f t="shared" si="22"/>
        <v>580</v>
      </c>
      <c r="U40" s="51">
        <f t="shared" si="22"/>
        <v>1</v>
      </c>
      <c r="V40" s="51">
        <f t="shared" si="22"/>
        <v>8110</v>
      </c>
      <c r="W40" s="51">
        <f t="shared" si="22"/>
        <v>0</v>
      </c>
      <c r="X40" s="51">
        <f t="shared" si="22"/>
        <v>0</v>
      </c>
      <c r="Y40" s="55"/>
      <c r="Z40" s="55"/>
      <c r="AA40" s="56"/>
      <c r="AB40" s="43"/>
    </row>
    <row r="41" spans="1:28" ht="39.75" customHeight="1">
      <c r="A41" s="49"/>
      <c r="B41" s="23" t="s">
        <v>72</v>
      </c>
      <c r="C41" s="23" t="s">
        <v>62</v>
      </c>
      <c r="D41" s="23" t="s">
        <v>25</v>
      </c>
      <c r="E41" s="101">
        <f t="shared" si="0"/>
        <v>682</v>
      </c>
      <c r="F41" s="51">
        <v>580</v>
      </c>
      <c r="G41" s="51">
        <v>102</v>
      </c>
      <c r="H41" s="51">
        <v>0</v>
      </c>
      <c r="I41" s="51">
        <v>682</v>
      </c>
      <c r="J41" s="52">
        <v>2860</v>
      </c>
      <c r="K41" s="53">
        <v>1</v>
      </c>
      <c r="L41" s="52">
        <v>650</v>
      </c>
      <c r="M41" s="72" t="s">
        <v>63</v>
      </c>
      <c r="N41" s="116"/>
      <c r="O41" s="51">
        <f>SUM(P41:R41)</f>
        <v>307</v>
      </c>
      <c r="P41" s="51">
        <v>307</v>
      </c>
      <c r="Q41" s="51">
        <v>0</v>
      </c>
      <c r="R41" s="51">
        <v>0</v>
      </c>
      <c r="S41" s="51">
        <v>288</v>
      </c>
      <c r="T41" s="52">
        <v>1220</v>
      </c>
      <c r="U41" s="51">
        <v>0</v>
      </c>
      <c r="V41" s="52">
        <v>0</v>
      </c>
      <c r="W41" s="51" t="s">
        <v>171</v>
      </c>
      <c r="X41" s="52"/>
      <c r="Y41" s="55">
        <v>32051</v>
      </c>
      <c r="Z41" s="55">
        <v>35152</v>
      </c>
      <c r="AA41" s="56" t="s">
        <v>73</v>
      </c>
      <c r="AB41" s="43"/>
    </row>
    <row r="42" spans="1:28" ht="39.75" customHeight="1">
      <c r="A42" s="49"/>
      <c r="B42" s="20" t="s">
        <v>74</v>
      </c>
      <c r="C42" s="23" t="s">
        <v>70</v>
      </c>
      <c r="D42" s="23" t="s">
        <v>25</v>
      </c>
      <c r="E42" s="101">
        <f t="shared" si="0"/>
        <v>160</v>
      </c>
      <c r="F42" s="51">
        <v>120</v>
      </c>
      <c r="G42" s="51">
        <v>40</v>
      </c>
      <c r="H42" s="51">
        <v>0</v>
      </c>
      <c r="I42" s="51">
        <v>160</v>
      </c>
      <c r="J42" s="52">
        <v>1770</v>
      </c>
      <c r="K42" s="53">
        <v>1</v>
      </c>
      <c r="L42" s="52">
        <v>580</v>
      </c>
      <c r="M42" s="53">
        <v>0</v>
      </c>
      <c r="N42" s="116">
        <v>0</v>
      </c>
      <c r="O42" s="51">
        <f>SUM(P42:R42)</f>
        <v>0</v>
      </c>
      <c r="P42" s="51">
        <v>0</v>
      </c>
      <c r="Q42" s="51">
        <v>0</v>
      </c>
      <c r="R42" s="51">
        <v>0</v>
      </c>
      <c r="S42" s="51">
        <v>0</v>
      </c>
      <c r="T42" s="52">
        <v>0</v>
      </c>
      <c r="U42" s="51">
        <v>0</v>
      </c>
      <c r="V42" s="52">
        <v>0</v>
      </c>
      <c r="W42" s="51">
        <v>0</v>
      </c>
      <c r="X42" s="52">
        <v>0</v>
      </c>
      <c r="Y42" s="55">
        <v>34911</v>
      </c>
      <c r="Z42" s="55">
        <v>34911</v>
      </c>
      <c r="AA42" s="56" t="s">
        <v>75</v>
      </c>
      <c r="AB42" s="43"/>
    </row>
    <row r="43" spans="1:28" ht="39.75" customHeight="1">
      <c r="A43" s="49"/>
      <c r="B43" s="50"/>
      <c r="C43" s="23" t="s">
        <v>62</v>
      </c>
      <c r="D43" s="23" t="s">
        <v>25</v>
      </c>
      <c r="E43" s="101">
        <f t="shared" si="0"/>
        <v>377</v>
      </c>
      <c r="F43" s="51">
        <v>309</v>
      </c>
      <c r="G43" s="51">
        <v>68</v>
      </c>
      <c r="H43" s="51">
        <v>0</v>
      </c>
      <c r="I43" s="51">
        <v>377</v>
      </c>
      <c r="J43" s="52">
        <v>10780</v>
      </c>
      <c r="K43" s="53">
        <v>1</v>
      </c>
      <c r="L43" s="52">
        <v>820</v>
      </c>
      <c r="M43" s="72" t="s">
        <v>63</v>
      </c>
      <c r="N43" s="116"/>
      <c r="O43" s="51">
        <f>SUM(P43:R43)</f>
        <v>240</v>
      </c>
      <c r="P43" s="51">
        <v>240</v>
      </c>
      <c r="Q43" s="51">
        <v>0</v>
      </c>
      <c r="R43" s="51">
        <v>0</v>
      </c>
      <c r="S43" s="51">
        <v>240</v>
      </c>
      <c r="T43" s="52">
        <v>7099</v>
      </c>
      <c r="U43" s="51">
        <v>1</v>
      </c>
      <c r="V43" s="52">
        <v>820</v>
      </c>
      <c r="W43" s="51" t="s">
        <v>171</v>
      </c>
      <c r="X43" s="52"/>
      <c r="Y43" s="55">
        <v>32136</v>
      </c>
      <c r="Z43" s="55">
        <v>34793</v>
      </c>
      <c r="AA43" s="56" t="s">
        <v>76</v>
      </c>
      <c r="AB43" s="43"/>
    </row>
    <row r="44" spans="1:28" ht="39.75" customHeight="1" thickBot="1">
      <c r="A44" s="54"/>
      <c r="B44" s="23"/>
      <c r="C44" s="23" t="s">
        <v>26</v>
      </c>
      <c r="D44" s="23"/>
      <c r="E44" s="128">
        <f t="shared" si="0"/>
        <v>537</v>
      </c>
      <c r="F44" s="51">
        <f aca="true" t="shared" si="23" ref="F44:N44">SUM(F42:F43)</f>
        <v>429</v>
      </c>
      <c r="G44" s="51">
        <f t="shared" si="23"/>
        <v>108</v>
      </c>
      <c r="H44" s="51">
        <f>SUM(H42:H43)</f>
        <v>0</v>
      </c>
      <c r="I44" s="51">
        <f t="shared" si="23"/>
        <v>537</v>
      </c>
      <c r="J44" s="51">
        <f t="shared" si="23"/>
        <v>12550</v>
      </c>
      <c r="K44" s="51">
        <f t="shared" si="23"/>
        <v>2</v>
      </c>
      <c r="L44" s="51">
        <f t="shared" si="23"/>
        <v>1400</v>
      </c>
      <c r="M44" s="51">
        <f t="shared" si="23"/>
        <v>0</v>
      </c>
      <c r="N44" s="102">
        <f t="shared" si="23"/>
        <v>0</v>
      </c>
      <c r="O44" s="51">
        <f aca="true" t="shared" si="24" ref="O44:X44">SUM(O42:O43)</f>
        <v>240</v>
      </c>
      <c r="P44" s="51">
        <f t="shared" si="24"/>
        <v>240</v>
      </c>
      <c r="Q44" s="51">
        <f t="shared" si="24"/>
        <v>0</v>
      </c>
      <c r="R44" s="51">
        <f t="shared" si="24"/>
        <v>0</v>
      </c>
      <c r="S44" s="51">
        <f t="shared" si="24"/>
        <v>240</v>
      </c>
      <c r="T44" s="51">
        <f t="shared" si="24"/>
        <v>7099</v>
      </c>
      <c r="U44" s="51">
        <f t="shared" si="24"/>
        <v>1</v>
      </c>
      <c r="V44" s="51">
        <f t="shared" si="24"/>
        <v>820</v>
      </c>
      <c r="W44" s="51">
        <f t="shared" si="24"/>
        <v>0</v>
      </c>
      <c r="X44" s="51">
        <f t="shared" si="24"/>
        <v>0</v>
      </c>
      <c r="Y44" s="55"/>
      <c r="Z44" s="55"/>
      <c r="AA44" s="56"/>
      <c r="AB44" s="43"/>
    </row>
    <row r="45" spans="1:28" ht="39.75" customHeight="1">
      <c r="A45" s="35" t="s">
        <v>50</v>
      </c>
      <c r="B45" s="36"/>
      <c r="C45" s="36"/>
      <c r="D45" s="37" t="s">
        <v>25</v>
      </c>
      <c r="E45" s="119">
        <f t="shared" si="0"/>
        <v>5743</v>
      </c>
      <c r="F45" s="38">
        <f aca="true" t="shared" si="25" ref="F45:N45">F33+F39+F41+F44</f>
        <v>4682</v>
      </c>
      <c r="G45" s="38">
        <f t="shared" si="25"/>
        <v>758</v>
      </c>
      <c r="H45" s="38">
        <f t="shared" si="25"/>
        <v>303</v>
      </c>
      <c r="I45" s="38">
        <f t="shared" si="25"/>
        <v>5743</v>
      </c>
      <c r="J45" s="38">
        <f t="shared" si="25"/>
        <v>43320</v>
      </c>
      <c r="K45" s="38">
        <f t="shared" si="25"/>
        <v>10</v>
      </c>
      <c r="L45" s="38">
        <f t="shared" si="25"/>
        <v>6280</v>
      </c>
      <c r="M45" s="38">
        <f t="shared" si="25"/>
        <v>4</v>
      </c>
      <c r="N45" s="119">
        <f t="shared" si="25"/>
        <v>109900</v>
      </c>
      <c r="O45" s="38">
        <f aca="true" t="shared" si="26" ref="O45:X45">O33+O39+O41+O44</f>
        <v>2384</v>
      </c>
      <c r="P45" s="38">
        <f t="shared" si="26"/>
        <v>2074</v>
      </c>
      <c r="Q45" s="38">
        <f t="shared" si="26"/>
        <v>107</v>
      </c>
      <c r="R45" s="38">
        <f t="shared" si="26"/>
        <v>203</v>
      </c>
      <c r="S45" s="38">
        <f t="shared" si="26"/>
        <v>2365</v>
      </c>
      <c r="T45" s="38">
        <f t="shared" si="26"/>
        <v>26489</v>
      </c>
      <c r="U45" s="38">
        <f t="shared" si="26"/>
        <v>7</v>
      </c>
      <c r="V45" s="38">
        <f t="shared" si="26"/>
        <v>4504</v>
      </c>
      <c r="W45" s="38">
        <f t="shared" si="26"/>
        <v>4</v>
      </c>
      <c r="X45" s="38">
        <f t="shared" si="26"/>
        <v>109900</v>
      </c>
      <c r="Y45" s="41"/>
      <c r="Z45" s="41"/>
      <c r="AA45" s="42"/>
      <c r="AB45" s="43"/>
    </row>
    <row r="46" spans="1:28" ht="39.75" customHeight="1" thickBot="1">
      <c r="A46" s="44"/>
      <c r="B46" s="31"/>
      <c r="C46" s="31"/>
      <c r="D46" s="31" t="s">
        <v>32</v>
      </c>
      <c r="E46" s="127">
        <f t="shared" si="0"/>
        <v>195</v>
      </c>
      <c r="F46" s="45">
        <f aca="true" t="shared" si="27" ref="F46:X46">F40</f>
        <v>188</v>
      </c>
      <c r="G46" s="45">
        <f t="shared" si="27"/>
        <v>7</v>
      </c>
      <c r="H46" s="45">
        <f t="shared" si="27"/>
        <v>0</v>
      </c>
      <c r="I46" s="45">
        <f t="shared" si="27"/>
        <v>195</v>
      </c>
      <c r="J46" s="45">
        <f t="shared" si="27"/>
        <v>580</v>
      </c>
      <c r="K46" s="45">
        <f t="shared" si="27"/>
        <v>1</v>
      </c>
      <c r="L46" s="45">
        <f t="shared" si="27"/>
        <v>8110</v>
      </c>
      <c r="M46" s="45">
        <f t="shared" si="27"/>
        <v>0</v>
      </c>
      <c r="N46" s="117">
        <f t="shared" si="27"/>
        <v>0</v>
      </c>
      <c r="O46" s="45">
        <f t="shared" si="27"/>
        <v>186</v>
      </c>
      <c r="P46" s="45">
        <f t="shared" si="27"/>
        <v>186</v>
      </c>
      <c r="Q46" s="45">
        <f t="shared" si="27"/>
        <v>0</v>
      </c>
      <c r="R46" s="45">
        <f t="shared" si="27"/>
        <v>0</v>
      </c>
      <c r="S46" s="45">
        <f t="shared" si="27"/>
        <v>186</v>
      </c>
      <c r="T46" s="45">
        <f t="shared" si="27"/>
        <v>580</v>
      </c>
      <c r="U46" s="45">
        <f t="shared" si="27"/>
        <v>1</v>
      </c>
      <c r="V46" s="45">
        <f t="shared" si="27"/>
        <v>8110</v>
      </c>
      <c r="W46" s="45">
        <f t="shared" si="27"/>
        <v>0</v>
      </c>
      <c r="X46" s="45">
        <f t="shared" si="27"/>
        <v>0</v>
      </c>
      <c r="Y46" s="47"/>
      <c r="Z46" s="47"/>
      <c r="AA46" s="48"/>
      <c r="AB46" s="43"/>
    </row>
    <row r="47" spans="1:28" ht="39.75" customHeight="1">
      <c r="A47" s="35" t="s">
        <v>77</v>
      </c>
      <c r="B47" s="36" t="s">
        <v>78</v>
      </c>
      <c r="C47" s="37" t="s">
        <v>62</v>
      </c>
      <c r="D47" s="37" t="s">
        <v>25</v>
      </c>
      <c r="E47" s="102">
        <f t="shared" si="0"/>
        <v>565</v>
      </c>
      <c r="F47" s="38">
        <v>295</v>
      </c>
      <c r="G47" s="38">
        <v>270</v>
      </c>
      <c r="H47" s="38">
        <v>0</v>
      </c>
      <c r="I47" s="38">
        <v>565</v>
      </c>
      <c r="J47" s="39">
        <v>26500</v>
      </c>
      <c r="K47" s="40">
        <v>0</v>
      </c>
      <c r="L47" s="39">
        <v>0</v>
      </c>
      <c r="M47" s="40" t="s">
        <v>171</v>
      </c>
      <c r="N47" s="114"/>
      <c r="O47" s="38">
        <f>SUM(P47:R47)</f>
        <v>220</v>
      </c>
      <c r="P47" s="38">
        <v>220</v>
      </c>
      <c r="Q47" s="38">
        <v>0</v>
      </c>
      <c r="R47" s="38">
        <v>0</v>
      </c>
      <c r="S47" s="38">
        <v>220</v>
      </c>
      <c r="T47" s="39">
        <v>16420</v>
      </c>
      <c r="U47" s="38">
        <v>0</v>
      </c>
      <c r="V47" s="39">
        <v>0</v>
      </c>
      <c r="W47" s="38" t="s">
        <v>171</v>
      </c>
      <c r="X47" s="39"/>
      <c r="Y47" s="41">
        <v>32956</v>
      </c>
      <c r="Z47" s="41">
        <v>34793</v>
      </c>
      <c r="AA47" s="42" t="s">
        <v>79</v>
      </c>
      <c r="AB47" s="43"/>
    </row>
    <row r="48" spans="1:28" ht="39.75" customHeight="1" thickBot="1">
      <c r="A48" s="44"/>
      <c r="B48" s="31"/>
      <c r="C48" s="31" t="s">
        <v>26</v>
      </c>
      <c r="D48" s="31"/>
      <c r="E48" s="128">
        <f t="shared" si="0"/>
        <v>565</v>
      </c>
      <c r="F48" s="45">
        <f aca="true" t="shared" si="28" ref="F48:T48">SUM(F47)</f>
        <v>295</v>
      </c>
      <c r="G48" s="45">
        <f t="shared" si="28"/>
        <v>270</v>
      </c>
      <c r="H48" s="45">
        <f t="shared" si="28"/>
        <v>0</v>
      </c>
      <c r="I48" s="45">
        <f t="shared" si="28"/>
        <v>565</v>
      </c>
      <c r="J48" s="46">
        <f t="shared" si="28"/>
        <v>26500</v>
      </c>
      <c r="K48" s="45">
        <f t="shared" si="28"/>
        <v>0</v>
      </c>
      <c r="L48" s="46">
        <f t="shared" si="28"/>
        <v>0</v>
      </c>
      <c r="M48" s="45">
        <f t="shared" si="28"/>
        <v>0</v>
      </c>
      <c r="N48" s="115">
        <f t="shared" si="28"/>
        <v>0</v>
      </c>
      <c r="O48" s="45">
        <f t="shared" si="28"/>
        <v>220</v>
      </c>
      <c r="P48" s="45">
        <f t="shared" si="28"/>
        <v>220</v>
      </c>
      <c r="Q48" s="45">
        <f t="shared" si="28"/>
        <v>0</v>
      </c>
      <c r="R48" s="45">
        <f t="shared" si="28"/>
        <v>0</v>
      </c>
      <c r="S48" s="45">
        <f t="shared" si="28"/>
        <v>220</v>
      </c>
      <c r="T48" s="46">
        <f t="shared" si="28"/>
        <v>16420</v>
      </c>
      <c r="U48" s="45">
        <f>SUM(U47)</f>
        <v>0</v>
      </c>
      <c r="V48" s="46">
        <f>SUM(V47)</f>
        <v>0</v>
      </c>
      <c r="W48" s="45">
        <f>SUM(W47)</f>
        <v>0</v>
      </c>
      <c r="X48" s="46">
        <f>SUM(X47)</f>
        <v>0</v>
      </c>
      <c r="Y48" s="47"/>
      <c r="Z48" s="47"/>
      <c r="AA48" s="48"/>
      <c r="AB48" s="43"/>
    </row>
    <row r="49" spans="1:28" ht="39.75" customHeight="1">
      <c r="A49" s="54" t="s">
        <v>80</v>
      </c>
      <c r="B49" s="20" t="s">
        <v>81</v>
      </c>
      <c r="C49" s="23" t="s">
        <v>173</v>
      </c>
      <c r="D49" s="23" t="s">
        <v>25</v>
      </c>
      <c r="E49" s="119">
        <f t="shared" si="0"/>
        <v>2807</v>
      </c>
      <c r="F49" s="51">
        <v>2254</v>
      </c>
      <c r="G49" s="51">
        <v>534</v>
      </c>
      <c r="H49" s="51">
        <v>19</v>
      </c>
      <c r="I49" s="51">
        <v>2807</v>
      </c>
      <c r="J49" s="52">
        <v>3240</v>
      </c>
      <c r="K49" s="53">
        <v>0</v>
      </c>
      <c r="L49" s="52">
        <v>0</v>
      </c>
      <c r="M49" s="53">
        <v>1</v>
      </c>
      <c r="N49" s="116">
        <v>53100</v>
      </c>
      <c r="O49" s="51">
        <f>SUM(P49:R49)</f>
        <v>1682</v>
      </c>
      <c r="P49" s="51">
        <v>1340</v>
      </c>
      <c r="Q49" s="51">
        <v>332</v>
      </c>
      <c r="R49" s="51">
        <v>10</v>
      </c>
      <c r="S49" s="51">
        <v>1682</v>
      </c>
      <c r="T49" s="52">
        <v>3240</v>
      </c>
      <c r="U49" s="51">
        <v>0</v>
      </c>
      <c r="V49" s="52">
        <v>0</v>
      </c>
      <c r="W49" s="51">
        <v>1</v>
      </c>
      <c r="X49" s="52">
        <v>53100</v>
      </c>
      <c r="Y49" s="55">
        <v>23546</v>
      </c>
      <c r="Z49" s="55">
        <v>38077</v>
      </c>
      <c r="AA49" s="56" t="s">
        <v>174</v>
      </c>
      <c r="AB49" s="43"/>
    </row>
    <row r="50" spans="1:28" ht="39.75" customHeight="1">
      <c r="A50" s="49"/>
      <c r="B50" s="50"/>
      <c r="C50" s="23" t="s">
        <v>38</v>
      </c>
      <c r="D50" s="23" t="s">
        <v>25</v>
      </c>
      <c r="E50" s="101">
        <f t="shared" si="0"/>
        <v>2777</v>
      </c>
      <c r="F50" s="51">
        <v>2150</v>
      </c>
      <c r="G50" s="101">
        <v>537</v>
      </c>
      <c r="H50" s="51">
        <v>90</v>
      </c>
      <c r="I50" s="51">
        <v>2777</v>
      </c>
      <c r="J50" s="52">
        <v>3920</v>
      </c>
      <c r="K50" s="53">
        <v>0</v>
      </c>
      <c r="L50" s="52">
        <v>0</v>
      </c>
      <c r="M50" s="53">
        <v>1</v>
      </c>
      <c r="N50" s="116">
        <v>115500</v>
      </c>
      <c r="O50" s="51">
        <f>SUM(P50:R50)</f>
        <v>1458</v>
      </c>
      <c r="P50" s="51">
        <v>1179</v>
      </c>
      <c r="Q50" s="51">
        <v>267</v>
      </c>
      <c r="R50" s="51">
        <v>12</v>
      </c>
      <c r="S50" s="51">
        <v>1458</v>
      </c>
      <c r="T50" s="52">
        <v>3920</v>
      </c>
      <c r="U50" s="51">
        <v>0</v>
      </c>
      <c r="V50" s="52">
        <v>0</v>
      </c>
      <c r="W50" s="51">
        <v>1</v>
      </c>
      <c r="X50" s="52">
        <v>115500</v>
      </c>
      <c r="Y50" s="55">
        <v>29955</v>
      </c>
      <c r="Z50" s="55">
        <v>38077</v>
      </c>
      <c r="AA50" s="56" t="s">
        <v>174</v>
      </c>
      <c r="AB50" s="43"/>
    </row>
    <row r="51" spans="1:28" ht="39.75" customHeight="1">
      <c r="A51" s="54"/>
      <c r="B51" s="23"/>
      <c r="C51" s="23" t="s">
        <v>26</v>
      </c>
      <c r="D51" s="23"/>
      <c r="E51" s="101">
        <f t="shared" si="0"/>
        <v>5584</v>
      </c>
      <c r="F51" s="51">
        <f aca="true" t="shared" si="29" ref="F51:X51">SUM(F49:F50)</f>
        <v>4404</v>
      </c>
      <c r="G51" s="101">
        <f t="shared" si="29"/>
        <v>1071</v>
      </c>
      <c r="H51" s="51">
        <f t="shared" si="29"/>
        <v>109</v>
      </c>
      <c r="I51" s="51">
        <f t="shared" si="29"/>
        <v>5584</v>
      </c>
      <c r="J51" s="51">
        <f t="shared" si="29"/>
        <v>7160</v>
      </c>
      <c r="K51" s="51">
        <f t="shared" si="29"/>
        <v>0</v>
      </c>
      <c r="L51" s="51">
        <f t="shared" si="29"/>
        <v>0</v>
      </c>
      <c r="M51" s="51">
        <f t="shared" si="29"/>
        <v>2</v>
      </c>
      <c r="N51" s="102">
        <f t="shared" si="29"/>
        <v>168600</v>
      </c>
      <c r="O51" s="51">
        <f t="shared" si="29"/>
        <v>3140</v>
      </c>
      <c r="P51" s="51">
        <f t="shared" si="29"/>
        <v>2519</v>
      </c>
      <c r="Q51" s="51">
        <f t="shared" si="29"/>
        <v>599</v>
      </c>
      <c r="R51" s="51">
        <f t="shared" si="29"/>
        <v>22</v>
      </c>
      <c r="S51" s="51">
        <f t="shared" si="29"/>
        <v>3140</v>
      </c>
      <c r="T51" s="51">
        <f t="shared" si="29"/>
        <v>7160</v>
      </c>
      <c r="U51" s="51">
        <f t="shared" si="29"/>
        <v>0</v>
      </c>
      <c r="V51" s="51">
        <f t="shared" si="29"/>
        <v>0</v>
      </c>
      <c r="W51" s="51">
        <f t="shared" si="29"/>
        <v>2</v>
      </c>
      <c r="X51" s="51">
        <f t="shared" si="29"/>
        <v>168600</v>
      </c>
      <c r="Y51" s="55"/>
      <c r="Z51" s="55"/>
      <c r="AA51" s="56"/>
      <c r="AB51" s="43"/>
    </row>
    <row r="52" spans="1:28" ht="39.75" customHeight="1" thickBot="1">
      <c r="A52" s="71"/>
      <c r="B52" s="23" t="s">
        <v>82</v>
      </c>
      <c r="C52" s="23" t="s">
        <v>83</v>
      </c>
      <c r="D52" s="23" t="s">
        <v>25</v>
      </c>
      <c r="E52" s="127">
        <f t="shared" si="0"/>
        <v>2748</v>
      </c>
      <c r="F52" s="51">
        <v>1446</v>
      </c>
      <c r="G52" s="51">
        <v>859</v>
      </c>
      <c r="H52" s="51">
        <v>443</v>
      </c>
      <c r="I52" s="51">
        <v>2337</v>
      </c>
      <c r="J52" s="46">
        <v>5420</v>
      </c>
      <c r="K52" s="53">
        <v>1</v>
      </c>
      <c r="L52" s="52">
        <v>1280</v>
      </c>
      <c r="M52" s="53">
        <v>1</v>
      </c>
      <c r="N52" s="116">
        <v>43600</v>
      </c>
      <c r="O52" s="51">
        <f>SUM(P52:R52)</f>
        <v>1209</v>
      </c>
      <c r="P52" s="51">
        <v>937</v>
      </c>
      <c r="Q52" s="51">
        <v>234</v>
      </c>
      <c r="R52" s="51">
        <v>38</v>
      </c>
      <c r="S52" s="51">
        <v>1209</v>
      </c>
      <c r="T52" s="126" t="s">
        <v>175</v>
      </c>
      <c r="U52" s="51">
        <v>0</v>
      </c>
      <c r="V52" s="52">
        <v>0</v>
      </c>
      <c r="W52" s="51">
        <v>1</v>
      </c>
      <c r="X52" s="52">
        <v>29500</v>
      </c>
      <c r="Y52" s="55">
        <v>25841</v>
      </c>
      <c r="Z52" s="55">
        <v>37635</v>
      </c>
      <c r="AA52" s="56" t="s">
        <v>176</v>
      </c>
      <c r="AB52" s="43"/>
    </row>
    <row r="53" spans="1:28" ht="39.75" customHeight="1" thickBot="1">
      <c r="A53" s="66" t="s">
        <v>50</v>
      </c>
      <c r="B53" s="67"/>
      <c r="C53" s="67"/>
      <c r="D53" s="67"/>
      <c r="E53" s="129">
        <f t="shared" si="0"/>
        <v>8332</v>
      </c>
      <c r="F53" s="68">
        <f aca="true" t="shared" si="30" ref="F53:N53">SUM(F51:F52)</f>
        <v>5850</v>
      </c>
      <c r="G53" s="68">
        <f t="shared" si="30"/>
        <v>1930</v>
      </c>
      <c r="H53" s="68">
        <f t="shared" si="30"/>
        <v>552</v>
      </c>
      <c r="I53" s="68">
        <f t="shared" si="30"/>
        <v>7921</v>
      </c>
      <c r="J53" s="68">
        <f t="shared" si="30"/>
        <v>12580</v>
      </c>
      <c r="K53" s="68">
        <f t="shared" si="30"/>
        <v>1</v>
      </c>
      <c r="L53" s="68">
        <f t="shared" si="30"/>
        <v>1280</v>
      </c>
      <c r="M53" s="68">
        <f t="shared" si="30"/>
        <v>3</v>
      </c>
      <c r="N53" s="118">
        <f t="shared" si="30"/>
        <v>212200</v>
      </c>
      <c r="O53" s="68">
        <f aca="true" t="shared" si="31" ref="O53:X53">SUM(O51:O52)</f>
        <v>4349</v>
      </c>
      <c r="P53" s="68">
        <f t="shared" si="31"/>
        <v>3456</v>
      </c>
      <c r="Q53" s="68">
        <f t="shared" si="31"/>
        <v>833</v>
      </c>
      <c r="R53" s="68">
        <f t="shared" si="31"/>
        <v>60</v>
      </c>
      <c r="S53" s="68">
        <f t="shared" si="31"/>
        <v>4349</v>
      </c>
      <c r="T53" s="68">
        <f t="shared" si="31"/>
        <v>7160</v>
      </c>
      <c r="U53" s="68">
        <f t="shared" si="31"/>
        <v>0</v>
      </c>
      <c r="V53" s="68">
        <f t="shared" si="31"/>
        <v>0</v>
      </c>
      <c r="W53" s="68">
        <f t="shared" si="31"/>
        <v>3</v>
      </c>
      <c r="X53" s="68">
        <f t="shared" si="31"/>
        <v>198100</v>
      </c>
      <c r="Y53" s="69"/>
      <c r="Z53" s="69"/>
      <c r="AA53" s="70"/>
      <c r="AB53" s="43"/>
    </row>
    <row r="54" spans="1:28" ht="39.75" customHeight="1">
      <c r="A54" s="54" t="s">
        <v>84</v>
      </c>
      <c r="B54" s="20" t="s">
        <v>212</v>
      </c>
      <c r="C54" s="136" t="s">
        <v>85</v>
      </c>
      <c r="D54" s="23" t="s">
        <v>25</v>
      </c>
      <c r="E54" s="119">
        <f t="shared" si="0"/>
        <v>1067</v>
      </c>
      <c r="F54" s="51">
        <v>992</v>
      </c>
      <c r="G54" s="51">
        <v>44</v>
      </c>
      <c r="H54" s="51">
        <v>31</v>
      </c>
      <c r="I54" s="51">
        <v>1067</v>
      </c>
      <c r="J54" s="52">
        <v>12820</v>
      </c>
      <c r="K54" s="53">
        <v>2</v>
      </c>
      <c r="L54" s="52">
        <v>8530</v>
      </c>
      <c r="M54" s="78">
        <v>1</v>
      </c>
      <c r="N54" s="73">
        <v>26380</v>
      </c>
      <c r="O54" s="51">
        <f>SUM(P54:R54)</f>
        <v>853</v>
      </c>
      <c r="P54" s="51">
        <v>785</v>
      </c>
      <c r="Q54" s="51">
        <v>37</v>
      </c>
      <c r="R54" s="51">
        <v>31</v>
      </c>
      <c r="S54" s="51">
        <v>853</v>
      </c>
      <c r="T54" s="52">
        <v>12820</v>
      </c>
      <c r="U54" s="51">
        <v>2</v>
      </c>
      <c r="V54" s="52">
        <v>8530</v>
      </c>
      <c r="W54" s="80">
        <v>1</v>
      </c>
      <c r="X54" s="79">
        <v>26380</v>
      </c>
      <c r="Y54" s="139">
        <v>21072</v>
      </c>
      <c r="Z54" s="139">
        <v>34718</v>
      </c>
      <c r="AA54" s="141" t="s">
        <v>86</v>
      </c>
      <c r="AB54" s="43"/>
    </row>
    <row r="55" spans="1:28" ht="39.75" customHeight="1">
      <c r="A55" s="49"/>
      <c r="B55" s="50"/>
      <c r="C55" s="137"/>
      <c r="D55" s="23" t="s">
        <v>32</v>
      </c>
      <c r="E55" s="101">
        <f t="shared" si="0"/>
        <v>158</v>
      </c>
      <c r="F55" s="51">
        <v>158</v>
      </c>
      <c r="G55" s="51">
        <v>0</v>
      </c>
      <c r="H55" s="51">
        <v>0</v>
      </c>
      <c r="I55" s="51">
        <v>158</v>
      </c>
      <c r="J55" s="52">
        <v>2740</v>
      </c>
      <c r="K55" s="53">
        <v>3</v>
      </c>
      <c r="L55" s="52">
        <v>16410</v>
      </c>
      <c r="M55" s="75"/>
      <c r="N55" s="116"/>
      <c r="O55" s="51">
        <f>SUM(P55:R55)</f>
        <v>158</v>
      </c>
      <c r="P55" s="51">
        <v>158</v>
      </c>
      <c r="Q55" s="51">
        <v>0</v>
      </c>
      <c r="R55" s="51">
        <v>0</v>
      </c>
      <c r="S55" s="51">
        <v>158</v>
      </c>
      <c r="T55" s="52">
        <v>2740</v>
      </c>
      <c r="U55" s="51">
        <v>3</v>
      </c>
      <c r="V55" s="52">
        <v>16410</v>
      </c>
      <c r="W55" s="51"/>
      <c r="X55" s="52"/>
      <c r="Y55" s="140"/>
      <c r="Z55" s="140"/>
      <c r="AA55" s="142"/>
      <c r="AB55" s="43"/>
    </row>
    <row r="56" spans="1:28" ht="39.75" customHeight="1">
      <c r="A56" s="49"/>
      <c r="B56" s="50"/>
      <c r="C56" s="138" t="s">
        <v>87</v>
      </c>
      <c r="D56" s="23" t="s">
        <v>25</v>
      </c>
      <c r="E56" s="101">
        <f t="shared" si="0"/>
        <v>431</v>
      </c>
      <c r="F56" s="51">
        <v>410</v>
      </c>
      <c r="G56" s="51">
        <v>21</v>
      </c>
      <c r="H56" s="51">
        <v>0</v>
      </c>
      <c r="I56" s="51">
        <v>431</v>
      </c>
      <c r="J56" s="52">
        <v>1060</v>
      </c>
      <c r="K56" s="53">
        <v>0</v>
      </c>
      <c r="L56" s="52">
        <v>0</v>
      </c>
      <c r="M56" s="78">
        <v>1</v>
      </c>
      <c r="N56" s="73">
        <v>25530</v>
      </c>
      <c r="O56" s="51">
        <f>SUM(P56:R56)</f>
        <v>238</v>
      </c>
      <c r="P56" s="51">
        <v>238</v>
      </c>
      <c r="Q56" s="51">
        <v>0</v>
      </c>
      <c r="R56" s="51">
        <v>0</v>
      </c>
      <c r="S56" s="51">
        <v>238</v>
      </c>
      <c r="T56" s="52">
        <v>1060</v>
      </c>
      <c r="U56" s="51">
        <v>0</v>
      </c>
      <c r="V56" s="52">
        <v>0</v>
      </c>
      <c r="W56" s="80">
        <v>1</v>
      </c>
      <c r="X56" s="79">
        <v>25530</v>
      </c>
      <c r="Y56" s="143">
        <v>27453</v>
      </c>
      <c r="Z56" s="143">
        <v>34327</v>
      </c>
      <c r="AA56" s="144" t="s">
        <v>88</v>
      </c>
      <c r="AB56" s="43"/>
    </row>
    <row r="57" spans="1:28" ht="39.75" customHeight="1">
      <c r="A57" s="49"/>
      <c r="B57" s="50"/>
      <c r="C57" s="137"/>
      <c r="D57" s="23" t="s">
        <v>32</v>
      </c>
      <c r="E57" s="101">
        <f t="shared" si="0"/>
        <v>64</v>
      </c>
      <c r="F57" s="51">
        <v>64</v>
      </c>
      <c r="G57" s="51">
        <v>0</v>
      </c>
      <c r="H57" s="51">
        <v>0</v>
      </c>
      <c r="I57" s="51">
        <v>64</v>
      </c>
      <c r="J57" s="52">
        <v>2190</v>
      </c>
      <c r="K57" s="53">
        <v>1</v>
      </c>
      <c r="L57" s="52">
        <v>4890</v>
      </c>
      <c r="M57" s="75"/>
      <c r="N57" s="116"/>
      <c r="O57" s="51">
        <f>SUM(P57:R57)</f>
        <v>64</v>
      </c>
      <c r="P57" s="51">
        <v>64</v>
      </c>
      <c r="Q57" s="51">
        <v>0</v>
      </c>
      <c r="R57" s="51">
        <v>0</v>
      </c>
      <c r="S57" s="51">
        <v>64</v>
      </c>
      <c r="T57" s="52">
        <v>2190</v>
      </c>
      <c r="U57" s="51">
        <v>1</v>
      </c>
      <c r="V57" s="52">
        <v>4890</v>
      </c>
      <c r="W57" s="51"/>
      <c r="X57" s="52"/>
      <c r="Y57" s="140"/>
      <c r="Z57" s="140"/>
      <c r="AA57" s="142"/>
      <c r="AB57" s="43"/>
    </row>
    <row r="58" spans="1:28" ht="39.75" customHeight="1">
      <c r="A58" s="49"/>
      <c r="B58" s="50"/>
      <c r="C58" s="23" t="s">
        <v>84</v>
      </c>
      <c r="D58" s="23" t="s">
        <v>25</v>
      </c>
      <c r="E58" s="101">
        <f t="shared" si="0"/>
        <v>1729</v>
      </c>
      <c r="F58" s="51">
        <v>1480</v>
      </c>
      <c r="G58" s="51">
        <v>249</v>
      </c>
      <c r="H58" s="51">
        <v>0</v>
      </c>
      <c r="I58" s="51">
        <v>1729</v>
      </c>
      <c r="J58" s="126" t="s">
        <v>177</v>
      </c>
      <c r="K58" s="53">
        <v>0</v>
      </c>
      <c r="L58" s="52">
        <v>0</v>
      </c>
      <c r="M58" s="53" t="s">
        <v>171</v>
      </c>
      <c r="N58" s="116"/>
      <c r="O58" s="51">
        <f>SUM(P58:R58)</f>
        <v>706</v>
      </c>
      <c r="P58" s="51">
        <v>695</v>
      </c>
      <c r="Q58" s="51">
        <v>11</v>
      </c>
      <c r="R58" s="51">
        <v>0</v>
      </c>
      <c r="S58" s="51">
        <v>706</v>
      </c>
      <c r="T58" s="134">
        <v>4405</v>
      </c>
      <c r="U58" s="51">
        <v>0</v>
      </c>
      <c r="V58" s="52">
        <v>0</v>
      </c>
      <c r="W58" s="51" t="s">
        <v>171</v>
      </c>
      <c r="X58" s="52"/>
      <c r="Y58" s="55">
        <v>32680</v>
      </c>
      <c r="Z58" s="55">
        <v>36238</v>
      </c>
      <c r="AA58" s="56" t="s">
        <v>178</v>
      </c>
      <c r="AB58" s="43"/>
    </row>
    <row r="59" spans="1:28" ht="39.75" customHeight="1">
      <c r="A59" s="54"/>
      <c r="B59" s="20"/>
      <c r="C59" s="20" t="s">
        <v>26</v>
      </c>
      <c r="D59" s="23" t="s">
        <v>25</v>
      </c>
      <c r="E59" s="101">
        <f t="shared" si="0"/>
        <v>3227</v>
      </c>
      <c r="F59" s="51">
        <f aca="true" t="shared" si="32" ref="F59:N59">F54+F56+F58</f>
        <v>2882</v>
      </c>
      <c r="G59" s="51">
        <f t="shared" si="32"/>
        <v>314</v>
      </c>
      <c r="H59" s="51">
        <f t="shared" si="32"/>
        <v>31</v>
      </c>
      <c r="I59" s="51">
        <f t="shared" si="32"/>
        <v>3227</v>
      </c>
      <c r="J59" s="51">
        <f t="shared" si="32"/>
        <v>13880</v>
      </c>
      <c r="K59" s="51">
        <f t="shared" si="32"/>
        <v>2</v>
      </c>
      <c r="L59" s="51">
        <f t="shared" si="32"/>
        <v>8530</v>
      </c>
      <c r="M59" s="51">
        <f t="shared" si="32"/>
        <v>2</v>
      </c>
      <c r="N59" s="102">
        <f t="shared" si="32"/>
        <v>51910</v>
      </c>
      <c r="O59" s="51">
        <f aca="true" t="shared" si="33" ref="O59:X59">O54+O56+O58</f>
        <v>1797</v>
      </c>
      <c r="P59" s="51">
        <f t="shared" si="33"/>
        <v>1718</v>
      </c>
      <c r="Q59" s="51">
        <f t="shared" si="33"/>
        <v>48</v>
      </c>
      <c r="R59" s="51">
        <f t="shared" si="33"/>
        <v>31</v>
      </c>
      <c r="S59" s="51">
        <f t="shared" si="33"/>
        <v>1797</v>
      </c>
      <c r="T59" s="51">
        <f t="shared" si="33"/>
        <v>18285</v>
      </c>
      <c r="U59" s="51">
        <f t="shared" si="33"/>
        <v>2</v>
      </c>
      <c r="V59" s="51">
        <f t="shared" si="33"/>
        <v>8530</v>
      </c>
      <c r="W59" s="51">
        <f t="shared" si="33"/>
        <v>2</v>
      </c>
      <c r="X59" s="51">
        <f t="shared" si="33"/>
        <v>51910</v>
      </c>
      <c r="Y59" s="55"/>
      <c r="Z59" s="55"/>
      <c r="AA59" s="56"/>
      <c r="AB59" s="43"/>
    </row>
    <row r="60" spans="1:28" ht="39.75" customHeight="1">
      <c r="A60" s="54"/>
      <c r="B60" s="23"/>
      <c r="C60" s="23"/>
      <c r="D60" s="23" t="s">
        <v>32</v>
      </c>
      <c r="E60" s="101">
        <f t="shared" si="0"/>
        <v>222</v>
      </c>
      <c r="F60" s="51">
        <f aca="true" t="shared" si="34" ref="F60:N60">F55+F57</f>
        <v>222</v>
      </c>
      <c r="G60" s="51">
        <f t="shared" si="34"/>
        <v>0</v>
      </c>
      <c r="H60" s="51">
        <f t="shared" si="34"/>
        <v>0</v>
      </c>
      <c r="I60" s="51">
        <f t="shared" si="34"/>
        <v>222</v>
      </c>
      <c r="J60" s="51">
        <f t="shared" si="34"/>
        <v>4930</v>
      </c>
      <c r="K60" s="51">
        <f t="shared" si="34"/>
        <v>4</v>
      </c>
      <c r="L60" s="51">
        <f t="shared" si="34"/>
        <v>21300</v>
      </c>
      <c r="M60" s="51">
        <f t="shared" si="34"/>
        <v>0</v>
      </c>
      <c r="N60" s="102">
        <f t="shared" si="34"/>
        <v>0</v>
      </c>
      <c r="O60" s="51">
        <f aca="true" t="shared" si="35" ref="O60:X60">O55+O57</f>
        <v>222</v>
      </c>
      <c r="P60" s="51">
        <f t="shared" si="35"/>
        <v>222</v>
      </c>
      <c r="Q60" s="51">
        <f t="shared" si="35"/>
        <v>0</v>
      </c>
      <c r="R60" s="51">
        <f t="shared" si="35"/>
        <v>0</v>
      </c>
      <c r="S60" s="51">
        <f t="shared" si="35"/>
        <v>222</v>
      </c>
      <c r="T60" s="51">
        <f t="shared" si="35"/>
        <v>4930</v>
      </c>
      <c r="U60" s="51">
        <f t="shared" si="35"/>
        <v>4</v>
      </c>
      <c r="V60" s="51">
        <f t="shared" si="35"/>
        <v>21300</v>
      </c>
      <c r="W60" s="51">
        <f t="shared" si="35"/>
        <v>0</v>
      </c>
      <c r="X60" s="51">
        <f t="shared" si="35"/>
        <v>0</v>
      </c>
      <c r="Y60" s="55"/>
      <c r="Z60" s="55"/>
      <c r="AA60" s="56"/>
      <c r="AB60" s="43"/>
    </row>
    <row r="61" spans="1:28" ht="39.75" customHeight="1">
      <c r="A61" s="49"/>
      <c r="B61" s="20" t="s">
        <v>179</v>
      </c>
      <c r="C61" s="23" t="s">
        <v>89</v>
      </c>
      <c r="D61" s="23" t="s">
        <v>32</v>
      </c>
      <c r="E61" s="101">
        <f t="shared" si="0"/>
        <v>705</v>
      </c>
      <c r="F61" s="51">
        <v>705</v>
      </c>
      <c r="G61" s="51">
        <v>0</v>
      </c>
      <c r="H61" s="51">
        <v>0</v>
      </c>
      <c r="I61" s="51">
        <v>705</v>
      </c>
      <c r="J61" s="52">
        <v>9360</v>
      </c>
      <c r="K61" s="53">
        <v>0</v>
      </c>
      <c r="L61" s="52">
        <v>0</v>
      </c>
      <c r="M61" s="53">
        <v>1</v>
      </c>
      <c r="N61" s="116">
        <v>43580</v>
      </c>
      <c r="O61" s="51">
        <f aca="true" t="shared" si="36" ref="O61:O66">SUM(P61:R61)</f>
        <v>704</v>
      </c>
      <c r="P61" s="51">
        <v>704</v>
      </c>
      <c r="Q61" s="51">
        <v>0</v>
      </c>
      <c r="R61" s="51">
        <v>0</v>
      </c>
      <c r="S61" s="51">
        <v>704</v>
      </c>
      <c r="T61" s="52">
        <v>9360</v>
      </c>
      <c r="U61" s="51">
        <v>0</v>
      </c>
      <c r="V61" s="52">
        <v>0</v>
      </c>
      <c r="W61" s="51">
        <v>1</v>
      </c>
      <c r="X61" s="52">
        <v>43580</v>
      </c>
      <c r="Y61" s="55">
        <v>20698</v>
      </c>
      <c r="Z61" s="55">
        <v>34051</v>
      </c>
      <c r="AA61" s="56" t="s">
        <v>90</v>
      </c>
      <c r="AB61" s="43"/>
    </row>
    <row r="62" spans="1:28" ht="39.75" customHeight="1">
      <c r="A62" s="49"/>
      <c r="B62" s="50"/>
      <c r="C62" s="138" t="s">
        <v>91</v>
      </c>
      <c r="D62" s="23" t="s">
        <v>25</v>
      </c>
      <c r="E62" s="101">
        <f t="shared" si="0"/>
        <v>860</v>
      </c>
      <c r="F62" s="51">
        <v>755</v>
      </c>
      <c r="G62" s="51">
        <v>68</v>
      </c>
      <c r="H62" s="51">
        <v>37</v>
      </c>
      <c r="I62" s="51">
        <v>860</v>
      </c>
      <c r="J62" s="52">
        <v>8230</v>
      </c>
      <c r="K62" s="53">
        <v>0</v>
      </c>
      <c r="L62" s="52">
        <v>0</v>
      </c>
      <c r="M62" s="78">
        <v>1</v>
      </c>
      <c r="N62" s="73">
        <v>59280</v>
      </c>
      <c r="O62" s="51">
        <f t="shared" si="36"/>
        <v>800</v>
      </c>
      <c r="P62" s="51">
        <v>703</v>
      </c>
      <c r="Q62" s="51">
        <v>65</v>
      </c>
      <c r="R62" s="51">
        <v>32</v>
      </c>
      <c r="S62" s="51">
        <v>800</v>
      </c>
      <c r="T62" s="52">
        <v>8230</v>
      </c>
      <c r="U62" s="53">
        <v>0</v>
      </c>
      <c r="V62" s="52">
        <v>0</v>
      </c>
      <c r="W62" s="78">
        <v>1</v>
      </c>
      <c r="X62" s="79">
        <v>59280</v>
      </c>
      <c r="Y62" s="143">
        <v>20698</v>
      </c>
      <c r="Z62" s="143">
        <v>34051</v>
      </c>
      <c r="AA62" s="144" t="s">
        <v>92</v>
      </c>
      <c r="AB62" s="43"/>
    </row>
    <row r="63" spans="1:28" ht="39.75" customHeight="1">
      <c r="A63" s="49"/>
      <c r="B63" s="50"/>
      <c r="C63" s="152"/>
      <c r="D63" s="23" t="s">
        <v>32</v>
      </c>
      <c r="E63" s="101">
        <f t="shared" si="0"/>
        <v>124</v>
      </c>
      <c r="F63" s="51">
        <v>124</v>
      </c>
      <c r="G63" s="51">
        <v>0</v>
      </c>
      <c r="H63" s="51">
        <v>0</v>
      </c>
      <c r="I63" s="51">
        <v>124</v>
      </c>
      <c r="J63" s="52">
        <v>3240</v>
      </c>
      <c r="K63" s="53">
        <v>0</v>
      </c>
      <c r="L63" s="52">
        <v>0</v>
      </c>
      <c r="M63" s="53"/>
      <c r="N63" s="116"/>
      <c r="O63" s="51">
        <f t="shared" si="36"/>
        <v>124</v>
      </c>
      <c r="P63" s="51">
        <v>124</v>
      </c>
      <c r="Q63" s="51">
        <v>0</v>
      </c>
      <c r="R63" s="51">
        <v>0</v>
      </c>
      <c r="S63" s="51">
        <v>124</v>
      </c>
      <c r="T63" s="52">
        <v>3240</v>
      </c>
      <c r="U63" s="53">
        <v>0</v>
      </c>
      <c r="V63" s="52">
        <v>0</v>
      </c>
      <c r="W63" s="53"/>
      <c r="X63" s="52"/>
      <c r="Y63" s="140"/>
      <c r="Z63" s="140"/>
      <c r="AA63" s="142"/>
      <c r="AB63" s="43"/>
    </row>
    <row r="64" spans="1:28" ht="39.75" customHeight="1">
      <c r="A64" s="49"/>
      <c r="B64" s="50"/>
      <c r="C64" s="23" t="s">
        <v>93</v>
      </c>
      <c r="D64" s="23" t="s">
        <v>25</v>
      </c>
      <c r="E64" s="101">
        <f t="shared" si="0"/>
        <v>2550</v>
      </c>
      <c r="F64" s="51">
        <v>2238</v>
      </c>
      <c r="G64" s="51">
        <v>256</v>
      </c>
      <c r="H64" s="51">
        <v>56</v>
      </c>
      <c r="I64" s="51">
        <v>2550</v>
      </c>
      <c r="J64" s="52">
        <v>17400</v>
      </c>
      <c r="K64" s="53">
        <v>3</v>
      </c>
      <c r="L64" s="52">
        <v>16150</v>
      </c>
      <c r="M64" s="53">
        <v>1</v>
      </c>
      <c r="N64" s="116">
        <v>160770</v>
      </c>
      <c r="O64" s="51">
        <f t="shared" si="36"/>
        <v>2283</v>
      </c>
      <c r="P64" s="51">
        <v>2095</v>
      </c>
      <c r="Q64" s="51">
        <v>146</v>
      </c>
      <c r="R64" s="51">
        <v>42</v>
      </c>
      <c r="S64" s="51">
        <v>2283</v>
      </c>
      <c r="T64" s="52">
        <v>15880</v>
      </c>
      <c r="U64" s="51">
        <v>3</v>
      </c>
      <c r="V64" s="52">
        <v>16150</v>
      </c>
      <c r="W64" s="51">
        <v>1</v>
      </c>
      <c r="X64" s="52">
        <v>160770</v>
      </c>
      <c r="Y64" s="55">
        <v>27450</v>
      </c>
      <c r="Z64" s="55">
        <v>37285</v>
      </c>
      <c r="AA64" s="56" t="s">
        <v>180</v>
      </c>
      <c r="AB64" s="43"/>
    </row>
    <row r="65" spans="1:28" ht="39.75" customHeight="1">
      <c r="A65" s="49"/>
      <c r="B65" s="50"/>
      <c r="C65" s="23" t="s">
        <v>84</v>
      </c>
      <c r="D65" s="23" t="s">
        <v>25</v>
      </c>
      <c r="E65" s="101">
        <f t="shared" si="0"/>
        <v>876</v>
      </c>
      <c r="F65" s="51">
        <v>740</v>
      </c>
      <c r="G65" s="51">
        <v>136</v>
      </c>
      <c r="H65" s="51">
        <v>0</v>
      </c>
      <c r="I65" s="51">
        <v>876</v>
      </c>
      <c r="J65" s="52">
        <v>6390</v>
      </c>
      <c r="K65" s="53">
        <v>0</v>
      </c>
      <c r="L65" s="52">
        <v>0</v>
      </c>
      <c r="M65" s="53" t="s">
        <v>171</v>
      </c>
      <c r="N65" s="116"/>
      <c r="O65" s="51">
        <f t="shared" si="36"/>
        <v>703</v>
      </c>
      <c r="P65" s="51">
        <v>697</v>
      </c>
      <c r="Q65" s="51">
        <v>6</v>
      </c>
      <c r="R65" s="51">
        <v>0</v>
      </c>
      <c r="S65" s="51">
        <v>703</v>
      </c>
      <c r="T65" s="52">
        <v>6390</v>
      </c>
      <c r="U65" s="51">
        <v>0</v>
      </c>
      <c r="V65" s="52">
        <v>0</v>
      </c>
      <c r="W65" s="51" t="s">
        <v>171</v>
      </c>
      <c r="X65" s="52"/>
      <c r="Y65" s="55">
        <v>32779</v>
      </c>
      <c r="Z65" s="55">
        <v>35072</v>
      </c>
      <c r="AA65" s="56" t="s">
        <v>94</v>
      </c>
      <c r="AB65" s="43"/>
    </row>
    <row r="66" spans="1:28" ht="39.75" customHeight="1">
      <c r="A66" s="49"/>
      <c r="B66" s="50"/>
      <c r="C66" s="23" t="s">
        <v>95</v>
      </c>
      <c r="D66" s="23" t="s">
        <v>25</v>
      </c>
      <c r="E66" s="101">
        <f t="shared" si="0"/>
        <v>1056</v>
      </c>
      <c r="F66" s="51">
        <v>809</v>
      </c>
      <c r="G66" s="51">
        <v>247</v>
      </c>
      <c r="H66" s="51">
        <v>0</v>
      </c>
      <c r="I66" s="51">
        <v>1056</v>
      </c>
      <c r="J66" s="52">
        <v>11840</v>
      </c>
      <c r="K66" s="53">
        <v>2</v>
      </c>
      <c r="L66" s="52">
        <v>9500</v>
      </c>
      <c r="M66" s="53">
        <v>1</v>
      </c>
      <c r="N66" s="116">
        <v>34600</v>
      </c>
      <c r="O66" s="51">
        <f t="shared" si="36"/>
        <v>475</v>
      </c>
      <c r="P66" s="51">
        <v>462</v>
      </c>
      <c r="Q66" s="51">
        <v>13</v>
      </c>
      <c r="R66" s="51">
        <v>0</v>
      </c>
      <c r="S66" s="51">
        <v>475</v>
      </c>
      <c r="T66" s="52">
        <v>10070</v>
      </c>
      <c r="U66" s="51">
        <v>2</v>
      </c>
      <c r="V66" s="52">
        <v>9500</v>
      </c>
      <c r="W66" s="51">
        <v>1</v>
      </c>
      <c r="X66" s="52">
        <v>34600</v>
      </c>
      <c r="Y66" s="55">
        <v>33781</v>
      </c>
      <c r="Z66" s="55">
        <v>33781</v>
      </c>
      <c r="AA66" s="56" t="s">
        <v>96</v>
      </c>
      <c r="AB66" s="43"/>
    </row>
    <row r="67" spans="1:28" ht="39.75" customHeight="1">
      <c r="A67" s="54"/>
      <c r="B67" s="20"/>
      <c r="C67" s="20" t="s">
        <v>26</v>
      </c>
      <c r="D67" s="23" t="s">
        <v>25</v>
      </c>
      <c r="E67" s="101">
        <f t="shared" si="0"/>
        <v>5342</v>
      </c>
      <c r="F67" s="51">
        <f aca="true" t="shared" si="37" ref="F67:N67">F62+F64+F65+F66</f>
        <v>4542</v>
      </c>
      <c r="G67" s="51">
        <f t="shared" si="37"/>
        <v>707</v>
      </c>
      <c r="H67" s="51">
        <f t="shared" si="37"/>
        <v>93</v>
      </c>
      <c r="I67" s="51">
        <f t="shared" si="37"/>
        <v>5342</v>
      </c>
      <c r="J67" s="51">
        <f t="shared" si="37"/>
        <v>43860</v>
      </c>
      <c r="K67" s="51">
        <f t="shared" si="37"/>
        <v>5</v>
      </c>
      <c r="L67" s="51">
        <f t="shared" si="37"/>
        <v>25650</v>
      </c>
      <c r="M67" s="51">
        <f t="shared" si="37"/>
        <v>3</v>
      </c>
      <c r="N67" s="102">
        <f t="shared" si="37"/>
        <v>254650</v>
      </c>
      <c r="O67" s="51">
        <f aca="true" t="shared" si="38" ref="O67:X67">O62+O64+O65+O66</f>
        <v>4261</v>
      </c>
      <c r="P67" s="51">
        <f t="shared" si="38"/>
        <v>3957</v>
      </c>
      <c r="Q67" s="51">
        <f t="shared" si="38"/>
        <v>230</v>
      </c>
      <c r="R67" s="51">
        <f t="shared" si="38"/>
        <v>74</v>
      </c>
      <c r="S67" s="51">
        <f t="shared" si="38"/>
        <v>4261</v>
      </c>
      <c r="T67" s="51">
        <f t="shared" si="38"/>
        <v>40570</v>
      </c>
      <c r="U67" s="51">
        <f t="shared" si="38"/>
        <v>5</v>
      </c>
      <c r="V67" s="51">
        <f t="shared" si="38"/>
        <v>25650</v>
      </c>
      <c r="W67" s="51">
        <f t="shared" si="38"/>
        <v>3</v>
      </c>
      <c r="X67" s="51">
        <f t="shared" si="38"/>
        <v>254650</v>
      </c>
      <c r="Y67" s="55"/>
      <c r="Z67" s="55"/>
      <c r="AA67" s="56"/>
      <c r="AB67" s="43"/>
    </row>
    <row r="68" spans="1:28" ht="39.75" customHeight="1" thickBot="1">
      <c r="A68" s="54"/>
      <c r="B68" s="23"/>
      <c r="C68" s="23"/>
      <c r="D68" s="23" t="s">
        <v>32</v>
      </c>
      <c r="E68" s="127">
        <f t="shared" si="0"/>
        <v>829</v>
      </c>
      <c r="F68" s="51">
        <f aca="true" t="shared" si="39" ref="F68:N68">F61+F63</f>
        <v>829</v>
      </c>
      <c r="G68" s="51">
        <f t="shared" si="39"/>
        <v>0</v>
      </c>
      <c r="H68" s="51">
        <f t="shared" si="39"/>
        <v>0</v>
      </c>
      <c r="I68" s="51">
        <f t="shared" si="39"/>
        <v>829</v>
      </c>
      <c r="J68" s="51">
        <f t="shared" si="39"/>
        <v>12600</v>
      </c>
      <c r="K68" s="51">
        <f t="shared" si="39"/>
        <v>0</v>
      </c>
      <c r="L68" s="51">
        <f t="shared" si="39"/>
        <v>0</v>
      </c>
      <c r="M68" s="51">
        <f t="shared" si="39"/>
        <v>1</v>
      </c>
      <c r="N68" s="102">
        <f t="shared" si="39"/>
        <v>43580</v>
      </c>
      <c r="O68" s="51">
        <f aca="true" t="shared" si="40" ref="O68:X68">O61+O63</f>
        <v>828</v>
      </c>
      <c r="P68" s="51">
        <f t="shared" si="40"/>
        <v>828</v>
      </c>
      <c r="Q68" s="51">
        <f t="shared" si="40"/>
        <v>0</v>
      </c>
      <c r="R68" s="51">
        <f t="shared" si="40"/>
        <v>0</v>
      </c>
      <c r="S68" s="51">
        <f t="shared" si="40"/>
        <v>828</v>
      </c>
      <c r="T68" s="51">
        <f t="shared" si="40"/>
        <v>12600</v>
      </c>
      <c r="U68" s="51">
        <f t="shared" si="40"/>
        <v>0</v>
      </c>
      <c r="V68" s="51">
        <f t="shared" si="40"/>
        <v>0</v>
      </c>
      <c r="W68" s="51">
        <f t="shared" si="40"/>
        <v>1</v>
      </c>
      <c r="X68" s="51">
        <f t="shared" si="40"/>
        <v>43580</v>
      </c>
      <c r="Y68" s="55"/>
      <c r="Z68" s="55"/>
      <c r="AA68" s="56"/>
      <c r="AB68" s="43"/>
    </row>
    <row r="69" spans="1:28" ht="39.75" customHeight="1">
      <c r="A69" s="35" t="s">
        <v>50</v>
      </c>
      <c r="B69" s="36"/>
      <c r="C69" s="36"/>
      <c r="D69" s="37" t="s">
        <v>25</v>
      </c>
      <c r="E69" s="102">
        <f t="shared" si="0"/>
        <v>8569</v>
      </c>
      <c r="F69" s="38">
        <f aca="true" t="shared" si="41" ref="F69:N70">F59+F67</f>
        <v>7424</v>
      </c>
      <c r="G69" s="38">
        <f t="shared" si="41"/>
        <v>1021</v>
      </c>
      <c r="H69" s="38">
        <f t="shared" si="41"/>
        <v>124</v>
      </c>
      <c r="I69" s="38">
        <f t="shared" si="41"/>
        <v>8569</v>
      </c>
      <c r="J69" s="38">
        <f t="shared" si="41"/>
        <v>57740</v>
      </c>
      <c r="K69" s="38">
        <f t="shared" si="41"/>
        <v>7</v>
      </c>
      <c r="L69" s="38">
        <f t="shared" si="41"/>
        <v>34180</v>
      </c>
      <c r="M69" s="38">
        <f t="shared" si="41"/>
        <v>5</v>
      </c>
      <c r="N69" s="119">
        <f t="shared" si="41"/>
        <v>306560</v>
      </c>
      <c r="O69" s="38">
        <f aca="true" t="shared" si="42" ref="O69:X70">O59+O67</f>
        <v>6058</v>
      </c>
      <c r="P69" s="38">
        <f t="shared" si="42"/>
        <v>5675</v>
      </c>
      <c r="Q69" s="38">
        <f t="shared" si="42"/>
        <v>278</v>
      </c>
      <c r="R69" s="38">
        <f t="shared" si="42"/>
        <v>105</v>
      </c>
      <c r="S69" s="38">
        <f t="shared" si="42"/>
        <v>6058</v>
      </c>
      <c r="T69" s="38">
        <f t="shared" si="42"/>
        <v>58855</v>
      </c>
      <c r="U69" s="38">
        <f t="shared" si="42"/>
        <v>7</v>
      </c>
      <c r="V69" s="38">
        <f t="shared" si="42"/>
        <v>34180</v>
      </c>
      <c r="W69" s="38">
        <f t="shared" si="42"/>
        <v>5</v>
      </c>
      <c r="X69" s="38">
        <f t="shared" si="42"/>
        <v>306560</v>
      </c>
      <c r="Y69" s="41"/>
      <c r="Z69" s="41"/>
      <c r="AA69" s="42"/>
      <c r="AB69" s="43"/>
    </row>
    <row r="70" spans="1:28" ht="39.75" customHeight="1" thickBot="1">
      <c r="A70" s="44"/>
      <c r="B70" s="31"/>
      <c r="C70" s="31"/>
      <c r="D70" s="31" t="s">
        <v>32</v>
      </c>
      <c r="E70" s="128">
        <f t="shared" si="0"/>
        <v>1051</v>
      </c>
      <c r="F70" s="45">
        <f t="shared" si="41"/>
        <v>1051</v>
      </c>
      <c r="G70" s="45">
        <f t="shared" si="41"/>
        <v>0</v>
      </c>
      <c r="H70" s="45">
        <f t="shared" si="41"/>
        <v>0</v>
      </c>
      <c r="I70" s="45">
        <f t="shared" si="41"/>
        <v>1051</v>
      </c>
      <c r="J70" s="45">
        <f t="shared" si="41"/>
        <v>17530</v>
      </c>
      <c r="K70" s="45">
        <f t="shared" si="41"/>
        <v>4</v>
      </c>
      <c r="L70" s="45">
        <f t="shared" si="41"/>
        <v>21300</v>
      </c>
      <c r="M70" s="45">
        <f t="shared" si="41"/>
        <v>1</v>
      </c>
      <c r="N70" s="117">
        <f t="shared" si="41"/>
        <v>43580</v>
      </c>
      <c r="O70" s="45">
        <f t="shared" si="42"/>
        <v>1050</v>
      </c>
      <c r="P70" s="45">
        <f t="shared" si="42"/>
        <v>1050</v>
      </c>
      <c r="Q70" s="45">
        <f t="shared" si="42"/>
        <v>0</v>
      </c>
      <c r="R70" s="45">
        <f t="shared" si="42"/>
        <v>0</v>
      </c>
      <c r="S70" s="45">
        <f t="shared" si="42"/>
        <v>1050</v>
      </c>
      <c r="T70" s="45">
        <f t="shared" si="42"/>
        <v>17530</v>
      </c>
      <c r="U70" s="45">
        <f t="shared" si="42"/>
        <v>4</v>
      </c>
      <c r="V70" s="45">
        <f t="shared" si="42"/>
        <v>21300</v>
      </c>
      <c r="W70" s="45">
        <f t="shared" si="42"/>
        <v>1</v>
      </c>
      <c r="X70" s="45">
        <f t="shared" si="42"/>
        <v>43580</v>
      </c>
      <c r="Y70" s="47"/>
      <c r="Z70" s="47"/>
      <c r="AA70" s="48"/>
      <c r="AB70" s="43"/>
    </row>
    <row r="71" spans="1:28" ht="39.75" customHeight="1">
      <c r="A71" s="54" t="s">
        <v>97</v>
      </c>
      <c r="B71" s="23" t="s">
        <v>98</v>
      </c>
      <c r="C71" s="23" t="s">
        <v>99</v>
      </c>
      <c r="D71" s="23" t="s">
        <v>25</v>
      </c>
      <c r="E71" s="119">
        <f aca="true" t="shared" si="43" ref="E71:E116">SUM(F71:H71)</f>
        <v>1676</v>
      </c>
      <c r="F71" s="51">
        <v>1489</v>
      </c>
      <c r="G71" s="51">
        <v>187</v>
      </c>
      <c r="H71" s="51">
        <v>0</v>
      </c>
      <c r="I71" s="51">
        <v>1676</v>
      </c>
      <c r="J71" s="38">
        <v>1530</v>
      </c>
      <c r="K71" s="53">
        <v>7</v>
      </c>
      <c r="L71" s="52">
        <v>2900</v>
      </c>
      <c r="M71" s="53">
        <v>1</v>
      </c>
      <c r="N71" s="116">
        <v>53000</v>
      </c>
      <c r="O71" s="51">
        <f>SUM(P71:R71)</f>
        <v>904</v>
      </c>
      <c r="P71" s="51">
        <v>793</v>
      </c>
      <c r="Q71" s="51">
        <v>111</v>
      </c>
      <c r="R71" s="51">
        <v>0</v>
      </c>
      <c r="S71" s="51">
        <v>904</v>
      </c>
      <c r="T71" s="38">
        <v>1530</v>
      </c>
      <c r="U71" s="51">
        <v>5</v>
      </c>
      <c r="V71" s="52">
        <v>1713</v>
      </c>
      <c r="W71" s="51">
        <v>1</v>
      </c>
      <c r="X71" s="52">
        <v>52517</v>
      </c>
      <c r="Y71" s="55">
        <v>27456</v>
      </c>
      <c r="Z71" s="55">
        <v>35619</v>
      </c>
      <c r="AA71" s="56" t="s">
        <v>181</v>
      </c>
      <c r="AB71" s="43"/>
    </row>
    <row r="72" spans="1:28" ht="39.75" customHeight="1" thickBot="1">
      <c r="A72" s="71"/>
      <c r="B72" s="23" t="s">
        <v>100</v>
      </c>
      <c r="C72" s="23" t="s">
        <v>101</v>
      </c>
      <c r="D72" s="23" t="s">
        <v>25</v>
      </c>
      <c r="E72" s="127">
        <f t="shared" si="43"/>
        <v>1699</v>
      </c>
      <c r="F72" s="51">
        <v>1165</v>
      </c>
      <c r="G72" s="51">
        <v>534</v>
      </c>
      <c r="H72" s="51">
        <v>0</v>
      </c>
      <c r="I72" s="51">
        <v>1699</v>
      </c>
      <c r="J72" s="126" t="s">
        <v>168</v>
      </c>
      <c r="K72" s="53">
        <v>4</v>
      </c>
      <c r="L72" s="52">
        <v>4170</v>
      </c>
      <c r="M72" s="53">
        <v>1</v>
      </c>
      <c r="N72" s="116">
        <v>54400</v>
      </c>
      <c r="O72" s="51">
        <f>SUM(P72:R72)</f>
        <v>483</v>
      </c>
      <c r="P72" s="51">
        <v>479</v>
      </c>
      <c r="Q72" s="51">
        <v>4</v>
      </c>
      <c r="R72" s="51">
        <v>0</v>
      </c>
      <c r="S72" s="51">
        <v>483</v>
      </c>
      <c r="T72" s="126" t="s">
        <v>168</v>
      </c>
      <c r="U72" s="51">
        <v>1</v>
      </c>
      <c r="V72" s="52">
        <v>2700</v>
      </c>
      <c r="W72" s="51">
        <v>1</v>
      </c>
      <c r="X72" s="52">
        <v>28300</v>
      </c>
      <c r="Y72" s="55">
        <v>25538</v>
      </c>
      <c r="Z72" s="55">
        <v>37974</v>
      </c>
      <c r="AA72" s="56" t="s">
        <v>182</v>
      </c>
      <c r="AB72" s="43"/>
    </row>
    <row r="73" spans="1:28" ht="39.75" customHeight="1" thickBot="1">
      <c r="A73" s="66" t="s">
        <v>50</v>
      </c>
      <c r="B73" s="67"/>
      <c r="C73" s="67"/>
      <c r="D73" s="67"/>
      <c r="E73" s="129">
        <f t="shared" si="43"/>
        <v>3375</v>
      </c>
      <c r="F73" s="68">
        <f aca="true" t="shared" si="44" ref="F73:N73">SUM(F71:F72)</f>
        <v>2654</v>
      </c>
      <c r="G73" s="68">
        <f t="shared" si="44"/>
        <v>721</v>
      </c>
      <c r="H73" s="68">
        <f t="shared" si="44"/>
        <v>0</v>
      </c>
      <c r="I73" s="68">
        <f t="shared" si="44"/>
        <v>3375</v>
      </c>
      <c r="J73" s="68">
        <f t="shared" si="44"/>
        <v>1530</v>
      </c>
      <c r="K73" s="68">
        <f t="shared" si="44"/>
        <v>11</v>
      </c>
      <c r="L73" s="68">
        <f t="shared" si="44"/>
        <v>7070</v>
      </c>
      <c r="M73" s="68">
        <f t="shared" si="44"/>
        <v>2</v>
      </c>
      <c r="N73" s="118">
        <f t="shared" si="44"/>
        <v>107400</v>
      </c>
      <c r="O73" s="68">
        <f aca="true" t="shared" si="45" ref="O73:X73">SUM(O71:O72)</f>
        <v>1387</v>
      </c>
      <c r="P73" s="68">
        <f t="shared" si="45"/>
        <v>1272</v>
      </c>
      <c r="Q73" s="68">
        <f t="shared" si="45"/>
        <v>115</v>
      </c>
      <c r="R73" s="68">
        <f t="shared" si="45"/>
        <v>0</v>
      </c>
      <c r="S73" s="68">
        <f t="shared" si="45"/>
        <v>1387</v>
      </c>
      <c r="T73" s="68">
        <f t="shared" si="45"/>
        <v>1530</v>
      </c>
      <c r="U73" s="68">
        <f t="shared" si="45"/>
        <v>6</v>
      </c>
      <c r="V73" s="68">
        <f t="shared" si="45"/>
        <v>4413</v>
      </c>
      <c r="W73" s="68">
        <f t="shared" si="45"/>
        <v>2</v>
      </c>
      <c r="X73" s="68">
        <f t="shared" si="45"/>
        <v>80817</v>
      </c>
      <c r="Y73" s="69"/>
      <c r="Z73" s="69"/>
      <c r="AA73" s="70"/>
      <c r="AB73" s="43"/>
    </row>
    <row r="74" spans="1:28" ht="39.75" customHeight="1">
      <c r="A74" s="81" t="s">
        <v>102</v>
      </c>
      <c r="B74" s="36" t="s">
        <v>103</v>
      </c>
      <c r="C74" s="37" t="s">
        <v>104</v>
      </c>
      <c r="D74" s="37" t="s">
        <v>25</v>
      </c>
      <c r="E74" s="119">
        <f t="shared" si="43"/>
        <v>815</v>
      </c>
      <c r="F74" s="38">
        <v>717</v>
      </c>
      <c r="G74" s="38">
        <v>98</v>
      </c>
      <c r="H74" s="38">
        <v>0</v>
      </c>
      <c r="I74" s="38">
        <v>815</v>
      </c>
      <c r="J74" s="39">
        <v>48680</v>
      </c>
      <c r="K74" s="40">
        <v>1</v>
      </c>
      <c r="L74" s="39">
        <v>5190</v>
      </c>
      <c r="M74" s="40">
        <v>1</v>
      </c>
      <c r="N74" s="114">
        <v>38300</v>
      </c>
      <c r="O74" s="38">
        <f>SUM(P74:R74)</f>
        <v>141</v>
      </c>
      <c r="P74" s="38">
        <v>141</v>
      </c>
      <c r="Q74" s="38">
        <v>0</v>
      </c>
      <c r="R74" s="38">
        <v>0</v>
      </c>
      <c r="S74" s="38">
        <v>141</v>
      </c>
      <c r="T74" s="39">
        <v>6417</v>
      </c>
      <c r="U74" s="38">
        <v>0</v>
      </c>
      <c r="V74" s="39">
        <v>0</v>
      </c>
      <c r="W74" s="38">
        <v>1</v>
      </c>
      <c r="X74" s="39">
        <v>38300</v>
      </c>
      <c r="Y74" s="41">
        <v>32225</v>
      </c>
      <c r="Z74" s="41">
        <v>32225</v>
      </c>
      <c r="AA74" s="42" t="s">
        <v>36</v>
      </c>
      <c r="AB74" s="43"/>
    </row>
    <row r="75" spans="1:28" ht="39.75" customHeight="1" thickBot="1">
      <c r="A75" s="44"/>
      <c r="B75" s="31"/>
      <c r="C75" s="31" t="s">
        <v>26</v>
      </c>
      <c r="D75" s="31"/>
      <c r="E75" s="127">
        <f t="shared" si="43"/>
        <v>815</v>
      </c>
      <c r="F75" s="45">
        <f aca="true" t="shared" si="46" ref="F75:T77">SUM(F74)</f>
        <v>717</v>
      </c>
      <c r="G75" s="45">
        <f t="shared" si="46"/>
        <v>98</v>
      </c>
      <c r="H75" s="45">
        <f t="shared" si="46"/>
        <v>0</v>
      </c>
      <c r="I75" s="45">
        <f t="shared" si="46"/>
        <v>815</v>
      </c>
      <c r="J75" s="46">
        <f t="shared" si="46"/>
        <v>48680</v>
      </c>
      <c r="K75" s="45">
        <f t="shared" si="46"/>
        <v>1</v>
      </c>
      <c r="L75" s="46">
        <f t="shared" si="46"/>
        <v>5190</v>
      </c>
      <c r="M75" s="45">
        <f t="shared" si="46"/>
        <v>1</v>
      </c>
      <c r="N75" s="115">
        <f t="shared" si="46"/>
        <v>38300</v>
      </c>
      <c r="O75" s="45">
        <f t="shared" si="46"/>
        <v>141</v>
      </c>
      <c r="P75" s="45">
        <f t="shared" si="46"/>
        <v>141</v>
      </c>
      <c r="Q75" s="45">
        <f t="shared" si="46"/>
        <v>0</v>
      </c>
      <c r="R75" s="45">
        <f t="shared" si="46"/>
        <v>0</v>
      </c>
      <c r="S75" s="45">
        <f t="shared" si="46"/>
        <v>141</v>
      </c>
      <c r="T75" s="46">
        <f t="shared" si="46"/>
        <v>6417</v>
      </c>
      <c r="U75" s="45">
        <f aca="true" t="shared" si="47" ref="U75:X77">SUM(U74)</f>
        <v>0</v>
      </c>
      <c r="V75" s="46">
        <f t="shared" si="47"/>
        <v>0</v>
      </c>
      <c r="W75" s="45">
        <f t="shared" si="47"/>
        <v>1</v>
      </c>
      <c r="X75" s="46">
        <f t="shared" si="47"/>
        <v>38300</v>
      </c>
      <c r="Y75" s="47"/>
      <c r="Z75" s="47"/>
      <c r="AA75" s="48"/>
      <c r="AB75" s="43"/>
    </row>
    <row r="76" spans="1:28" ht="39.75" customHeight="1">
      <c r="A76" s="35" t="s">
        <v>105</v>
      </c>
      <c r="B76" s="36" t="s">
        <v>106</v>
      </c>
      <c r="C76" s="37" t="s">
        <v>183</v>
      </c>
      <c r="D76" s="37" t="s">
        <v>25</v>
      </c>
      <c r="E76" s="102">
        <f t="shared" si="43"/>
        <v>442</v>
      </c>
      <c r="F76" s="38">
        <v>120</v>
      </c>
      <c r="G76" s="38">
        <v>322</v>
      </c>
      <c r="H76" s="38">
        <v>0</v>
      </c>
      <c r="I76" s="38">
        <v>442</v>
      </c>
      <c r="J76" s="39">
        <v>6180</v>
      </c>
      <c r="K76" s="40">
        <v>0</v>
      </c>
      <c r="L76" s="39">
        <v>0</v>
      </c>
      <c r="M76" s="40">
        <v>1</v>
      </c>
      <c r="N76" s="114">
        <v>23000</v>
      </c>
      <c r="O76" s="38">
        <f>SUM(P76:R76)</f>
        <v>150</v>
      </c>
      <c r="P76" s="38">
        <v>120</v>
      </c>
      <c r="Q76" s="38">
        <v>30</v>
      </c>
      <c r="R76" s="38">
        <v>0</v>
      </c>
      <c r="S76" s="38">
        <v>150</v>
      </c>
      <c r="T76" s="39">
        <v>6180</v>
      </c>
      <c r="U76" s="38">
        <v>0</v>
      </c>
      <c r="V76" s="39">
        <v>0</v>
      </c>
      <c r="W76" s="38">
        <v>1</v>
      </c>
      <c r="X76" s="39">
        <v>23000</v>
      </c>
      <c r="Y76" s="41">
        <v>32786</v>
      </c>
      <c r="Z76" s="41">
        <v>34508</v>
      </c>
      <c r="AA76" s="42" t="s">
        <v>184</v>
      </c>
      <c r="AB76" s="43"/>
    </row>
    <row r="77" spans="1:28" ht="39.75" customHeight="1" thickBot="1">
      <c r="A77" s="44"/>
      <c r="B77" s="31"/>
      <c r="C77" s="31" t="s">
        <v>26</v>
      </c>
      <c r="D77" s="31"/>
      <c r="E77" s="128">
        <f t="shared" si="43"/>
        <v>442</v>
      </c>
      <c r="F77" s="45">
        <f t="shared" si="46"/>
        <v>120</v>
      </c>
      <c r="G77" s="45">
        <f t="shared" si="46"/>
        <v>322</v>
      </c>
      <c r="H77" s="45">
        <f t="shared" si="46"/>
        <v>0</v>
      </c>
      <c r="I77" s="45">
        <f t="shared" si="46"/>
        <v>442</v>
      </c>
      <c r="J77" s="46">
        <f t="shared" si="46"/>
        <v>6180</v>
      </c>
      <c r="K77" s="45">
        <f t="shared" si="46"/>
        <v>0</v>
      </c>
      <c r="L77" s="46">
        <f t="shared" si="46"/>
        <v>0</v>
      </c>
      <c r="M77" s="45">
        <f t="shared" si="46"/>
        <v>1</v>
      </c>
      <c r="N77" s="115">
        <f t="shared" si="46"/>
        <v>23000</v>
      </c>
      <c r="O77" s="45">
        <f t="shared" si="46"/>
        <v>150</v>
      </c>
      <c r="P77" s="45">
        <f t="shared" si="46"/>
        <v>120</v>
      </c>
      <c r="Q77" s="45">
        <f t="shared" si="46"/>
        <v>30</v>
      </c>
      <c r="R77" s="45">
        <f t="shared" si="46"/>
        <v>0</v>
      </c>
      <c r="S77" s="45">
        <f t="shared" si="46"/>
        <v>150</v>
      </c>
      <c r="T77" s="46">
        <f t="shared" si="46"/>
        <v>6180</v>
      </c>
      <c r="U77" s="45">
        <f t="shared" si="47"/>
        <v>0</v>
      </c>
      <c r="V77" s="46">
        <f t="shared" si="47"/>
        <v>0</v>
      </c>
      <c r="W77" s="45">
        <f t="shared" si="47"/>
        <v>1</v>
      </c>
      <c r="X77" s="46">
        <f t="shared" si="47"/>
        <v>23000</v>
      </c>
      <c r="Y77" s="47"/>
      <c r="Z77" s="47"/>
      <c r="AA77" s="48"/>
      <c r="AB77" s="43"/>
    </row>
    <row r="78" spans="1:28" ht="39.75" customHeight="1">
      <c r="A78" s="35" t="s">
        <v>107</v>
      </c>
      <c r="B78" s="36" t="s">
        <v>108</v>
      </c>
      <c r="C78" s="37" t="s">
        <v>109</v>
      </c>
      <c r="D78" s="37" t="s">
        <v>25</v>
      </c>
      <c r="E78" s="119">
        <f t="shared" si="43"/>
        <v>315</v>
      </c>
      <c r="F78" s="38">
        <v>0</v>
      </c>
      <c r="G78" s="38">
        <v>290</v>
      </c>
      <c r="H78" s="38">
        <v>25</v>
      </c>
      <c r="I78" s="38">
        <v>315</v>
      </c>
      <c r="J78" s="39">
        <v>1580</v>
      </c>
      <c r="K78" s="40">
        <v>0</v>
      </c>
      <c r="L78" s="39">
        <v>0</v>
      </c>
      <c r="M78" s="40">
        <v>1</v>
      </c>
      <c r="N78" s="114">
        <v>17500</v>
      </c>
      <c r="O78" s="38">
        <f>SUM(P78:R78)</f>
        <v>315</v>
      </c>
      <c r="P78" s="38">
        <v>0</v>
      </c>
      <c r="Q78" s="38">
        <v>290</v>
      </c>
      <c r="R78" s="38">
        <v>25</v>
      </c>
      <c r="S78" s="38">
        <v>315</v>
      </c>
      <c r="T78" s="39">
        <v>1580</v>
      </c>
      <c r="U78" s="38">
        <v>0</v>
      </c>
      <c r="V78" s="39">
        <v>0</v>
      </c>
      <c r="W78" s="38">
        <v>1</v>
      </c>
      <c r="X78" s="39">
        <v>17500</v>
      </c>
      <c r="Y78" s="41">
        <v>33304</v>
      </c>
      <c r="Z78" s="41">
        <v>36450</v>
      </c>
      <c r="AA78" s="42" t="s">
        <v>185</v>
      </c>
      <c r="AB78" s="43"/>
    </row>
    <row r="79" spans="1:28" ht="39.75" customHeight="1">
      <c r="A79" s="49"/>
      <c r="B79" s="50"/>
      <c r="C79" s="23" t="s">
        <v>89</v>
      </c>
      <c r="D79" s="23" t="s">
        <v>25</v>
      </c>
      <c r="E79" s="101">
        <f t="shared" si="43"/>
        <v>141</v>
      </c>
      <c r="F79" s="51">
        <v>0</v>
      </c>
      <c r="G79" s="51">
        <v>0</v>
      </c>
      <c r="H79" s="51">
        <v>141</v>
      </c>
      <c r="I79" s="51">
        <v>141</v>
      </c>
      <c r="J79" s="52">
        <v>1540</v>
      </c>
      <c r="K79" s="53">
        <v>0</v>
      </c>
      <c r="L79" s="52">
        <v>0</v>
      </c>
      <c r="M79" s="53">
        <v>1</v>
      </c>
      <c r="N79" s="116">
        <v>17900</v>
      </c>
      <c r="O79" s="51">
        <f>SUM(P79:R79)</f>
        <v>141</v>
      </c>
      <c r="P79" s="51">
        <v>0</v>
      </c>
      <c r="Q79" s="51">
        <v>0</v>
      </c>
      <c r="R79" s="51">
        <v>141</v>
      </c>
      <c r="S79" s="51">
        <v>141</v>
      </c>
      <c r="T79" s="52">
        <v>1540</v>
      </c>
      <c r="U79" s="51">
        <v>0</v>
      </c>
      <c r="V79" s="52">
        <v>0</v>
      </c>
      <c r="W79" s="51">
        <v>1</v>
      </c>
      <c r="X79" s="52">
        <v>17900</v>
      </c>
      <c r="Y79" s="55">
        <v>34234</v>
      </c>
      <c r="Z79" s="55">
        <v>36446</v>
      </c>
      <c r="AA79" s="56" t="s">
        <v>186</v>
      </c>
      <c r="AB79" s="43"/>
    </row>
    <row r="80" spans="1:28" ht="39.75" customHeight="1" thickBot="1">
      <c r="A80" s="44"/>
      <c r="B80" s="31"/>
      <c r="C80" s="31" t="s">
        <v>26</v>
      </c>
      <c r="D80" s="31"/>
      <c r="E80" s="127">
        <f t="shared" si="43"/>
        <v>456</v>
      </c>
      <c r="F80" s="45">
        <f aca="true" t="shared" si="48" ref="F80:N80">SUM(F78:F79)</f>
        <v>0</v>
      </c>
      <c r="G80" s="45">
        <f t="shared" si="48"/>
        <v>290</v>
      </c>
      <c r="H80" s="45">
        <f t="shared" si="48"/>
        <v>166</v>
      </c>
      <c r="I80" s="45">
        <f t="shared" si="48"/>
        <v>456</v>
      </c>
      <c r="J80" s="45">
        <f t="shared" si="48"/>
        <v>3120</v>
      </c>
      <c r="K80" s="45">
        <f t="shared" si="48"/>
        <v>0</v>
      </c>
      <c r="L80" s="45">
        <f t="shared" si="48"/>
        <v>0</v>
      </c>
      <c r="M80" s="45">
        <f t="shared" si="48"/>
        <v>2</v>
      </c>
      <c r="N80" s="117">
        <f t="shared" si="48"/>
        <v>35400</v>
      </c>
      <c r="O80" s="45">
        <f aca="true" t="shared" si="49" ref="O80:X80">SUM(O78:O79)</f>
        <v>456</v>
      </c>
      <c r="P80" s="45">
        <f t="shared" si="49"/>
        <v>0</v>
      </c>
      <c r="Q80" s="45">
        <f t="shared" si="49"/>
        <v>290</v>
      </c>
      <c r="R80" s="45">
        <f t="shared" si="49"/>
        <v>166</v>
      </c>
      <c r="S80" s="45">
        <f t="shared" si="49"/>
        <v>456</v>
      </c>
      <c r="T80" s="45">
        <f t="shared" si="49"/>
        <v>3120</v>
      </c>
      <c r="U80" s="45">
        <f t="shared" si="49"/>
        <v>0</v>
      </c>
      <c r="V80" s="45">
        <f t="shared" si="49"/>
        <v>0</v>
      </c>
      <c r="W80" s="45">
        <f t="shared" si="49"/>
        <v>2</v>
      </c>
      <c r="X80" s="45">
        <f t="shared" si="49"/>
        <v>35400</v>
      </c>
      <c r="Y80" s="47"/>
      <c r="Z80" s="47"/>
      <c r="AA80" s="48"/>
      <c r="AB80" s="43"/>
    </row>
    <row r="81" spans="1:28" ht="39.75" customHeight="1">
      <c r="A81" s="35" t="s">
        <v>110</v>
      </c>
      <c r="B81" s="36" t="s">
        <v>111</v>
      </c>
      <c r="C81" s="37" t="s">
        <v>112</v>
      </c>
      <c r="D81" s="37" t="s">
        <v>25</v>
      </c>
      <c r="E81" s="102">
        <f t="shared" si="43"/>
        <v>1813</v>
      </c>
      <c r="F81" s="38">
        <v>530</v>
      </c>
      <c r="G81" s="38">
        <v>1283</v>
      </c>
      <c r="H81" s="38">
        <v>0</v>
      </c>
      <c r="I81" s="38">
        <v>1813</v>
      </c>
      <c r="J81" s="130" t="s">
        <v>168</v>
      </c>
      <c r="K81" s="40">
        <v>4</v>
      </c>
      <c r="L81" s="39">
        <v>1890</v>
      </c>
      <c r="M81" s="40">
        <v>1</v>
      </c>
      <c r="N81" s="114">
        <v>27000</v>
      </c>
      <c r="O81" s="38">
        <f>SUM(P81:R81)</f>
        <v>179</v>
      </c>
      <c r="P81" s="38">
        <v>136</v>
      </c>
      <c r="Q81" s="38">
        <v>43</v>
      </c>
      <c r="R81" s="38">
        <v>0</v>
      </c>
      <c r="S81" s="38">
        <v>179</v>
      </c>
      <c r="T81" s="130" t="s">
        <v>168</v>
      </c>
      <c r="U81" s="38">
        <v>1</v>
      </c>
      <c r="V81" s="39">
        <v>151</v>
      </c>
      <c r="W81" s="38">
        <v>1</v>
      </c>
      <c r="X81" s="39">
        <v>27000</v>
      </c>
      <c r="Y81" s="41">
        <v>34240</v>
      </c>
      <c r="Z81" s="41">
        <v>37028</v>
      </c>
      <c r="AA81" s="42" t="s">
        <v>187</v>
      </c>
      <c r="AB81" s="43"/>
    </row>
    <row r="82" spans="1:28" ht="39.75" customHeight="1">
      <c r="A82" s="54"/>
      <c r="B82" s="82"/>
      <c r="C82" s="23" t="s">
        <v>26</v>
      </c>
      <c r="D82" s="23"/>
      <c r="E82" s="101">
        <f t="shared" si="43"/>
        <v>1813</v>
      </c>
      <c r="F82" s="80">
        <f aca="true" t="shared" si="50" ref="F82:T82">SUM(F81)</f>
        <v>530</v>
      </c>
      <c r="G82" s="80">
        <f t="shared" si="50"/>
        <v>1283</v>
      </c>
      <c r="H82" s="80">
        <f t="shared" si="50"/>
        <v>0</v>
      </c>
      <c r="I82" s="80">
        <f t="shared" si="50"/>
        <v>1813</v>
      </c>
      <c r="J82" s="79">
        <f t="shared" si="50"/>
        <v>0</v>
      </c>
      <c r="K82" s="80">
        <f t="shared" si="50"/>
        <v>4</v>
      </c>
      <c r="L82" s="79">
        <f t="shared" si="50"/>
        <v>1890</v>
      </c>
      <c r="M82" s="80">
        <f t="shared" si="50"/>
        <v>1</v>
      </c>
      <c r="N82" s="73">
        <f t="shared" si="50"/>
        <v>27000</v>
      </c>
      <c r="O82" s="80">
        <f t="shared" si="50"/>
        <v>179</v>
      </c>
      <c r="P82" s="80">
        <f t="shared" si="50"/>
        <v>136</v>
      </c>
      <c r="Q82" s="80">
        <f t="shared" si="50"/>
        <v>43</v>
      </c>
      <c r="R82" s="80">
        <f t="shared" si="50"/>
        <v>0</v>
      </c>
      <c r="S82" s="80">
        <f t="shared" si="50"/>
        <v>179</v>
      </c>
      <c r="T82" s="79">
        <f t="shared" si="50"/>
        <v>0</v>
      </c>
      <c r="U82" s="80">
        <f>SUM(U81)</f>
        <v>1</v>
      </c>
      <c r="V82" s="79">
        <f>SUM(V81)</f>
        <v>151</v>
      </c>
      <c r="W82" s="80">
        <f>SUM(W81)</f>
        <v>1</v>
      </c>
      <c r="X82" s="79">
        <f>SUM(X81)</f>
        <v>27000</v>
      </c>
      <c r="Y82" s="63"/>
      <c r="Z82" s="83"/>
      <c r="AA82" s="56"/>
      <c r="AB82" s="43"/>
    </row>
    <row r="83" spans="1:28" ht="39.75" customHeight="1" thickBot="1">
      <c r="A83" s="44"/>
      <c r="B83" s="84" t="s">
        <v>188</v>
      </c>
      <c r="C83" s="31" t="s">
        <v>156</v>
      </c>
      <c r="D83" s="31" t="s">
        <v>189</v>
      </c>
      <c r="E83" s="128">
        <f t="shared" si="43"/>
        <v>606</v>
      </c>
      <c r="F83" s="85">
        <v>180</v>
      </c>
      <c r="G83" s="85">
        <v>426</v>
      </c>
      <c r="H83" s="85">
        <v>0</v>
      </c>
      <c r="I83" s="85">
        <v>606</v>
      </c>
      <c r="J83" s="131" t="s">
        <v>190</v>
      </c>
      <c r="K83" s="87">
        <v>1</v>
      </c>
      <c r="L83" s="86">
        <v>200</v>
      </c>
      <c r="M83" s="87">
        <v>1</v>
      </c>
      <c r="N83" s="113">
        <v>12100</v>
      </c>
      <c r="O83" s="85">
        <f>SUM(P83:R83)</f>
        <v>0</v>
      </c>
      <c r="P83" s="85">
        <v>0</v>
      </c>
      <c r="Q83" s="85">
        <v>0</v>
      </c>
      <c r="R83" s="85">
        <v>0</v>
      </c>
      <c r="S83" s="85">
        <v>0</v>
      </c>
      <c r="T83" s="131" t="s">
        <v>190</v>
      </c>
      <c r="U83" s="85">
        <v>0</v>
      </c>
      <c r="V83" s="86">
        <v>0</v>
      </c>
      <c r="W83" s="85">
        <v>0</v>
      </c>
      <c r="X83" s="86">
        <v>0</v>
      </c>
      <c r="Y83" s="88">
        <v>35853</v>
      </c>
      <c r="Z83" s="88">
        <v>37551</v>
      </c>
      <c r="AA83" s="89" t="s">
        <v>191</v>
      </c>
      <c r="AB83" s="43"/>
    </row>
    <row r="84" spans="1:28" ht="39.75" customHeight="1" thickBot="1">
      <c r="A84" s="44" t="s">
        <v>50</v>
      </c>
      <c r="B84" s="31"/>
      <c r="C84" s="31"/>
      <c r="D84" s="31"/>
      <c r="E84" s="118">
        <f t="shared" si="43"/>
        <v>2419</v>
      </c>
      <c r="F84" s="45">
        <f aca="true" t="shared" si="51" ref="F84:N84">SUM(F82:F83)</f>
        <v>710</v>
      </c>
      <c r="G84" s="45">
        <f t="shared" si="51"/>
        <v>1709</v>
      </c>
      <c r="H84" s="45">
        <f t="shared" si="51"/>
        <v>0</v>
      </c>
      <c r="I84" s="45">
        <f t="shared" si="51"/>
        <v>2419</v>
      </c>
      <c r="J84" s="45">
        <f t="shared" si="51"/>
        <v>0</v>
      </c>
      <c r="K84" s="45">
        <f t="shared" si="51"/>
        <v>5</v>
      </c>
      <c r="L84" s="45">
        <f t="shared" si="51"/>
        <v>2090</v>
      </c>
      <c r="M84" s="45">
        <f t="shared" si="51"/>
        <v>2</v>
      </c>
      <c r="N84" s="117">
        <f t="shared" si="51"/>
        <v>39100</v>
      </c>
      <c r="O84" s="45">
        <f>SUM(O82:O83)</f>
        <v>179</v>
      </c>
      <c r="P84" s="45">
        <f aca="true" t="shared" si="52" ref="P84:X84">SUM(P82:P83)</f>
        <v>136</v>
      </c>
      <c r="Q84" s="45">
        <f t="shared" si="52"/>
        <v>43</v>
      </c>
      <c r="R84" s="45">
        <f t="shared" si="52"/>
        <v>0</v>
      </c>
      <c r="S84" s="45">
        <f t="shared" si="52"/>
        <v>179</v>
      </c>
      <c r="T84" s="45">
        <f t="shared" si="52"/>
        <v>0</v>
      </c>
      <c r="U84" s="45">
        <f t="shared" si="52"/>
        <v>1</v>
      </c>
      <c r="V84" s="45">
        <f t="shared" si="52"/>
        <v>151</v>
      </c>
      <c r="W84" s="45">
        <f t="shared" si="52"/>
        <v>1</v>
      </c>
      <c r="X84" s="45">
        <f t="shared" si="52"/>
        <v>27000</v>
      </c>
      <c r="Y84" s="47"/>
      <c r="Z84" s="47"/>
      <c r="AA84" s="48"/>
      <c r="AB84" s="43"/>
    </row>
    <row r="85" spans="1:28" ht="39.75" customHeight="1">
      <c r="A85" s="74" t="s">
        <v>113</v>
      </c>
      <c r="B85" s="23" t="s">
        <v>114</v>
      </c>
      <c r="C85" s="23" t="s">
        <v>115</v>
      </c>
      <c r="D85" s="23" t="s">
        <v>25</v>
      </c>
      <c r="E85" s="102">
        <f t="shared" si="43"/>
        <v>285</v>
      </c>
      <c r="F85" s="51">
        <v>0</v>
      </c>
      <c r="G85" s="51">
        <v>285</v>
      </c>
      <c r="H85" s="51">
        <v>0</v>
      </c>
      <c r="I85" s="51">
        <v>285</v>
      </c>
      <c r="J85" s="39">
        <v>2740</v>
      </c>
      <c r="K85" s="53">
        <v>0</v>
      </c>
      <c r="L85" s="52">
        <v>0</v>
      </c>
      <c r="M85" s="53">
        <v>1</v>
      </c>
      <c r="N85" s="116">
        <v>22000</v>
      </c>
      <c r="O85" s="51">
        <f>SUM(P85:R85)</f>
        <v>176</v>
      </c>
      <c r="P85" s="51">
        <v>0</v>
      </c>
      <c r="Q85" s="51">
        <v>176</v>
      </c>
      <c r="R85" s="51">
        <v>0</v>
      </c>
      <c r="S85" s="51">
        <v>176</v>
      </c>
      <c r="T85" s="39">
        <v>2740</v>
      </c>
      <c r="U85" s="51">
        <v>0</v>
      </c>
      <c r="V85" s="52">
        <v>0</v>
      </c>
      <c r="W85" s="51">
        <v>1</v>
      </c>
      <c r="X85" s="52">
        <v>22000</v>
      </c>
      <c r="Y85" s="72" t="s">
        <v>116</v>
      </c>
      <c r="Z85" s="55">
        <v>36864</v>
      </c>
      <c r="AA85" s="56" t="s">
        <v>192</v>
      </c>
      <c r="AB85" s="43"/>
    </row>
    <row r="86" spans="1:28" ht="39.75" customHeight="1" thickBot="1">
      <c r="A86" s="90"/>
      <c r="B86" s="23" t="s">
        <v>117</v>
      </c>
      <c r="C86" s="23" t="s">
        <v>193</v>
      </c>
      <c r="D86" s="23" t="s">
        <v>25</v>
      </c>
      <c r="E86" s="128">
        <f t="shared" si="43"/>
        <v>274</v>
      </c>
      <c r="F86" s="51">
        <v>0</v>
      </c>
      <c r="G86" s="51">
        <v>197</v>
      </c>
      <c r="H86" s="51">
        <v>77</v>
      </c>
      <c r="I86" s="51">
        <v>274</v>
      </c>
      <c r="J86" s="46">
        <v>1440</v>
      </c>
      <c r="K86" s="53">
        <v>0</v>
      </c>
      <c r="L86" s="52">
        <v>0</v>
      </c>
      <c r="M86" s="53">
        <v>1</v>
      </c>
      <c r="N86" s="116">
        <v>34000</v>
      </c>
      <c r="O86" s="51">
        <f>SUM(P86:R86)</f>
        <v>0</v>
      </c>
      <c r="P86" s="51">
        <v>0</v>
      </c>
      <c r="Q86" s="51">
        <v>0</v>
      </c>
      <c r="R86" s="51">
        <v>0</v>
      </c>
      <c r="S86" s="51">
        <v>0</v>
      </c>
      <c r="T86" s="126" t="s">
        <v>190</v>
      </c>
      <c r="U86" s="51">
        <v>0</v>
      </c>
      <c r="V86" s="52">
        <v>0</v>
      </c>
      <c r="W86" s="51">
        <v>0</v>
      </c>
      <c r="X86" s="52">
        <v>0</v>
      </c>
      <c r="Y86" s="72" t="s">
        <v>118</v>
      </c>
      <c r="Z86" s="55">
        <v>36956</v>
      </c>
      <c r="AA86" s="56" t="s">
        <v>194</v>
      </c>
      <c r="AB86" s="43"/>
    </row>
    <row r="87" spans="1:28" ht="39.75" customHeight="1" thickBot="1">
      <c r="A87" s="66" t="s">
        <v>50</v>
      </c>
      <c r="B87" s="67"/>
      <c r="C87" s="67"/>
      <c r="D87" s="67"/>
      <c r="E87" s="118">
        <f t="shared" si="43"/>
        <v>559</v>
      </c>
      <c r="F87" s="68">
        <f aca="true" t="shared" si="53" ref="F87:N87">SUM(F85:F86)</f>
        <v>0</v>
      </c>
      <c r="G87" s="68">
        <f t="shared" si="53"/>
        <v>482</v>
      </c>
      <c r="H87" s="68">
        <f t="shared" si="53"/>
        <v>77</v>
      </c>
      <c r="I87" s="68">
        <f t="shared" si="53"/>
        <v>559</v>
      </c>
      <c r="J87" s="68">
        <f t="shared" si="53"/>
        <v>4180</v>
      </c>
      <c r="K87" s="68">
        <f t="shared" si="53"/>
        <v>0</v>
      </c>
      <c r="L87" s="68">
        <f t="shared" si="53"/>
        <v>0</v>
      </c>
      <c r="M87" s="68">
        <f t="shared" si="53"/>
        <v>2</v>
      </c>
      <c r="N87" s="118">
        <f t="shared" si="53"/>
        <v>56000</v>
      </c>
      <c r="O87" s="68">
        <f aca="true" t="shared" si="54" ref="O87:X87">SUM(O85:O86)</f>
        <v>176</v>
      </c>
      <c r="P87" s="68">
        <f t="shared" si="54"/>
        <v>0</v>
      </c>
      <c r="Q87" s="68">
        <f t="shared" si="54"/>
        <v>176</v>
      </c>
      <c r="R87" s="68">
        <f t="shared" si="54"/>
        <v>0</v>
      </c>
      <c r="S87" s="68">
        <f t="shared" si="54"/>
        <v>176</v>
      </c>
      <c r="T87" s="68">
        <f t="shared" si="54"/>
        <v>2740</v>
      </c>
      <c r="U87" s="68">
        <f t="shared" si="54"/>
        <v>0</v>
      </c>
      <c r="V87" s="68">
        <f t="shared" si="54"/>
        <v>0</v>
      </c>
      <c r="W87" s="68">
        <f t="shared" si="54"/>
        <v>1</v>
      </c>
      <c r="X87" s="68">
        <f t="shared" si="54"/>
        <v>22000</v>
      </c>
      <c r="Y87" s="69"/>
      <c r="Z87" s="69"/>
      <c r="AA87" s="70"/>
      <c r="AB87" s="43"/>
    </row>
    <row r="88" spans="1:28" ht="39.75" customHeight="1">
      <c r="A88" s="91" t="s">
        <v>119</v>
      </c>
      <c r="B88" s="23" t="s">
        <v>120</v>
      </c>
      <c r="C88" s="23" t="s">
        <v>121</v>
      </c>
      <c r="D88" s="23" t="s">
        <v>25</v>
      </c>
      <c r="E88" s="102">
        <f t="shared" si="43"/>
        <v>1370</v>
      </c>
      <c r="F88" s="51">
        <v>309</v>
      </c>
      <c r="G88" s="51">
        <v>990</v>
      </c>
      <c r="H88" s="51">
        <v>71</v>
      </c>
      <c r="I88" s="51">
        <v>1370</v>
      </c>
      <c r="J88" s="126" t="s">
        <v>190</v>
      </c>
      <c r="K88" s="53">
        <v>1</v>
      </c>
      <c r="L88" s="52">
        <v>6000</v>
      </c>
      <c r="M88" s="53">
        <v>1</v>
      </c>
      <c r="N88" s="116">
        <v>56800</v>
      </c>
      <c r="O88" s="51">
        <f>SUM(P88:R88)</f>
        <v>365</v>
      </c>
      <c r="P88" s="51">
        <v>217</v>
      </c>
      <c r="Q88" s="51">
        <v>86</v>
      </c>
      <c r="R88" s="51">
        <v>62</v>
      </c>
      <c r="S88" s="51">
        <v>365</v>
      </c>
      <c r="T88" s="126" t="s">
        <v>190</v>
      </c>
      <c r="U88" s="51">
        <v>0</v>
      </c>
      <c r="V88" s="52">
        <v>0</v>
      </c>
      <c r="W88" s="51">
        <v>1</v>
      </c>
      <c r="X88" s="52">
        <v>56800</v>
      </c>
      <c r="Y88" s="55">
        <v>33876</v>
      </c>
      <c r="Z88" s="55">
        <v>35769</v>
      </c>
      <c r="AA88" s="56" t="s">
        <v>157</v>
      </c>
      <c r="AB88" s="43"/>
    </row>
    <row r="89" spans="1:28" ht="39.75" customHeight="1" thickBot="1">
      <c r="A89" s="91"/>
      <c r="B89" s="23" t="s">
        <v>122</v>
      </c>
      <c r="C89" s="23" t="s">
        <v>123</v>
      </c>
      <c r="D89" s="23" t="s">
        <v>25</v>
      </c>
      <c r="E89" s="128">
        <f t="shared" si="43"/>
        <v>210</v>
      </c>
      <c r="F89" s="51">
        <v>0</v>
      </c>
      <c r="G89" s="51">
        <v>210</v>
      </c>
      <c r="H89" s="51">
        <v>0</v>
      </c>
      <c r="I89" s="51">
        <v>210</v>
      </c>
      <c r="J89" s="52">
        <v>4140</v>
      </c>
      <c r="K89" s="53">
        <v>0</v>
      </c>
      <c r="L89" s="52">
        <v>0</v>
      </c>
      <c r="M89" s="92">
        <v>1</v>
      </c>
      <c r="N89" s="120">
        <v>33900</v>
      </c>
      <c r="O89" s="51">
        <f>SUM(P89:R89)</f>
        <v>72</v>
      </c>
      <c r="P89" s="51">
        <v>0</v>
      </c>
      <c r="Q89" s="51">
        <v>72</v>
      </c>
      <c r="R89" s="51">
        <v>0</v>
      </c>
      <c r="S89" s="51">
        <v>72</v>
      </c>
      <c r="T89" s="52">
        <v>3750</v>
      </c>
      <c r="U89" s="51">
        <v>0</v>
      </c>
      <c r="V89" s="52">
        <v>0</v>
      </c>
      <c r="W89" s="51">
        <v>1</v>
      </c>
      <c r="X89" s="52">
        <v>33900</v>
      </c>
      <c r="Y89" s="72" t="s">
        <v>124</v>
      </c>
      <c r="Z89" s="55">
        <v>37162</v>
      </c>
      <c r="AA89" s="56" t="s">
        <v>195</v>
      </c>
      <c r="AB89" s="43"/>
    </row>
    <row r="90" spans="1:28" ht="39.75" customHeight="1" thickBot="1">
      <c r="A90" s="93" t="s">
        <v>50</v>
      </c>
      <c r="B90" s="67"/>
      <c r="C90" s="67"/>
      <c r="D90" s="67"/>
      <c r="E90" s="118">
        <f t="shared" si="43"/>
        <v>1580</v>
      </c>
      <c r="F90" s="68">
        <f aca="true" t="shared" si="55" ref="F90:N90">SUM(F88:F89)</f>
        <v>309</v>
      </c>
      <c r="G90" s="68">
        <f t="shared" si="55"/>
        <v>1200</v>
      </c>
      <c r="H90" s="68">
        <f t="shared" si="55"/>
        <v>71</v>
      </c>
      <c r="I90" s="68">
        <f t="shared" si="55"/>
        <v>1580</v>
      </c>
      <c r="J90" s="68">
        <f t="shared" si="55"/>
        <v>4140</v>
      </c>
      <c r="K90" s="68">
        <f t="shared" si="55"/>
        <v>1</v>
      </c>
      <c r="L90" s="68">
        <f t="shared" si="55"/>
        <v>6000</v>
      </c>
      <c r="M90" s="68">
        <f t="shared" si="55"/>
        <v>2</v>
      </c>
      <c r="N90" s="118">
        <f t="shared" si="55"/>
        <v>90700</v>
      </c>
      <c r="O90" s="68">
        <f aca="true" t="shared" si="56" ref="O90:X90">SUM(O88:O89)</f>
        <v>437</v>
      </c>
      <c r="P90" s="68">
        <f t="shared" si="56"/>
        <v>217</v>
      </c>
      <c r="Q90" s="68">
        <f t="shared" si="56"/>
        <v>158</v>
      </c>
      <c r="R90" s="68">
        <f t="shared" si="56"/>
        <v>62</v>
      </c>
      <c r="S90" s="68">
        <f t="shared" si="56"/>
        <v>437</v>
      </c>
      <c r="T90" s="68">
        <f t="shared" si="56"/>
        <v>3750</v>
      </c>
      <c r="U90" s="68">
        <f t="shared" si="56"/>
        <v>0</v>
      </c>
      <c r="V90" s="68">
        <f t="shared" si="56"/>
        <v>0</v>
      </c>
      <c r="W90" s="68">
        <f t="shared" si="56"/>
        <v>2</v>
      </c>
      <c r="X90" s="68">
        <f t="shared" si="56"/>
        <v>90700</v>
      </c>
      <c r="Y90" s="69"/>
      <c r="Z90" s="69"/>
      <c r="AA90" s="70"/>
      <c r="AB90" s="43"/>
    </row>
    <row r="91" spans="1:28" ht="39.75" customHeight="1">
      <c r="A91" s="94"/>
      <c r="B91" s="23" t="s">
        <v>125</v>
      </c>
      <c r="C91" s="23" t="s">
        <v>126</v>
      </c>
      <c r="D91" s="23" t="s">
        <v>25</v>
      </c>
      <c r="E91" s="102">
        <f t="shared" si="43"/>
        <v>1499</v>
      </c>
      <c r="F91" s="51">
        <v>750</v>
      </c>
      <c r="G91" s="51">
        <v>749</v>
      </c>
      <c r="H91" s="51">
        <v>0</v>
      </c>
      <c r="I91" s="51">
        <v>1499</v>
      </c>
      <c r="J91" s="126" t="s">
        <v>190</v>
      </c>
      <c r="K91" s="53">
        <v>7</v>
      </c>
      <c r="L91" s="52">
        <v>10630</v>
      </c>
      <c r="M91" s="92" t="s">
        <v>213</v>
      </c>
      <c r="N91" s="120"/>
      <c r="O91" s="51">
        <f>SUM(P91:R91)</f>
        <v>197</v>
      </c>
      <c r="P91" s="51">
        <v>197</v>
      </c>
      <c r="Q91" s="51">
        <v>0</v>
      </c>
      <c r="R91" s="51">
        <v>0</v>
      </c>
      <c r="S91" s="51">
        <v>921</v>
      </c>
      <c r="T91" s="126">
        <v>2470</v>
      </c>
      <c r="U91" s="51">
        <v>4</v>
      </c>
      <c r="V91" s="52">
        <v>8130</v>
      </c>
      <c r="W91" s="51" t="s">
        <v>213</v>
      </c>
      <c r="X91" s="52"/>
      <c r="Y91" s="55">
        <v>29852</v>
      </c>
      <c r="Z91" s="55">
        <v>36686</v>
      </c>
      <c r="AA91" s="56" t="s">
        <v>196</v>
      </c>
      <c r="AB91" s="43"/>
    </row>
    <row r="92" spans="1:28" ht="39.75" customHeight="1">
      <c r="A92" s="54" t="s">
        <v>126</v>
      </c>
      <c r="B92" s="23" t="s">
        <v>127</v>
      </c>
      <c r="C92" s="23" t="s">
        <v>126</v>
      </c>
      <c r="D92" s="23" t="s">
        <v>25</v>
      </c>
      <c r="E92" s="101">
        <f t="shared" si="43"/>
        <v>428</v>
      </c>
      <c r="F92" s="51">
        <v>144</v>
      </c>
      <c r="G92" s="51">
        <v>284</v>
      </c>
      <c r="H92" s="51">
        <v>0</v>
      </c>
      <c r="I92" s="51">
        <v>428</v>
      </c>
      <c r="J92" s="126" t="s">
        <v>168</v>
      </c>
      <c r="K92" s="53">
        <v>5</v>
      </c>
      <c r="L92" s="52">
        <v>12250</v>
      </c>
      <c r="M92" s="53" t="s">
        <v>213</v>
      </c>
      <c r="N92" s="116"/>
      <c r="O92" s="51">
        <f>SUM(P92:R92)</f>
        <v>328</v>
      </c>
      <c r="P92" s="51">
        <v>144</v>
      </c>
      <c r="Q92" s="51">
        <v>184</v>
      </c>
      <c r="R92" s="51">
        <v>0</v>
      </c>
      <c r="S92" s="51">
        <v>328</v>
      </c>
      <c r="T92" s="126" t="s">
        <v>168</v>
      </c>
      <c r="U92" s="51">
        <v>2</v>
      </c>
      <c r="V92" s="52">
        <v>2850</v>
      </c>
      <c r="W92" s="51" t="s">
        <v>213</v>
      </c>
      <c r="X92" s="52"/>
      <c r="Y92" s="55">
        <v>29900</v>
      </c>
      <c r="Z92" s="55">
        <v>37804</v>
      </c>
      <c r="AA92" s="56" t="s">
        <v>197</v>
      </c>
      <c r="AB92" s="43"/>
    </row>
    <row r="93" spans="1:28" ht="39.75" customHeight="1">
      <c r="A93" s="49"/>
      <c r="B93" s="23" t="s">
        <v>128</v>
      </c>
      <c r="C93" s="23" t="s">
        <v>126</v>
      </c>
      <c r="D93" s="23" t="s">
        <v>25</v>
      </c>
      <c r="E93" s="101">
        <f t="shared" si="43"/>
        <v>496</v>
      </c>
      <c r="F93" s="51">
        <v>115</v>
      </c>
      <c r="G93" s="51">
        <v>296</v>
      </c>
      <c r="H93" s="51">
        <v>85</v>
      </c>
      <c r="I93" s="51">
        <v>496</v>
      </c>
      <c r="J93" s="52">
        <v>10140</v>
      </c>
      <c r="K93" s="53">
        <v>5</v>
      </c>
      <c r="L93" s="52">
        <v>550</v>
      </c>
      <c r="M93" s="145" t="s">
        <v>198</v>
      </c>
      <c r="N93" s="146"/>
      <c r="O93" s="51">
        <f>SUM(P93:R93)</f>
        <v>436</v>
      </c>
      <c r="P93" s="51">
        <v>115</v>
      </c>
      <c r="Q93" s="51">
        <v>236</v>
      </c>
      <c r="R93" s="51">
        <v>85</v>
      </c>
      <c r="S93" s="51">
        <v>436</v>
      </c>
      <c r="T93" s="52">
        <v>10140</v>
      </c>
      <c r="U93" s="51">
        <v>5</v>
      </c>
      <c r="V93" s="52">
        <v>550</v>
      </c>
      <c r="W93" s="147" t="s">
        <v>63</v>
      </c>
      <c r="X93" s="148"/>
      <c r="Y93" s="55">
        <v>29799</v>
      </c>
      <c r="Z93" s="55">
        <v>34787</v>
      </c>
      <c r="AA93" s="56" t="s">
        <v>129</v>
      </c>
      <c r="AB93" s="43"/>
    </row>
    <row r="94" spans="1:28" ht="39.75" customHeight="1">
      <c r="A94" s="49"/>
      <c r="B94" s="23" t="s">
        <v>130</v>
      </c>
      <c r="C94" s="23" t="s">
        <v>126</v>
      </c>
      <c r="D94" s="23" t="s">
        <v>25</v>
      </c>
      <c r="E94" s="101">
        <f t="shared" si="43"/>
        <v>274</v>
      </c>
      <c r="F94" s="51">
        <v>67</v>
      </c>
      <c r="G94" s="51">
        <v>197</v>
      </c>
      <c r="H94" s="51">
        <v>10</v>
      </c>
      <c r="I94" s="51">
        <v>274</v>
      </c>
      <c r="J94" s="52">
        <v>3960</v>
      </c>
      <c r="K94" s="53">
        <v>0</v>
      </c>
      <c r="L94" s="52">
        <v>0</v>
      </c>
      <c r="M94" s="53" t="s">
        <v>213</v>
      </c>
      <c r="N94" s="116"/>
      <c r="O94" s="51">
        <f>SUM(P94:R94)</f>
        <v>193</v>
      </c>
      <c r="P94" s="51">
        <v>67</v>
      </c>
      <c r="Q94" s="51">
        <v>126</v>
      </c>
      <c r="R94" s="51">
        <v>0</v>
      </c>
      <c r="S94" s="51">
        <v>193</v>
      </c>
      <c r="T94" s="52">
        <v>3960</v>
      </c>
      <c r="U94" s="51">
        <v>0</v>
      </c>
      <c r="V94" s="52">
        <v>0</v>
      </c>
      <c r="W94" s="51" t="s">
        <v>213</v>
      </c>
      <c r="X94" s="52"/>
      <c r="Y94" s="55">
        <v>29895</v>
      </c>
      <c r="Z94" s="55">
        <v>33977</v>
      </c>
      <c r="AA94" s="56" t="s">
        <v>41</v>
      </c>
      <c r="AB94" s="43"/>
    </row>
    <row r="95" spans="1:28" ht="39.75" customHeight="1" thickBot="1">
      <c r="A95" s="71"/>
      <c r="B95" s="23" t="s">
        <v>131</v>
      </c>
      <c r="C95" s="23" t="s">
        <v>132</v>
      </c>
      <c r="D95" s="23" t="s">
        <v>25</v>
      </c>
      <c r="E95" s="128">
        <f t="shared" si="43"/>
        <v>200</v>
      </c>
      <c r="F95" s="51">
        <v>0</v>
      </c>
      <c r="G95" s="51">
        <v>0</v>
      </c>
      <c r="H95" s="51">
        <v>200</v>
      </c>
      <c r="I95" s="51">
        <v>200</v>
      </c>
      <c r="J95" s="52">
        <v>4585</v>
      </c>
      <c r="K95" s="53">
        <v>0</v>
      </c>
      <c r="L95" s="52">
        <v>0</v>
      </c>
      <c r="M95" s="53">
        <v>1</v>
      </c>
      <c r="N95" s="116">
        <v>23800</v>
      </c>
      <c r="O95" s="51">
        <f>SUM(P95:R95)</f>
        <v>129</v>
      </c>
      <c r="P95" s="51">
        <v>0</v>
      </c>
      <c r="Q95" s="51">
        <v>0</v>
      </c>
      <c r="R95" s="51">
        <v>129</v>
      </c>
      <c r="S95" s="51">
        <v>129</v>
      </c>
      <c r="T95" s="52">
        <v>3500</v>
      </c>
      <c r="U95" s="51">
        <v>0</v>
      </c>
      <c r="V95" s="52">
        <v>0</v>
      </c>
      <c r="W95" s="51">
        <v>1</v>
      </c>
      <c r="X95" s="52">
        <v>23800</v>
      </c>
      <c r="Y95" s="72" t="s">
        <v>133</v>
      </c>
      <c r="Z95" s="72" t="s">
        <v>133</v>
      </c>
      <c r="AA95" s="56" t="s">
        <v>134</v>
      </c>
      <c r="AB95" s="43"/>
    </row>
    <row r="96" spans="1:28" ht="39.75" customHeight="1" thickBot="1">
      <c r="A96" s="66" t="s">
        <v>50</v>
      </c>
      <c r="B96" s="67"/>
      <c r="C96" s="67"/>
      <c r="D96" s="67"/>
      <c r="E96" s="118">
        <f t="shared" si="43"/>
        <v>2897</v>
      </c>
      <c r="F96" s="68">
        <f aca="true" t="shared" si="57" ref="F96:L96">SUM(F91:F95)</f>
        <v>1076</v>
      </c>
      <c r="G96" s="68">
        <f t="shared" si="57"/>
        <v>1526</v>
      </c>
      <c r="H96" s="68">
        <f t="shared" si="57"/>
        <v>295</v>
      </c>
      <c r="I96" s="68">
        <f t="shared" si="57"/>
        <v>2897</v>
      </c>
      <c r="J96" s="68">
        <f t="shared" si="57"/>
        <v>18685</v>
      </c>
      <c r="K96" s="68">
        <f t="shared" si="57"/>
        <v>17</v>
      </c>
      <c r="L96" s="68">
        <f t="shared" si="57"/>
        <v>23430</v>
      </c>
      <c r="M96" s="68">
        <v>1</v>
      </c>
      <c r="N96" s="118">
        <f aca="true" t="shared" si="58" ref="N96:U96">SUM(N91:N95)</f>
        <v>23800</v>
      </c>
      <c r="O96" s="68">
        <f t="shared" si="58"/>
        <v>1283</v>
      </c>
      <c r="P96" s="68">
        <f t="shared" si="58"/>
        <v>523</v>
      </c>
      <c r="Q96" s="68">
        <f t="shared" si="58"/>
        <v>546</v>
      </c>
      <c r="R96" s="68">
        <f t="shared" si="58"/>
        <v>214</v>
      </c>
      <c r="S96" s="68">
        <f t="shared" si="58"/>
        <v>2007</v>
      </c>
      <c r="T96" s="68">
        <f t="shared" si="58"/>
        <v>20070</v>
      </c>
      <c r="U96" s="68">
        <f t="shared" si="58"/>
        <v>11</v>
      </c>
      <c r="V96" s="68">
        <f>SUM(V91:V94)</f>
        <v>11530</v>
      </c>
      <c r="W96" s="68">
        <f>SUM(W91:W95)</f>
        <v>1</v>
      </c>
      <c r="X96" s="68">
        <f>SUM(X91:X95)</f>
        <v>23800</v>
      </c>
      <c r="Y96" s="69"/>
      <c r="Z96" s="69"/>
      <c r="AA96" s="70"/>
      <c r="AB96" s="43"/>
    </row>
    <row r="97" spans="1:28" ht="39.75" customHeight="1">
      <c r="A97" s="35" t="s">
        <v>135</v>
      </c>
      <c r="B97" s="36" t="s">
        <v>136</v>
      </c>
      <c r="C97" s="37" t="s">
        <v>137</v>
      </c>
      <c r="D97" s="37" t="s">
        <v>25</v>
      </c>
      <c r="E97" s="102">
        <f t="shared" si="43"/>
        <v>418</v>
      </c>
      <c r="F97" s="38">
        <v>113</v>
      </c>
      <c r="G97" s="38">
        <v>261</v>
      </c>
      <c r="H97" s="38">
        <v>44</v>
      </c>
      <c r="I97" s="38">
        <v>418</v>
      </c>
      <c r="J97" s="39">
        <v>800</v>
      </c>
      <c r="K97" s="40">
        <v>0</v>
      </c>
      <c r="L97" s="39">
        <v>0</v>
      </c>
      <c r="M97" s="149" t="s">
        <v>198</v>
      </c>
      <c r="N97" s="150"/>
      <c r="O97" s="38">
        <f aca="true" t="shared" si="59" ref="O97:O103">SUM(P97:R97)</f>
        <v>196</v>
      </c>
      <c r="P97" s="38">
        <v>97</v>
      </c>
      <c r="Q97" s="38">
        <v>87</v>
      </c>
      <c r="R97" s="38">
        <v>12</v>
      </c>
      <c r="S97" s="38">
        <v>196</v>
      </c>
      <c r="T97" s="39">
        <v>0</v>
      </c>
      <c r="U97" s="38">
        <v>0</v>
      </c>
      <c r="V97" s="39">
        <v>0</v>
      </c>
      <c r="W97" s="147" t="s">
        <v>63</v>
      </c>
      <c r="X97" s="148"/>
      <c r="Y97" s="41">
        <v>32412</v>
      </c>
      <c r="Z97" s="41">
        <v>34152</v>
      </c>
      <c r="AA97" s="42" t="s">
        <v>90</v>
      </c>
      <c r="AB97" s="43"/>
    </row>
    <row r="98" spans="1:28" ht="39.75" customHeight="1" thickBot="1">
      <c r="A98" s="44"/>
      <c r="B98" s="31"/>
      <c r="C98" s="31" t="s">
        <v>26</v>
      </c>
      <c r="D98" s="31"/>
      <c r="E98" s="128">
        <f t="shared" si="43"/>
        <v>418</v>
      </c>
      <c r="F98" s="45">
        <f aca="true" t="shared" si="60" ref="F98:T98">SUM(F97)</f>
        <v>113</v>
      </c>
      <c r="G98" s="45">
        <f t="shared" si="60"/>
        <v>261</v>
      </c>
      <c r="H98" s="45">
        <f t="shared" si="60"/>
        <v>44</v>
      </c>
      <c r="I98" s="45">
        <f t="shared" si="60"/>
        <v>418</v>
      </c>
      <c r="J98" s="46">
        <f t="shared" si="60"/>
        <v>800</v>
      </c>
      <c r="K98" s="45">
        <f t="shared" si="60"/>
        <v>0</v>
      </c>
      <c r="L98" s="46">
        <f t="shared" si="60"/>
        <v>0</v>
      </c>
      <c r="M98" s="45">
        <f t="shared" si="60"/>
        <v>0</v>
      </c>
      <c r="N98" s="115">
        <f t="shared" si="60"/>
        <v>0</v>
      </c>
      <c r="O98" s="45">
        <f t="shared" si="60"/>
        <v>196</v>
      </c>
      <c r="P98" s="45">
        <f t="shared" si="60"/>
        <v>97</v>
      </c>
      <c r="Q98" s="45">
        <f t="shared" si="60"/>
        <v>87</v>
      </c>
      <c r="R98" s="45">
        <f t="shared" si="60"/>
        <v>12</v>
      </c>
      <c r="S98" s="45">
        <f t="shared" si="60"/>
        <v>196</v>
      </c>
      <c r="T98" s="46">
        <f t="shared" si="60"/>
        <v>0</v>
      </c>
      <c r="U98" s="45">
        <f>SUM(U97)</f>
        <v>0</v>
      </c>
      <c r="V98" s="46">
        <f>SUM(V97)</f>
        <v>0</v>
      </c>
      <c r="W98" s="45">
        <f>SUM(W97)</f>
        <v>0</v>
      </c>
      <c r="X98" s="46">
        <f>SUM(X97)</f>
        <v>0</v>
      </c>
      <c r="Y98" s="95"/>
      <c r="Z98" s="47"/>
      <c r="AA98" s="48"/>
      <c r="AB98" s="43"/>
    </row>
    <row r="99" spans="1:28" ht="39.75" customHeight="1">
      <c r="A99" s="49"/>
      <c r="B99" s="20" t="s">
        <v>138</v>
      </c>
      <c r="C99" s="136" t="s">
        <v>66</v>
      </c>
      <c r="D99" s="23" t="s">
        <v>25</v>
      </c>
      <c r="E99" s="119">
        <f t="shared" si="43"/>
        <v>1635</v>
      </c>
      <c r="F99" s="51">
        <v>1443</v>
      </c>
      <c r="G99" s="51">
        <v>31</v>
      </c>
      <c r="H99" s="51">
        <v>161</v>
      </c>
      <c r="I99" s="51">
        <v>1635</v>
      </c>
      <c r="J99" s="52">
        <v>9260</v>
      </c>
      <c r="K99" s="53">
        <v>3</v>
      </c>
      <c r="L99" s="52">
        <v>6320</v>
      </c>
      <c r="M99" s="96">
        <v>1</v>
      </c>
      <c r="N99" s="121">
        <v>83440</v>
      </c>
      <c r="O99" s="51">
        <f t="shared" si="59"/>
        <v>1455</v>
      </c>
      <c r="P99" s="51">
        <v>1373</v>
      </c>
      <c r="Q99" s="51">
        <v>31</v>
      </c>
      <c r="R99" s="51">
        <v>51</v>
      </c>
      <c r="S99" s="51">
        <v>1455</v>
      </c>
      <c r="T99" s="52">
        <v>9260</v>
      </c>
      <c r="U99" s="51">
        <v>3</v>
      </c>
      <c r="V99" s="52">
        <v>6320</v>
      </c>
      <c r="W99" s="98">
        <v>1</v>
      </c>
      <c r="X99" s="97">
        <v>83440</v>
      </c>
      <c r="Y99" s="99">
        <v>27118</v>
      </c>
      <c r="Z99" s="151">
        <v>35153</v>
      </c>
      <c r="AA99" s="141" t="s">
        <v>139</v>
      </c>
      <c r="AB99" s="43"/>
    </row>
    <row r="100" spans="1:28" ht="39.75" customHeight="1">
      <c r="A100" s="49"/>
      <c r="B100" s="50"/>
      <c r="C100" s="137"/>
      <c r="D100" s="23" t="s">
        <v>32</v>
      </c>
      <c r="E100" s="101">
        <f t="shared" si="43"/>
        <v>765</v>
      </c>
      <c r="F100" s="51">
        <v>765</v>
      </c>
      <c r="G100" s="51">
        <v>0</v>
      </c>
      <c r="H100" s="51">
        <v>0</v>
      </c>
      <c r="I100" s="51">
        <v>765</v>
      </c>
      <c r="J100" s="52">
        <v>14970</v>
      </c>
      <c r="K100" s="53">
        <v>3</v>
      </c>
      <c r="L100" s="52">
        <v>11960</v>
      </c>
      <c r="M100" s="100"/>
      <c r="N100" s="73"/>
      <c r="O100" s="51">
        <f t="shared" si="59"/>
        <v>767</v>
      </c>
      <c r="P100" s="51">
        <v>767</v>
      </c>
      <c r="Q100" s="51">
        <v>0</v>
      </c>
      <c r="R100" s="51">
        <v>0</v>
      </c>
      <c r="S100" s="51">
        <v>767</v>
      </c>
      <c r="T100" s="52">
        <v>14970</v>
      </c>
      <c r="U100" s="51">
        <v>3</v>
      </c>
      <c r="V100" s="52">
        <v>11960</v>
      </c>
      <c r="W100" s="101"/>
      <c r="X100" s="73"/>
      <c r="Y100" s="132" t="s">
        <v>199</v>
      </c>
      <c r="Z100" s="140"/>
      <c r="AA100" s="142"/>
      <c r="AB100" s="43"/>
    </row>
    <row r="101" spans="1:28" ht="39.75" customHeight="1">
      <c r="A101" s="54" t="s">
        <v>137</v>
      </c>
      <c r="B101" s="50"/>
      <c r="C101" s="23" t="s">
        <v>140</v>
      </c>
      <c r="D101" s="23" t="s">
        <v>25</v>
      </c>
      <c r="E101" s="101">
        <f t="shared" si="43"/>
        <v>94</v>
      </c>
      <c r="F101" s="51">
        <v>0</v>
      </c>
      <c r="G101" s="51">
        <v>0</v>
      </c>
      <c r="H101" s="51">
        <v>94</v>
      </c>
      <c r="I101" s="51">
        <v>94</v>
      </c>
      <c r="J101" s="52">
        <v>1310</v>
      </c>
      <c r="K101" s="53">
        <v>0</v>
      </c>
      <c r="L101" s="52">
        <v>0</v>
      </c>
      <c r="M101" s="53">
        <v>1</v>
      </c>
      <c r="N101" s="73">
        <v>13230</v>
      </c>
      <c r="O101" s="51">
        <f t="shared" si="59"/>
        <v>86</v>
      </c>
      <c r="P101" s="51">
        <v>0</v>
      </c>
      <c r="Q101" s="51">
        <v>0</v>
      </c>
      <c r="R101" s="51">
        <v>86</v>
      </c>
      <c r="S101" s="51">
        <v>86</v>
      </c>
      <c r="T101" s="52">
        <v>1310</v>
      </c>
      <c r="U101" s="51">
        <v>0</v>
      </c>
      <c r="V101" s="52">
        <v>0</v>
      </c>
      <c r="W101" s="51">
        <v>1</v>
      </c>
      <c r="X101" s="52">
        <v>13230</v>
      </c>
      <c r="Y101" s="55">
        <v>29232</v>
      </c>
      <c r="Z101" s="55">
        <v>32962</v>
      </c>
      <c r="AA101" s="56" t="s">
        <v>141</v>
      </c>
      <c r="AB101" s="43"/>
    </row>
    <row r="102" spans="1:28" ht="39.75" customHeight="1">
      <c r="A102" s="49"/>
      <c r="B102" s="50"/>
      <c r="C102" s="23" t="s">
        <v>200</v>
      </c>
      <c r="D102" s="23" t="s">
        <v>25</v>
      </c>
      <c r="E102" s="101">
        <f t="shared" si="43"/>
        <v>295</v>
      </c>
      <c r="F102" s="51">
        <v>0</v>
      </c>
      <c r="G102" s="51">
        <v>111</v>
      </c>
      <c r="H102" s="51">
        <v>184</v>
      </c>
      <c r="I102" s="51">
        <v>295</v>
      </c>
      <c r="J102" s="52">
        <v>3410</v>
      </c>
      <c r="K102" s="53">
        <v>4</v>
      </c>
      <c r="L102" s="52">
        <v>390</v>
      </c>
      <c r="M102" s="53">
        <v>1</v>
      </c>
      <c r="N102" s="116">
        <v>28420</v>
      </c>
      <c r="O102" s="51">
        <f t="shared" si="59"/>
        <v>247</v>
      </c>
      <c r="P102" s="51">
        <v>0</v>
      </c>
      <c r="Q102" s="51">
        <v>96</v>
      </c>
      <c r="R102" s="51">
        <v>151</v>
      </c>
      <c r="S102" s="51">
        <v>247</v>
      </c>
      <c r="T102" s="52">
        <v>3410</v>
      </c>
      <c r="U102" s="51">
        <v>4</v>
      </c>
      <c r="V102" s="52">
        <v>390</v>
      </c>
      <c r="W102" s="51">
        <v>1</v>
      </c>
      <c r="X102" s="52">
        <v>28420</v>
      </c>
      <c r="Y102" s="55">
        <v>30533</v>
      </c>
      <c r="Z102" s="55">
        <v>33311</v>
      </c>
      <c r="AA102" s="56" t="s">
        <v>142</v>
      </c>
      <c r="AB102" s="43"/>
    </row>
    <row r="103" spans="1:28" ht="39.75" customHeight="1">
      <c r="A103" s="49"/>
      <c r="B103" s="50"/>
      <c r="C103" s="23" t="s">
        <v>137</v>
      </c>
      <c r="D103" s="23" t="s">
        <v>25</v>
      </c>
      <c r="E103" s="101">
        <f t="shared" si="43"/>
        <v>6027</v>
      </c>
      <c r="F103" s="51">
        <v>3632</v>
      </c>
      <c r="G103" s="51">
        <v>1528</v>
      </c>
      <c r="H103" s="51">
        <v>867</v>
      </c>
      <c r="I103" s="51">
        <v>6027</v>
      </c>
      <c r="J103" s="126" t="s">
        <v>201</v>
      </c>
      <c r="K103" s="53">
        <v>4</v>
      </c>
      <c r="L103" s="52">
        <v>16650</v>
      </c>
      <c r="M103" s="125" t="s">
        <v>213</v>
      </c>
      <c r="N103" s="73"/>
      <c r="O103" s="51">
        <f t="shared" si="59"/>
        <v>4870</v>
      </c>
      <c r="P103" s="51">
        <v>3440</v>
      </c>
      <c r="Q103" s="51">
        <v>598</v>
      </c>
      <c r="R103" s="51">
        <v>832</v>
      </c>
      <c r="S103" s="51">
        <v>4870</v>
      </c>
      <c r="T103" s="126" t="s">
        <v>168</v>
      </c>
      <c r="U103" s="51">
        <v>3</v>
      </c>
      <c r="V103" s="52">
        <v>11950</v>
      </c>
      <c r="W103" s="51" t="s">
        <v>213</v>
      </c>
      <c r="X103" s="52"/>
      <c r="Y103" s="55">
        <v>29438</v>
      </c>
      <c r="Z103" s="55">
        <v>36825</v>
      </c>
      <c r="AA103" s="56" t="s">
        <v>202</v>
      </c>
      <c r="AB103" s="43"/>
    </row>
    <row r="104" spans="1:28" ht="39.75" customHeight="1">
      <c r="A104" s="54"/>
      <c r="B104" s="20"/>
      <c r="C104" s="20" t="s">
        <v>26</v>
      </c>
      <c r="D104" s="23" t="s">
        <v>25</v>
      </c>
      <c r="E104" s="51">
        <f>E99++E101+E102+E103</f>
        <v>8051</v>
      </c>
      <c r="F104" s="51">
        <f>F99++F101+F102+F103</f>
        <v>5075</v>
      </c>
      <c r="G104" s="51">
        <f>G99++G101+G102+G103</f>
        <v>1670</v>
      </c>
      <c r="H104" s="51">
        <f>H99++H101+H102+H103</f>
        <v>1306</v>
      </c>
      <c r="I104" s="51">
        <f>I99++I101+I102+I103</f>
        <v>8051</v>
      </c>
      <c r="J104" s="51">
        <f aca="true" t="shared" si="61" ref="J104:X104">J99++J101+J102+J103</f>
        <v>13980</v>
      </c>
      <c r="K104" s="51">
        <f t="shared" si="61"/>
        <v>11</v>
      </c>
      <c r="L104" s="51">
        <f t="shared" si="61"/>
        <v>23360</v>
      </c>
      <c r="M104" s="51">
        <f t="shared" si="61"/>
        <v>3</v>
      </c>
      <c r="N104" s="102">
        <f t="shared" si="61"/>
        <v>125090</v>
      </c>
      <c r="O104" s="51">
        <f t="shared" si="61"/>
        <v>6658</v>
      </c>
      <c r="P104" s="51">
        <f t="shared" si="61"/>
        <v>4813</v>
      </c>
      <c r="Q104" s="51">
        <f t="shared" si="61"/>
        <v>725</v>
      </c>
      <c r="R104" s="51">
        <f t="shared" si="61"/>
        <v>1120</v>
      </c>
      <c r="S104" s="51">
        <f t="shared" si="61"/>
        <v>6658</v>
      </c>
      <c r="T104" s="51">
        <f t="shared" si="61"/>
        <v>13980</v>
      </c>
      <c r="U104" s="51">
        <f t="shared" si="61"/>
        <v>10</v>
      </c>
      <c r="V104" s="51">
        <f t="shared" si="61"/>
        <v>18660</v>
      </c>
      <c r="W104" s="51">
        <f t="shared" si="61"/>
        <v>3</v>
      </c>
      <c r="X104" s="51">
        <f t="shared" si="61"/>
        <v>125090</v>
      </c>
      <c r="Y104" s="55"/>
      <c r="Z104" s="55"/>
      <c r="AA104" s="56"/>
      <c r="AB104" s="43"/>
    </row>
    <row r="105" spans="1:28" ht="39.75" customHeight="1">
      <c r="A105" s="54"/>
      <c r="B105" s="23"/>
      <c r="C105" s="23"/>
      <c r="D105" s="23" t="s">
        <v>32</v>
      </c>
      <c r="E105" s="101">
        <f t="shared" si="43"/>
        <v>765</v>
      </c>
      <c r="F105" s="51">
        <f aca="true" t="shared" si="62" ref="F105:X105">F100</f>
        <v>765</v>
      </c>
      <c r="G105" s="51">
        <f t="shared" si="62"/>
        <v>0</v>
      </c>
      <c r="H105" s="51">
        <f t="shared" si="62"/>
        <v>0</v>
      </c>
      <c r="I105" s="51">
        <f t="shared" si="62"/>
        <v>765</v>
      </c>
      <c r="J105" s="51">
        <f t="shared" si="62"/>
        <v>14970</v>
      </c>
      <c r="K105" s="51">
        <f t="shared" si="62"/>
        <v>3</v>
      </c>
      <c r="L105" s="51">
        <f t="shared" si="62"/>
        <v>11960</v>
      </c>
      <c r="M105" s="51">
        <f t="shared" si="62"/>
        <v>0</v>
      </c>
      <c r="N105" s="102">
        <f t="shared" si="62"/>
        <v>0</v>
      </c>
      <c r="O105" s="51">
        <f t="shared" si="62"/>
        <v>767</v>
      </c>
      <c r="P105" s="51">
        <f t="shared" si="62"/>
        <v>767</v>
      </c>
      <c r="Q105" s="51">
        <f t="shared" si="62"/>
        <v>0</v>
      </c>
      <c r="R105" s="51">
        <f t="shared" si="62"/>
        <v>0</v>
      </c>
      <c r="S105" s="51">
        <f t="shared" si="62"/>
        <v>767</v>
      </c>
      <c r="T105" s="51">
        <f t="shared" si="62"/>
        <v>14970</v>
      </c>
      <c r="U105" s="51">
        <f t="shared" si="62"/>
        <v>3</v>
      </c>
      <c r="V105" s="51">
        <f t="shared" si="62"/>
        <v>11960</v>
      </c>
      <c r="W105" s="51">
        <f t="shared" si="62"/>
        <v>0</v>
      </c>
      <c r="X105" s="51">
        <f t="shared" si="62"/>
        <v>0</v>
      </c>
      <c r="Y105" s="55"/>
      <c r="Z105" s="55"/>
      <c r="AA105" s="56"/>
      <c r="AB105" s="43"/>
    </row>
    <row r="106" spans="1:28" ht="39.75" customHeight="1">
      <c r="A106" s="49"/>
      <c r="B106" s="23" t="s">
        <v>143</v>
      </c>
      <c r="C106" s="23" t="s">
        <v>137</v>
      </c>
      <c r="D106" s="23" t="s">
        <v>25</v>
      </c>
      <c r="E106" s="101">
        <f t="shared" si="43"/>
        <v>888</v>
      </c>
      <c r="F106" s="51">
        <v>429</v>
      </c>
      <c r="G106" s="51">
        <v>390</v>
      </c>
      <c r="H106" s="51">
        <v>69</v>
      </c>
      <c r="I106" s="51">
        <v>888</v>
      </c>
      <c r="J106" s="126" t="s">
        <v>168</v>
      </c>
      <c r="K106" s="53">
        <v>0</v>
      </c>
      <c r="L106" s="52">
        <v>0</v>
      </c>
      <c r="M106" s="102" t="s">
        <v>213</v>
      </c>
      <c r="N106" s="120"/>
      <c r="O106" s="51">
        <f>SUM(P106:R106)</f>
        <v>550</v>
      </c>
      <c r="P106" s="51">
        <v>365</v>
      </c>
      <c r="Q106" s="51">
        <v>131</v>
      </c>
      <c r="R106" s="51">
        <v>54</v>
      </c>
      <c r="S106" s="51">
        <v>550</v>
      </c>
      <c r="T106" s="126" t="s">
        <v>168</v>
      </c>
      <c r="U106" s="51">
        <v>0</v>
      </c>
      <c r="V106" s="52">
        <v>0</v>
      </c>
      <c r="W106" s="51" t="s">
        <v>213</v>
      </c>
      <c r="X106" s="52"/>
      <c r="Y106" s="55">
        <v>30624</v>
      </c>
      <c r="Z106" s="55">
        <v>37554</v>
      </c>
      <c r="AA106" s="56" t="s">
        <v>203</v>
      </c>
      <c r="AB106" s="43"/>
    </row>
    <row r="107" spans="1:28" ht="39.75" customHeight="1">
      <c r="A107" s="49"/>
      <c r="B107" s="23" t="s">
        <v>144</v>
      </c>
      <c r="C107" s="23" t="s">
        <v>137</v>
      </c>
      <c r="D107" s="23" t="s">
        <v>25</v>
      </c>
      <c r="E107" s="101">
        <f t="shared" si="43"/>
        <v>241</v>
      </c>
      <c r="F107" s="51">
        <v>185</v>
      </c>
      <c r="G107" s="51">
        <v>10</v>
      </c>
      <c r="H107" s="51">
        <v>46</v>
      </c>
      <c r="I107" s="51">
        <v>241</v>
      </c>
      <c r="J107" s="52">
        <v>2230</v>
      </c>
      <c r="K107" s="53">
        <v>1</v>
      </c>
      <c r="L107" s="52">
        <v>500</v>
      </c>
      <c r="M107" s="72" t="s">
        <v>63</v>
      </c>
      <c r="N107" s="120"/>
      <c r="O107" s="51">
        <f>SUM(P107:R107)</f>
        <v>186</v>
      </c>
      <c r="P107" s="51">
        <v>137</v>
      </c>
      <c r="Q107" s="51">
        <v>12</v>
      </c>
      <c r="R107" s="51">
        <v>37</v>
      </c>
      <c r="S107" s="51">
        <v>186</v>
      </c>
      <c r="T107" s="51">
        <v>2230</v>
      </c>
      <c r="U107" s="51">
        <v>1</v>
      </c>
      <c r="V107" s="52">
        <v>500</v>
      </c>
      <c r="W107" s="145" t="s">
        <v>213</v>
      </c>
      <c r="X107" s="146"/>
      <c r="Y107" s="55">
        <v>28861</v>
      </c>
      <c r="Z107" s="55">
        <v>36825</v>
      </c>
      <c r="AA107" s="56" t="s">
        <v>204</v>
      </c>
      <c r="AB107" s="43"/>
    </row>
    <row r="108" spans="1:28" ht="39.75" customHeight="1" thickBot="1">
      <c r="A108" s="71"/>
      <c r="B108" s="23" t="s">
        <v>145</v>
      </c>
      <c r="C108" s="23" t="s">
        <v>137</v>
      </c>
      <c r="D108" s="23" t="s">
        <v>25</v>
      </c>
      <c r="E108" s="127">
        <f t="shared" si="43"/>
        <v>245</v>
      </c>
      <c r="F108" s="51">
        <v>227</v>
      </c>
      <c r="G108" s="51">
        <v>18</v>
      </c>
      <c r="H108" s="51">
        <v>0</v>
      </c>
      <c r="I108" s="51">
        <v>245</v>
      </c>
      <c r="J108" s="52">
        <v>5690</v>
      </c>
      <c r="K108" s="53">
        <v>4</v>
      </c>
      <c r="L108" s="52">
        <v>1310</v>
      </c>
      <c r="M108" s="72" t="s">
        <v>63</v>
      </c>
      <c r="N108" s="120"/>
      <c r="O108" s="51">
        <f>SUM(P108:R108)</f>
        <v>228</v>
      </c>
      <c r="P108" s="51">
        <v>210</v>
      </c>
      <c r="Q108" s="51">
        <v>18</v>
      </c>
      <c r="R108" s="51">
        <v>0</v>
      </c>
      <c r="S108" s="51">
        <v>228</v>
      </c>
      <c r="T108" s="46">
        <v>5690</v>
      </c>
      <c r="U108" s="51">
        <v>3</v>
      </c>
      <c r="V108" s="52">
        <v>950</v>
      </c>
      <c r="W108" s="51" t="s">
        <v>213</v>
      </c>
      <c r="X108" s="52"/>
      <c r="Y108" s="55">
        <v>29427</v>
      </c>
      <c r="Z108" s="55">
        <v>36980</v>
      </c>
      <c r="AA108" s="56" t="s">
        <v>205</v>
      </c>
      <c r="AB108" s="43"/>
    </row>
    <row r="109" spans="1:28" ht="39.75" customHeight="1">
      <c r="A109" s="35" t="s">
        <v>50</v>
      </c>
      <c r="B109" s="36"/>
      <c r="C109" s="36"/>
      <c r="D109" s="37" t="s">
        <v>25</v>
      </c>
      <c r="E109" s="102">
        <f t="shared" si="43"/>
        <v>9425</v>
      </c>
      <c r="F109" s="38">
        <f aca="true" t="shared" si="63" ref="F109:N109">F104+F106+F107+F108</f>
        <v>5916</v>
      </c>
      <c r="G109" s="38">
        <f t="shared" si="63"/>
        <v>2088</v>
      </c>
      <c r="H109" s="38">
        <f t="shared" si="63"/>
        <v>1421</v>
      </c>
      <c r="I109" s="38">
        <f t="shared" si="63"/>
        <v>9425</v>
      </c>
      <c r="J109" s="38">
        <f t="shared" si="63"/>
        <v>21900</v>
      </c>
      <c r="K109" s="38">
        <f t="shared" si="63"/>
        <v>16</v>
      </c>
      <c r="L109" s="38">
        <f t="shared" si="63"/>
        <v>25170</v>
      </c>
      <c r="M109" s="38">
        <f t="shared" si="63"/>
        <v>3</v>
      </c>
      <c r="N109" s="119">
        <f t="shared" si="63"/>
        <v>125090</v>
      </c>
      <c r="O109" s="38">
        <f aca="true" t="shared" si="64" ref="O109:X109">O104+O106+O107+O108</f>
        <v>7622</v>
      </c>
      <c r="P109" s="38">
        <f t="shared" si="64"/>
        <v>5525</v>
      </c>
      <c r="Q109" s="38">
        <f t="shared" si="64"/>
        <v>886</v>
      </c>
      <c r="R109" s="38">
        <f>R104+R106+R107+R108</f>
        <v>1211</v>
      </c>
      <c r="S109" s="38">
        <f t="shared" si="64"/>
        <v>7622</v>
      </c>
      <c r="T109" s="38">
        <f t="shared" si="64"/>
        <v>21900</v>
      </c>
      <c r="U109" s="38">
        <f t="shared" si="64"/>
        <v>14</v>
      </c>
      <c r="V109" s="38">
        <f t="shared" si="64"/>
        <v>20110</v>
      </c>
      <c r="W109" s="38">
        <f t="shared" si="64"/>
        <v>3</v>
      </c>
      <c r="X109" s="38">
        <f t="shared" si="64"/>
        <v>125090</v>
      </c>
      <c r="Y109" s="41"/>
      <c r="Z109" s="41"/>
      <c r="AA109" s="42"/>
      <c r="AB109" s="43"/>
    </row>
    <row r="110" spans="1:28" ht="39.75" customHeight="1" thickBot="1">
      <c r="A110" s="44"/>
      <c r="B110" s="31"/>
      <c r="C110" s="31"/>
      <c r="D110" s="31" t="s">
        <v>32</v>
      </c>
      <c r="E110" s="128">
        <f t="shared" si="43"/>
        <v>765</v>
      </c>
      <c r="F110" s="45">
        <f aca="true" t="shared" si="65" ref="F110:X110">F105</f>
        <v>765</v>
      </c>
      <c r="G110" s="45">
        <f t="shared" si="65"/>
        <v>0</v>
      </c>
      <c r="H110" s="45">
        <f t="shared" si="65"/>
        <v>0</v>
      </c>
      <c r="I110" s="45">
        <f t="shared" si="65"/>
        <v>765</v>
      </c>
      <c r="J110" s="45">
        <f t="shared" si="65"/>
        <v>14970</v>
      </c>
      <c r="K110" s="45">
        <f t="shared" si="65"/>
        <v>3</v>
      </c>
      <c r="L110" s="45">
        <f t="shared" si="65"/>
        <v>11960</v>
      </c>
      <c r="M110" s="45">
        <f t="shared" si="65"/>
        <v>0</v>
      </c>
      <c r="N110" s="117">
        <f t="shared" si="65"/>
        <v>0</v>
      </c>
      <c r="O110" s="45">
        <f t="shared" si="65"/>
        <v>767</v>
      </c>
      <c r="P110" s="45">
        <f t="shared" si="65"/>
        <v>767</v>
      </c>
      <c r="Q110" s="45">
        <f t="shared" si="65"/>
        <v>0</v>
      </c>
      <c r="R110" s="45">
        <f t="shared" si="65"/>
        <v>0</v>
      </c>
      <c r="S110" s="45">
        <f t="shared" si="65"/>
        <v>767</v>
      </c>
      <c r="T110" s="45">
        <f t="shared" si="65"/>
        <v>14970</v>
      </c>
      <c r="U110" s="45">
        <f t="shared" si="65"/>
        <v>3</v>
      </c>
      <c r="V110" s="45">
        <f t="shared" si="65"/>
        <v>11960</v>
      </c>
      <c r="W110" s="45">
        <f t="shared" si="65"/>
        <v>0</v>
      </c>
      <c r="X110" s="45">
        <f t="shared" si="65"/>
        <v>0</v>
      </c>
      <c r="Y110" s="47"/>
      <c r="Z110" s="47"/>
      <c r="AA110" s="48"/>
      <c r="AB110" s="43"/>
    </row>
    <row r="111" spans="1:28" ht="39.75" customHeight="1">
      <c r="A111" s="54" t="s">
        <v>146</v>
      </c>
      <c r="B111" s="23" t="s">
        <v>147</v>
      </c>
      <c r="C111" s="23" t="s">
        <v>148</v>
      </c>
      <c r="D111" s="23" t="s">
        <v>25</v>
      </c>
      <c r="E111" s="119">
        <f t="shared" si="43"/>
        <v>623</v>
      </c>
      <c r="F111" s="51">
        <v>506</v>
      </c>
      <c r="G111" s="51">
        <v>0</v>
      </c>
      <c r="H111" s="51">
        <v>117</v>
      </c>
      <c r="I111" s="51">
        <v>623</v>
      </c>
      <c r="J111" s="38">
        <v>3308</v>
      </c>
      <c r="K111" s="51">
        <v>1</v>
      </c>
      <c r="L111" s="51">
        <v>530</v>
      </c>
      <c r="M111" s="51">
        <v>1</v>
      </c>
      <c r="N111" s="102">
        <v>63800</v>
      </c>
      <c r="O111" s="51">
        <f>SUM(P111:R111)</f>
        <v>90</v>
      </c>
      <c r="P111" s="51">
        <v>62</v>
      </c>
      <c r="Q111" s="51">
        <v>0</v>
      </c>
      <c r="R111" s="51">
        <v>28</v>
      </c>
      <c r="S111" s="51">
        <v>90</v>
      </c>
      <c r="T111" s="39">
        <v>995</v>
      </c>
      <c r="U111" s="51">
        <v>0</v>
      </c>
      <c r="V111" s="51">
        <v>0</v>
      </c>
      <c r="W111" s="51">
        <v>1</v>
      </c>
      <c r="X111" s="51">
        <v>63800</v>
      </c>
      <c r="Y111" s="55" t="s">
        <v>149</v>
      </c>
      <c r="Z111" s="55">
        <v>37497</v>
      </c>
      <c r="AA111" s="56" t="s">
        <v>206</v>
      </c>
      <c r="AB111" s="43"/>
    </row>
    <row r="112" spans="1:28" ht="39.75" customHeight="1" thickBot="1">
      <c r="A112" s="54"/>
      <c r="B112" s="23" t="s">
        <v>150</v>
      </c>
      <c r="C112" s="23" t="s">
        <v>151</v>
      </c>
      <c r="D112" s="23" t="s">
        <v>25</v>
      </c>
      <c r="E112" s="127">
        <f t="shared" si="43"/>
        <v>521</v>
      </c>
      <c r="F112" s="51">
        <v>253</v>
      </c>
      <c r="G112" s="51">
        <v>186</v>
      </c>
      <c r="H112" s="51">
        <v>82</v>
      </c>
      <c r="I112" s="51">
        <v>521</v>
      </c>
      <c r="J112" s="51">
        <v>5430</v>
      </c>
      <c r="K112" s="51">
        <v>0</v>
      </c>
      <c r="L112" s="51">
        <v>0</v>
      </c>
      <c r="M112" s="51">
        <v>1</v>
      </c>
      <c r="N112" s="102">
        <v>34000</v>
      </c>
      <c r="O112" s="51">
        <f>SUM(P112:R112)</f>
        <v>80</v>
      </c>
      <c r="P112" s="51">
        <v>53</v>
      </c>
      <c r="Q112" s="51">
        <v>13</v>
      </c>
      <c r="R112" s="51">
        <v>14</v>
      </c>
      <c r="S112" s="51">
        <v>80</v>
      </c>
      <c r="T112" s="46">
        <v>3950</v>
      </c>
      <c r="U112" s="51">
        <v>0</v>
      </c>
      <c r="V112" s="51">
        <v>0</v>
      </c>
      <c r="W112" s="51">
        <v>1</v>
      </c>
      <c r="X112" s="51">
        <v>34000</v>
      </c>
      <c r="Y112" s="55">
        <v>34512</v>
      </c>
      <c r="Z112" s="55">
        <v>34512</v>
      </c>
      <c r="AA112" s="56" t="s">
        <v>73</v>
      </c>
      <c r="AB112" s="43"/>
    </row>
    <row r="113" spans="1:28" ht="39.75" customHeight="1" thickBot="1">
      <c r="A113" s="66" t="s">
        <v>50</v>
      </c>
      <c r="B113" s="67"/>
      <c r="C113" s="67"/>
      <c r="D113" s="67"/>
      <c r="E113" s="129">
        <f t="shared" si="43"/>
        <v>1144</v>
      </c>
      <c r="F113" s="68">
        <f aca="true" t="shared" si="66" ref="F113:N113">SUM(F111:F112)</f>
        <v>759</v>
      </c>
      <c r="G113" s="68">
        <f t="shared" si="66"/>
        <v>186</v>
      </c>
      <c r="H113" s="68">
        <f t="shared" si="66"/>
        <v>199</v>
      </c>
      <c r="I113" s="68">
        <f t="shared" si="66"/>
        <v>1144</v>
      </c>
      <c r="J113" s="68">
        <f t="shared" si="66"/>
        <v>8738</v>
      </c>
      <c r="K113" s="68">
        <f t="shared" si="66"/>
        <v>1</v>
      </c>
      <c r="L113" s="68">
        <f t="shared" si="66"/>
        <v>530</v>
      </c>
      <c r="M113" s="68">
        <f t="shared" si="66"/>
        <v>2</v>
      </c>
      <c r="N113" s="118">
        <f t="shared" si="66"/>
        <v>97800</v>
      </c>
      <c r="O113" s="68">
        <f aca="true" t="shared" si="67" ref="O113:X113">SUM(O111:O112)</f>
        <v>170</v>
      </c>
      <c r="P113" s="68">
        <f t="shared" si="67"/>
        <v>115</v>
      </c>
      <c r="Q113" s="68">
        <f t="shared" si="67"/>
        <v>13</v>
      </c>
      <c r="R113" s="68">
        <f t="shared" si="67"/>
        <v>42</v>
      </c>
      <c r="S113" s="68">
        <f t="shared" si="67"/>
        <v>170</v>
      </c>
      <c r="T113" s="68">
        <f t="shared" si="67"/>
        <v>4945</v>
      </c>
      <c r="U113" s="68">
        <f t="shared" si="67"/>
        <v>0</v>
      </c>
      <c r="V113" s="68">
        <f t="shared" si="67"/>
        <v>0</v>
      </c>
      <c r="W113" s="68">
        <f t="shared" si="67"/>
        <v>2</v>
      </c>
      <c r="X113" s="68">
        <f t="shared" si="67"/>
        <v>97800</v>
      </c>
      <c r="Y113" s="69"/>
      <c r="Z113" s="69"/>
      <c r="AA113" s="70"/>
      <c r="AB113" s="43"/>
    </row>
    <row r="114" spans="1:28" ht="39.75" customHeight="1">
      <c r="A114" s="103" t="s">
        <v>152</v>
      </c>
      <c r="B114" s="23" t="s">
        <v>153</v>
      </c>
      <c r="C114" s="23" t="s">
        <v>207</v>
      </c>
      <c r="D114" s="23" t="s">
        <v>25</v>
      </c>
      <c r="E114" s="119">
        <f t="shared" si="43"/>
        <v>315</v>
      </c>
      <c r="F114" s="51">
        <v>0</v>
      </c>
      <c r="G114" s="51">
        <v>315</v>
      </c>
      <c r="H114" s="51">
        <v>0</v>
      </c>
      <c r="I114" s="51">
        <v>315</v>
      </c>
      <c r="J114" s="126" t="s">
        <v>168</v>
      </c>
      <c r="K114" s="53">
        <v>2</v>
      </c>
      <c r="L114" s="52">
        <v>2400</v>
      </c>
      <c r="M114" s="53">
        <v>1</v>
      </c>
      <c r="N114" s="116">
        <v>13700</v>
      </c>
      <c r="O114" s="51">
        <f>SUM(P114:R114)</f>
        <v>123</v>
      </c>
      <c r="P114" s="51">
        <v>0</v>
      </c>
      <c r="Q114" s="51">
        <v>123</v>
      </c>
      <c r="R114" s="51">
        <v>0</v>
      </c>
      <c r="S114" s="51">
        <v>123</v>
      </c>
      <c r="T114" s="126" t="s">
        <v>168</v>
      </c>
      <c r="U114" s="51">
        <v>0</v>
      </c>
      <c r="V114" s="52">
        <v>0</v>
      </c>
      <c r="W114" s="51">
        <v>1</v>
      </c>
      <c r="X114" s="52">
        <v>13700</v>
      </c>
      <c r="Y114" s="55">
        <v>33681</v>
      </c>
      <c r="Z114" s="55">
        <v>38023</v>
      </c>
      <c r="AA114" s="56" t="s">
        <v>208</v>
      </c>
      <c r="AB114" s="43"/>
    </row>
    <row r="115" spans="1:28" ht="39.75" customHeight="1" thickBot="1">
      <c r="A115" s="71"/>
      <c r="B115" s="23" t="s">
        <v>154</v>
      </c>
      <c r="C115" s="23" t="s">
        <v>214</v>
      </c>
      <c r="D115" s="23" t="s">
        <v>25</v>
      </c>
      <c r="E115" s="127">
        <f t="shared" si="43"/>
        <v>298</v>
      </c>
      <c r="F115" s="51">
        <v>0</v>
      </c>
      <c r="G115" s="51">
        <v>298</v>
      </c>
      <c r="H115" s="51">
        <v>0</v>
      </c>
      <c r="I115" s="51">
        <v>298</v>
      </c>
      <c r="J115" s="45">
        <v>29400</v>
      </c>
      <c r="K115" s="53">
        <v>1</v>
      </c>
      <c r="L115" s="52">
        <v>430</v>
      </c>
      <c r="M115" s="53">
        <v>1</v>
      </c>
      <c r="N115" s="116">
        <v>9100</v>
      </c>
      <c r="O115" s="51">
        <f>SUM(P115:R115)</f>
        <v>115</v>
      </c>
      <c r="P115" s="51">
        <v>0</v>
      </c>
      <c r="Q115" s="51">
        <v>115</v>
      </c>
      <c r="R115" s="51">
        <v>0</v>
      </c>
      <c r="S115" s="51">
        <v>115</v>
      </c>
      <c r="T115" s="46">
        <v>23955</v>
      </c>
      <c r="U115" s="51">
        <v>1</v>
      </c>
      <c r="V115" s="52">
        <v>430</v>
      </c>
      <c r="W115" s="51">
        <v>1</v>
      </c>
      <c r="X115" s="52">
        <v>9100</v>
      </c>
      <c r="Y115" s="55">
        <v>32954</v>
      </c>
      <c r="Z115" s="55">
        <v>37344</v>
      </c>
      <c r="AA115" s="56" t="s">
        <v>209</v>
      </c>
      <c r="AB115" s="43"/>
    </row>
    <row r="116" spans="1:28" ht="39.75" customHeight="1" thickBot="1">
      <c r="A116" s="66" t="s">
        <v>50</v>
      </c>
      <c r="B116" s="67"/>
      <c r="C116" s="67"/>
      <c r="D116" s="67"/>
      <c r="E116" s="117">
        <f t="shared" si="43"/>
        <v>613</v>
      </c>
      <c r="F116" s="68">
        <f aca="true" t="shared" si="68" ref="F116:N116">SUM(F114:F115)</f>
        <v>0</v>
      </c>
      <c r="G116" s="68">
        <f t="shared" si="68"/>
        <v>613</v>
      </c>
      <c r="H116" s="68">
        <f t="shared" si="68"/>
        <v>0</v>
      </c>
      <c r="I116" s="68">
        <f t="shared" si="68"/>
        <v>613</v>
      </c>
      <c r="J116" s="68">
        <f t="shared" si="68"/>
        <v>29400</v>
      </c>
      <c r="K116" s="68">
        <f t="shared" si="68"/>
        <v>3</v>
      </c>
      <c r="L116" s="68">
        <f t="shared" si="68"/>
        <v>2830</v>
      </c>
      <c r="M116" s="68">
        <f t="shared" si="68"/>
        <v>2</v>
      </c>
      <c r="N116" s="118">
        <f t="shared" si="68"/>
        <v>22800</v>
      </c>
      <c r="O116" s="68">
        <f aca="true" t="shared" si="69" ref="O116:X116">SUM(O114:O115)</f>
        <v>238</v>
      </c>
      <c r="P116" s="68">
        <f t="shared" si="69"/>
        <v>0</v>
      </c>
      <c r="Q116" s="68">
        <f t="shared" si="69"/>
        <v>238</v>
      </c>
      <c r="R116" s="68">
        <f t="shared" si="69"/>
        <v>0</v>
      </c>
      <c r="S116" s="68">
        <f t="shared" si="69"/>
        <v>238</v>
      </c>
      <c r="T116" s="68">
        <f t="shared" si="69"/>
        <v>23955</v>
      </c>
      <c r="U116" s="68">
        <f t="shared" si="69"/>
        <v>1</v>
      </c>
      <c r="V116" s="68">
        <f t="shared" si="69"/>
        <v>430</v>
      </c>
      <c r="W116" s="68">
        <f t="shared" si="69"/>
        <v>2</v>
      </c>
      <c r="X116" s="68">
        <f t="shared" si="69"/>
        <v>22800</v>
      </c>
      <c r="Y116" s="104"/>
      <c r="Z116" s="104"/>
      <c r="AA116" s="105"/>
      <c r="AB116" s="43"/>
    </row>
    <row r="117" spans="1:28" ht="39.75" customHeight="1">
      <c r="A117" s="54" t="s">
        <v>17</v>
      </c>
      <c r="B117" s="106"/>
      <c r="C117" s="107"/>
      <c r="D117" s="23" t="s">
        <v>25</v>
      </c>
      <c r="E117" s="51">
        <f aca="true" t="shared" si="70" ref="E117:X117">E8+E10+E13+E17+E25+E30+E45+E47+E53+E69+E73+E74+E76+E80+E84+E87+E90+E96+E97+E109+E113+E116</f>
        <v>52516</v>
      </c>
      <c r="F117" s="51">
        <f t="shared" si="70"/>
        <v>32999</v>
      </c>
      <c r="G117" s="51">
        <f t="shared" si="70"/>
        <v>15311</v>
      </c>
      <c r="H117" s="51">
        <f t="shared" si="70"/>
        <v>4206</v>
      </c>
      <c r="I117" s="51">
        <f t="shared" si="70"/>
        <v>52145</v>
      </c>
      <c r="J117" s="51">
        <f t="shared" si="70"/>
        <v>329393</v>
      </c>
      <c r="K117" s="51">
        <f t="shared" si="70"/>
        <v>94</v>
      </c>
      <c r="L117" s="51">
        <f t="shared" si="70"/>
        <v>137400</v>
      </c>
      <c r="M117" s="51">
        <f t="shared" si="70"/>
        <v>39</v>
      </c>
      <c r="N117" s="102">
        <f t="shared" si="70"/>
        <v>1501480</v>
      </c>
      <c r="O117" s="51">
        <f t="shared" si="70"/>
        <v>28750</v>
      </c>
      <c r="P117" s="51">
        <f t="shared" si="70"/>
        <v>21582</v>
      </c>
      <c r="Q117" s="51">
        <f t="shared" si="70"/>
        <v>4541</v>
      </c>
      <c r="R117" s="51">
        <f t="shared" si="70"/>
        <v>2627</v>
      </c>
      <c r="S117" s="51">
        <f t="shared" si="70"/>
        <v>29455</v>
      </c>
      <c r="T117" s="51">
        <f t="shared" si="70"/>
        <v>242321</v>
      </c>
      <c r="U117" s="51">
        <f t="shared" si="70"/>
        <v>57</v>
      </c>
      <c r="V117" s="51">
        <f t="shared" si="70"/>
        <v>85828</v>
      </c>
      <c r="W117" s="51">
        <f t="shared" si="70"/>
        <v>36</v>
      </c>
      <c r="X117" s="51">
        <f t="shared" si="70"/>
        <v>1392563</v>
      </c>
      <c r="Y117" s="108"/>
      <c r="Z117" s="108"/>
      <c r="AA117" s="109"/>
      <c r="AB117" s="43"/>
    </row>
    <row r="118" spans="1:28" ht="39.75" customHeight="1" thickBot="1">
      <c r="A118" s="57"/>
      <c r="B118" s="110"/>
      <c r="C118" s="30"/>
      <c r="D118" s="31" t="s">
        <v>32</v>
      </c>
      <c r="E118" s="45">
        <f aca="true" t="shared" si="71" ref="E118:X118">E14+E46+E70+E110</f>
        <v>2015</v>
      </c>
      <c r="F118" s="45">
        <f t="shared" si="71"/>
        <v>2008</v>
      </c>
      <c r="G118" s="45">
        <f t="shared" si="71"/>
        <v>7</v>
      </c>
      <c r="H118" s="45">
        <f t="shared" si="71"/>
        <v>0</v>
      </c>
      <c r="I118" s="45">
        <f t="shared" si="71"/>
        <v>2015</v>
      </c>
      <c r="J118" s="45">
        <f t="shared" si="71"/>
        <v>33080</v>
      </c>
      <c r="K118" s="45">
        <f t="shared" si="71"/>
        <v>9</v>
      </c>
      <c r="L118" s="45">
        <f t="shared" si="71"/>
        <v>46770</v>
      </c>
      <c r="M118" s="45">
        <f t="shared" si="71"/>
        <v>1</v>
      </c>
      <c r="N118" s="117">
        <f t="shared" si="71"/>
        <v>43580</v>
      </c>
      <c r="O118" s="45">
        <f t="shared" si="71"/>
        <v>2007</v>
      </c>
      <c r="P118" s="45">
        <f t="shared" si="71"/>
        <v>2007</v>
      </c>
      <c r="Q118" s="45">
        <f t="shared" si="71"/>
        <v>0</v>
      </c>
      <c r="R118" s="45">
        <f t="shared" si="71"/>
        <v>0</v>
      </c>
      <c r="S118" s="45">
        <f t="shared" si="71"/>
        <v>2007</v>
      </c>
      <c r="T118" s="45">
        <f t="shared" si="71"/>
        <v>33080</v>
      </c>
      <c r="U118" s="45">
        <f t="shared" si="71"/>
        <v>9</v>
      </c>
      <c r="V118" s="45">
        <f t="shared" si="71"/>
        <v>46770</v>
      </c>
      <c r="W118" s="45">
        <f t="shared" si="71"/>
        <v>1</v>
      </c>
      <c r="X118" s="45">
        <f t="shared" si="71"/>
        <v>43580</v>
      </c>
      <c r="Y118" s="111"/>
      <c r="Z118" s="111"/>
      <c r="AA118" s="112"/>
      <c r="AB118" s="43"/>
    </row>
  </sheetData>
  <mergeCells count="28">
    <mergeCell ref="C99:C100"/>
    <mergeCell ref="AA99:AA100"/>
    <mergeCell ref="Z99:Z100"/>
    <mergeCell ref="C62:C63"/>
    <mergeCell ref="Y62:Y63"/>
    <mergeCell ref="Z62:Z63"/>
    <mergeCell ref="AA62:AA63"/>
    <mergeCell ref="Z54:Z55"/>
    <mergeCell ref="Z56:Z57"/>
    <mergeCell ref="AA54:AA55"/>
    <mergeCell ref="AA56:AA57"/>
    <mergeCell ref="C54:C55"/>
    <mergeCell ref="C56:C57"/>
    <mergeCell ref="Y54:Y55"/>
    <mergeCell ref="Y56:Y57"/>
    <mergeCell ref="W107:X107"/>
    <mergeCell ref="M93:N93"/>
    <mergeCell ref="W93:X93"/>
    <mergeCell ref="M97:N97"/>
    <mergeCell ref="W97:X97"/>
    <mergeCell ref="AA11:AA12"/>
    <mergeCell ref="Y34:Y35"/>
    <mergeCell ref="Z34:Z35"/>
    <mergeCell ref="AA34:AA35"/>
    <mergeCell ref="C11:C12"/>
    <mergeCell ref="C34:C35"/>
    <mergeCell ref="Y11:Y12"/>
    <mergeCell ref="Z11:Z12"/>
  </mergeCells>
  <printOptions horizontalCentered="1"/>
  <pageMargins left="0.7874015748031497" right="0.7874015748031497" top="0.7874015748031497" bottom="0.984251968503937" header="0.5118110236220472" footer="0.5118110236220472"/>
  <pageSetup fitToHeight="6" fitToWidth="2" orientation="portrait" pageOrder="overThenDown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2004-11-03T07:45:32Z</cp:lastPrinted>
  <dcterms:created xsi:type="dcterms:W3CDTF">1999-04-13T02:15:19Z</dcterms:created>
  <dcterms:modified xsi:type="dcterms:W3CDTF">2004-11-03T07:46:33Z</dcterms:modified>
  <cp:category/>
  <cp:version/>
  <cp:contentType/>
  <cp:contentStatus/>
</cp:coreProperties>
</file>