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1"/>
  </bookViews>
  <sheets>
    <sheet name="市街化区域面積(1)" sheetId="1" r:id="rId1"/>
    <sheet name="市街化区域面積(2)" sheetId="2" r:id="rId2"/>
    <sheet name="市街化区域面積(3)" sheetId="3" r:id="rId3"/>
    <sheet name="市街化区域面積(4)" sheetId="4" r:id="rId4"/>
    <sheet name="集計" sheetId="5" r:id="rId5"/>
    <sheet name="Sheet3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<sst xmlns="http://schemas.openxmlformats.org/spreadsheetml/2006/main" count="655" uniqueCount="276">
  <si>
    <t>市町村名</t>
  </si>
  <si>
    <t>修善寺町</t>
  </si>
  <si>
    <t>韮山町</t>
  </si>
  <si>
    <t>函南町</t>
  </si>
  <si>
    <t>田方広域</t>
  </si>
  <si>
    <t>湖西市</t>
  </si>
  <si>
    <t>伊豆長岡町</t>
  </si>
  <si>
    <t>大仁町</t>
  </si>
  <si>
    <t>御殿場小山広域</t>
  </si>
  <si>
    <t>御殿場市</t>
  </si>
  <si>
    <t>小山町</t>
  </si>
  <si>
    <t>裾野</t>
  </si>
  <si>
    <t>裾野市</t>
  </si>
  <si>
    <t>三島市</t>
  </si>
  <si>
    <t>沼津市</t>
  </si>
  <si>
    <t>長泉町</t>
  </si>
  <si>
    <t>清水町</t>
  </si>
  <si>
    <t>岳南広域</t>
  </si>
  <si>
    <t>富士市</t>
  </si>
  <si>
    <t>富士宮市</t>
  </si>
  <si>
    <t>静清広域</t>
  </si>
  <si>
    <t>静岡市</t>
  </si>
  <si>
    <t>清水市</t>
  </si>
  <si>
    <t>志太広域</t>
  </si>
  <si>
    <t>藤枝市</t>
  </si>
  <si>
    <t>焼津市</t>
  </si>
  <si>
    <t>岡部町</t>
  </si>
  <si>
    <t>大井川町</t>
  </si>
  <si>
    <t>磐南広域</t>
  </si>
  <si>
    <t>磐田市</t>
  </si>
  <si>
    <t>竜洋町</t>
  </si>
  <si>
    <t>福田町</t>
  </si>
  <si>
    <t>豊田町</t>
  </si>
  <si>
    <t>豊岡村</t>
  </si>
  <si>
    <t>西遠広域</t>
  </si>
  <si>
    <t>浜松市</t>
  </si>
  <si>
    <t>浜北市</t>
  </si>
  <si>
    <t>雄踏町</t>
  </si>
  <si>
    <t>舞阪町</t>
  </si>
  <si>
    <t>西浜名広域</t>
  </si>
  <si>
    <t>新居町</t>
  </si>
  <si>
    <t>奥浜名広域</t>
  </si>
  <si>
    <t>細江町</t>
  </si>
  <si>
    <t>引佐町</t>
  </si>
  <si>
    <t>都市計画      区    域    名</t>
  </si>
  <si>
    <t>目標年次      市街地内人口</t>
  </si>
  <si>
    <t>目標年次        都計内人口</t>
  </si>
  <si>
    <t>市街化         区域面積</t>
  </si>
  <si>
    <t>市街化         区域面積</t>
  </si>
  <si>
    <t>市街化調整   区域面積</t>
  </si>
  <si>
    <t>市街化            区域面積</t>
  </si>
  <si>
    <t>都計区域      面積</t>
  </si>
  <si>
    <t>行政区域    面積</t>
  </si>
  <si>
    <t>小   計</t>
  </si>
  <si>
    <t>小   計</t>
  </si>
  <si>
    <t>東駿河湾         広域</t>
  </si>
  <si>
    <t>東駿河湾         広域</t>
  </si>
  <si>
    <t>５．市街化区域及び市街化調整区域決定状況（１）</t>
  </si>
  <si>
    <t>決定告示</t>
  </si>
  <si>
    <t>決定告示</t>
  </si>
  <si>
    <t>随    時    変    更</t>
  </si>
  <si>
    <t>随    時    変    更</t>
  </si>
  <si>
    <t>第    １    回    定    期    見    直    し</t>
  </si>
  <si>
    <t>現                                      在</t>
  </si>
  <si>
    <t>当                   初</t>
  </si>
  <si>
    <t>(注）  （   ）は保留人口フレーム</t>
  </si>
  <si>
    <t>（ha、人）</t>
  </si>
  <si>
    <t>（ha、人）</t>
  </si>
  <si>
    <t>都市計画      区    域    名</t>
  </si>
  <si>
    <t>市町村名</t>
  </si>
  <si>
    <t>目標年次        都計内人口</t>
  </si>
  <si>
    <t>目標年次      市街地内人口</t>
  </si>
  <si>
    <t>田方広域</t>
  </si>
  <si>
    <t>修善寺町</t>
  </si>
  <si>
    <t>伊豆長岡町</t>
  </si>
  <si>
    <t>大仁町</t>
  </si>
  <si>
    <t>韮山町</t>
  </si>
  <si>
    <t>函南町</t>
  </si>
  <si>
    <t>御殿場小山広域</t>
  </si>
  <si>
    <t>御殿場市</t>
  </si>
  <si>
    <t>小山町</t>
  </si>
  <si>
    <t>裾野</t>
  </si>
  <si>
    <t>裾野市</t>
  </si>
  <si>
    <t>三島市</t>
  </si>
  <si>
    <t>沼津市</t>
  </si>
  <si>
    <t>長泉町</t>
  </si>
  <si>
    <t>清水町</t>
  </si>
  <si>
    <t>岳南広域</t>
  </si>
  <si>
    <t>富士市</t>
  </si>
  <si>
    <t>富士宮市</t>
  </si>
  <si>
    <t>静清広域</t>
  </si>
  <si>
    <t>静岡市</t>
  </si>
  <si>
    <t>清水市</t>
  </si>
  <si>
    <t>志太広域</t>
  </si>
  <si>
    <t>藤枝市</t>
  </si>
  <si>
    <t>焼津市</t>
  </si>
  <si>
    <t>岡部町</t>
  </si>
  <si>
    <t>大井川町</t>
  </si>
  <si>
    <t>磐南広域</t>
  </si>
  <si>
    <t>磐田市</t>
  </si>
  <si>
    <t>竜洋町</t>
  </si>
  <si>
    <t>福田町</t>
  </si>
  <si>
    <t>豊田町</t>
  </si>
  <si>
    <t>豊岡村</t>
  </si>
  <si>
    <t>西遠広域</t>
  </si>
  <si>
    <t>浜松市</t>
  </si>
  <si>
    <t>浜北市</t>
  </si>
  <si>
    <t>雄踏町</t>
  </si>
  <si>
    <t>舞阪町</t>
  </si>
  <si>
    <t>西浜名広域</t>
  </si>
  <si>
    <t>湖西市</t>
  </si>
  <si>
    <t>新居町</t>
  </si>
  <si>
    <t>奥浜名広域</t>
  </si>
  <si>
    <t>細江町</t>
  </si>
  <si>
    <t>引佐町</t>
  </si>
  <si>
    <t>第    ２    回    定    期    見    直    し</t>
  </si>
  <si>
    <t>県告示</t>
  </si>
  <si>
    <t>第780号</t>
  </si>
  <si>
    <t>県告示</t>
  </si>
  <si>
    <t>第782号</t>
  </si>
  <si>
    <t>第781号</t>
  </si>
  <si>
    <t>第363号</t>
  </si>
  <si>
    <t>第1013号</t>
  </si>
  <si>
    <t>第482、3号</t>
  </si>
  <si>
    <t>第783号</t>
  </si>
  <si>
    <t>第784号</t>
  </si>
  <si>
    <t>第14号</t>
  </si>
  <si>
    <t>第786号</t>
  </si>
  <si>
    <t>第785号</t>
  </si>
  <si>
    <t>第567号</t>
  </si>
  <si>
    <t>第934号</t>
  </si>
  <si>
    <t>第136号</t>
  </si>
  <si>
    <t>第1028号</t>
  </si>
  <si>
    <t>第426号</t>
  </si>
  <si>
    <t>第187号</t>
  </si>
  <si>
    <t>第457号</t>
  </si>
  <si>
    <t>第978号</t>
  </si>
  <si>
    <t>第569号</t>
  </si>
  <si>
    <t>第514号</t>
  </si>
  <si>
    <t>第108号</t>
  </si>
  <si>
    <t>第392号</t>
  </si>
  <si>
    <t>第684号</t>
  </si>
  <si>
    <t>第680号</t>
  </si>
  <si>
    <t>第682号</t>
  </si>
  <si>
    <t>第143号</t>
  </si>
  <si>
    <t>第483号</t>
  </si>
  <si>
    <t>第612号</t>
  </si>
  <si>
    <t>第954号</t>
  </si>
  <si>
    <t>第958号</t>
  </si>
  <si>
    <t>第579号</t>
  </si>
  <si>
    <t>第378号</t>
  </si>
  <si>
    <t>第689号</t>
  </si>
  <si>
    <t>第111号</t>
  </si>
  <si>
    <t>第11０号</t>
  </si>
  <si>
    <t>第860号</t>
  </si>
  <si>
    <t>第871号</t>
  </si>
  <si>
    <t>第145号</t>
  </si>
  <si>
    <t>第169号</t>
  </si>
  <si>
    <t>第965号</t>
  </si>
  <si>
    <t>第685号</t>
  </si>
  <si>
    <t>第961号</t>
  </si>
  <si>
    <t>第724号</t>
  </si>
  <si>
    <t>第601号</t>
  </si>
  <si>
    <t>第789号</t>
  </si>
  <si>
    <t>第683号</t>
  </si>
  <si>
    <t>第602号</t>
  </si>
  <si>
    <t>第970号</t>
  </si>
  <si>
    <t>第754号</t>
  </si>
  <si>
    <t>第465号</t>
  </si>
  <si>
    <t>S55</t>
  </si>
  <si>
    <t>S60</t>
  </si>
  <si>
    <t>H2</t>
  </si>
  <si>
    <t>S60</t>
  </si>
  <si>
    <t>H7</t>
  </si>
  <si>
    <t>H12</t>
  </si>
  <si>
    <t>H７</t>
  </si>
  <si>
    <t>H7</t>
  </si>
  <si>
    <t>県告示</t>
  </si>
  <si>
    <t>県告示</t>
  </si>
  <si>
    <t>県告示</t>
  </si>
  <si>
    <t>県告示</t>
  </si>
  <si>
    <t>県告示</t>
  </si>
  <si>
    <t>H17</t>
  </si>
  <si>
    <t>５．市街化区域及び市街化調整区域決定状況（３）</t>
  </si>
  <si>
    <t>第    ３    回    定    期    見    直    し</t>
  </si>
  <si>
    <t>５．市街化区域及び市街化調整区域決定状況（２）</t>
  </si>
  <si>
    <t>H17</t>
  </si>
  <si>
    <t>第657号</t>
  </si>
  <si>
    <t>第656号</t>
  </si>
  <si>
    <t>第658号</t>
  </si>
  <si>
    <t>第659号</t>
  </si>
  <si>
    <t>H2</t>
  </si>
  <si>
    <t>H12</t>
  </si>
  <si>
    <t>(注１）  （   ）は保留人口フレーム</t>
  </si>
  <si>
    <t>Ｓ４６</t>
  </si>
  <si>
    <t>Ｓ４７</t>
  </si>
  <si>
    <t>Ｓ４８</t>
  </si>
  <si>
    <t>Ｓ４９</t>
  </si>
  <si>
    <t>Ｓ５０</t>
  </si>
  <si>
    <t>Ｓ５１</t>
  </si>
  <si>
    <t>Ｓ５２</t>
  </si>
  <si>
    <t>Ｓ５３</t>
  </si>
  <si>
    <t>Ｓ５４</t>
  </si>
  <si>
    <t>Ｓ５５</t>
  </si>
  <si>
    <t>Ｓ５６</t>
  </si>
  <si>
    <t>Ｓ５７</t>
  </si>
  <si>
    <t>Ｓ５８</t>
  </si>
  <si>
    <t>Ｓ５９</t>
  </si>
  <si>
    <t>Ｓ６０</t>
  </si>
  <si>
    <t>Ｓ６１</t>
  </si>
  <si>
    <t>Ｓ６２</t>
  </si>
  <si>
    <t>Ｓ６３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</si>
  <si>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</si>
  <si>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</si>
  <si>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</si>
  <si>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</si>
  <si>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</si>
  <si>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</si>
  <si>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</si>
  <si>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</si>
  <si>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Ｈ１０</t>
  </si>
  <si>
    <t>Ｈ１１</t>
  </si>
  <si>
    <t>市街化区域面積</t>
  </si>
  <si>
    <t>現在</t>
  </si>
  <si>
    <t>Ｈ１</t>
  </si>
  <si>
    <t>伊豆長岡町</t>
  </si>
  <si>
    <t>小   計</t>
  </si>
  <si>
    <t>御殿場市</t>
  </si>
  <si>
    <t>小山町</t>
  </si>
  <si>
    <t>三島市</t>
  </si>
  <si>
    <t>沼津市</t>
  </si>
  <si>
    <t>長泉町</t>
  </si>
  <si>
    <t>小   計</t>
  </si>
  <si>
    <t>富士市</t>
  </si>
  <si>
    <t>富士宮市</t>
  </si>
  <si>
    <t>小   計</t>
  </si>
  <si>
    <t>静岡市</t>
  </si>
  <si>
    <t>小   計</t>
  </si>
  <si>
    <t>藤枝市</t>
  </si>
  <si>
    <t>岡部町</t>
  </si>
  <si>
    <t>大井川町</t>
  </si>
  <si>
    <t>小   計</t>
  </si>
  <si>
    <t>磐田市</t>
  </si>
  <si>
    <t>小   計</t>
  </si>
  <si>
    <t>浜松市</t>
  </si>
  <si>
    <t>浜北市</t>
  </si>
  <si>
    <t>雄踏町</t>
  </si>
  <si>
    <t>舞阪町</t>
  </si>
  <si>
    <t>湖西市</t>
  </si>
  <si>
    <t>新居町</t>
  </si>
  <si>
    <t>細江町</t>
  </si>
  <si>
    <t>引佐町</t>
  </si>
  <si>
    <t>田方広域</t>
  </si>
  <si>
    <t>裾野</t>
  </si>
  <si>
    <t>東駿河湾         広域</t>
  </si>
  <si>
    <t>都市計画      区域名</t>
  </si>
  <si>
    <t>御殿場  小山広域</t>
  </si>
  <si>
    <t>合計</t>
  </si>
  <si>
    <t>西浜名    広域</t>
  </si>
  <si>
    <t>奥浜名   広域</t>
  </si>
  <si>
    <t>（注）各年１月１日現在</t>
  </si>
  <si>
    <t>(注1）  （   ）は保留人口フレーム</t>
  </si>
  <si>
    <t>県告示</t>
  </si>
  <si>
    <t>第   ４    回    定    期    見    直    し</t>
  </si>
  <si>
    <t>第899号</t>
  </si>
  <si>
    <t>第897号</t>
  </si>
  <si>
    <t>５．市街化区域及び市街化調整区域決定状況（４）</t>
  </si>
  <si>
    <t>H17</t>
  </si>
  <si>
    <t>第811号</t>
  </si>
  <si>
    <t>第813号</t>
  </si>
  <si>
    <t>第812号</t>
  </si>
  <si>
    <t>Ｈ１２</t>
  </si>
  <si>
    <t>Ｈ１３</t>
  </si>
  <si>
    <t>第334号</t>
  </si>
  <si>
    <t>県告示</t>
  </si>
  <si>
    <t>第897号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</si>
</sst>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.0_);\(#,##0.0\)"/>
    <numFmt numFmtId="179" formatCode="#,##0.0_ ;[Red]\-#,##0.0\ "/>
    <numFmt numFmtId="180" formatCode="#,##0.0;[Red]\-#,##0.0"/>
    <numFmt numFmtId="181" formatCode="[&lt;=999]000;000\-00"/>
    <numFmt numFmtId="182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 style="hair"/>
      <bottom style="double"/>
    </border>
    <border>
      <left style="hair"/>
      <right style="hair"/>
      <top style="double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double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8" fontId="0" fillId="0" borderId="6" xfId="16" applyBorder="1" applyAlignment="1">
      <alignment horizontal="right"/>
    </xf>
    <xf numFmtId="38" fontId="0" fillId="0" borderId="6" xfId="16" applyBorder="1" applyAlignment="1">
      <alignment/>
    </xf>
    <xf numFmtId="38" fontId="0" fillId="0" borderId="2" xfId="16" applyBorder="1" applyAlignment="1">
      <alignment/>
    </xf>
    <xf numFmtId="38" fontId="0" fillId="0" borderId="4" xfId="16" applyBorder="1" applyAlignment="1">
      <alignment/>
    </xf>
    <xf numFmtId="38" fontId="0" fillId="0" borderId="1" xfId="16" applyBorder="1" applyAlignment="1">
      <alignment/>
    </xf>
    <xf numFmtId="38" fontId="0" fillId="0" borderId="3" xfId="16" applyBorder="1" applyAlignment="1">
      <alignment/>
    </xf>
    <xf numFmtId="38" fontId="0" fillId="0" borderId="18" xfId="16" applyBorder="1" applyAlignment="1">
      <alignment/>
    </xf>
    <xf numFmtId="38" fontId="0" fillId="0" borderId="19" xfId="16" applyBorder="1" applyAlignment="1">
      <alignment/>
    </xf>
    <xf numFmtId="38" fontId="0" fillId="0" borderId="20" xfId="16" applyBorder="1" applyAlignment="1">
      <alignment/>
    </xf>
    <xf numFmtId="38" fontId="0" fillId="0" borderId="21" xfId="16" applyBorder="1" applyAlignment="1">
      <alignment/>
    </xf>
    <xf numFmtId="38" fontId="0" fillId="0" borderId="7" xfId="16" applyBorder="1" applyAlignment="1">
      <alignment/>
    </xf>
    <xf numFmtId="38" fontId="0" fillId="0" borderId="9" xfId="16" applyBorder="1" applyAlignment="1">
      <alignment/>
    </xf>
    <xf numFmtId="38" fontId="0" fillId="0" borderId="22" xfId="16" applyBorder="1" applyAlignment="1">
      <alignment/>
    </xf>
    <xf numFmtId="38" fontId="0" fillId="0" borderId="23" xfId="16" applyBorder="1" applyAlignment="1">
      <alignment/>
    </xf>
    <xf numFmtId="38" fontId="0" fillId="0" borderId="24" xfId="16" applyBorder="1" applyAlignment="1">
      <alignment/>
    </xf>
    <xf numFmtId="38" fontId="0" fillId="0" borderId="25" xfId="16" applyBorder="1" applyAlignment="1">
      <alignment/>
    </xf>
    <xf numFmtId="0" fontId="4" fillId="0" borderId="26" xfId="0" applyFont="1" applyBorder="1" applyAlignment="1">
      <alignment/>
    </xf>
    <xf numFmtId="38" fontId="4" fillId="0" borderId="27" xfId="16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38" fontId="4" fillId="0" borderId="28" xfId="16" applyFont="1" applyBorder="1" applyAlignment="1">
      <alignment/>
    </xf>
    <xf numFmtId="179" fontId="0" fillId="0" borderId="19" xfId="16" applyNumberFormat="1" applyBorder="1" applyAlignment="1">
      <alignment/>
    </xf>
    <xf numFmtId="179" fontId="0" fillId="0" borderId="21" xfId="16" applyNumberFormat="1" applyBorder="1" applyAlignment="1">
      <alignment/>
    </xf>
    <xf numFmtId="179" fontId="0" fillId="0" borderId="9" xfId="16" applyNumberFormat="1" applyBorder="1" applyAlignment="1">
      <alignment/>
    </xf>
    <xf numFmtId="57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57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176" fontId="4" fillId="0" borderId="27" xfId="0" applyNumberFormat="1" applyFont="1" applyBorder="1" applyAlignment="1">
      <alignment/>
    </xf>
    <xf numFmtId="177" fontId="4" fillId="0" borderId="28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38" fontId="0" fillId="0" borderId="18" xfId="16" applyFont="1" applyBorder="1" applyAlignment="1">
      <alignment/>
    </xf>
    <xf numFmtId="38" fontId="0" fillId="0" borderId="20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22" xfId="16" applyFont="1" applyBorder="1" applyAlignment="1">
      <alignment/>
    </xf>
    <xf numFmtId="38" fontId="0" fillId="0" borderId="24" xfId="16" applyFont="1" applyBorder="1" applyAlignment="1">
      <alignment/>
    </xf>
    <xf numFmtId="3" fontId="4" fillId="0" borderId="27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0" fontId="0" fillId="0" borderId="16" xfId="0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0" fontId="0" fillId="0" borderId="6" xfId="16" applyNumberFormat="1" applyBorder="1" applyAlignment="1">
      <alignment/>
    </xf>
    <xf numFmtId="180" fontId="0" fillId="0" borderId="2" xfId="16" applyNumberFormat="1" applyBorder="1" applyAlignment="1">
      <alignment/>
    </xf>
    <xf numFmtId="180" fontId="0" fillId="0" borderId="4" xfId="16" applyNumberFormat="1" applyBorder="1" applyAlignment="1">
      <alignment/>
    </xf>
    <xf numFmtId="0" fontId="0" fillId="0" borderId="15" xfId="0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4" xfId="0" applyFont="1" applyBorder="1" applyAlignment="1">
      <alignment horizontal="center" vertical="center"/>
    </xf>
    <xf numFmtId="179" fontId="1" fillId="0" borderId="4" xfId="16" applyNumberFormat="1" applyFont="1" applyBorder="1" applyAlignment="1">
      <alignment/>
    </xf>
    <xf numFmtId="178" fontId="1" fillId="0" borderId="4" xfId="16" applyNumberFormat="1" applyFont="1" applyBorder="1" applyAlignment="1">
      <alignment/>
    </xf>
    <xf numFmtId="179" fontId="1" fillId="0" borderId="1" xfId="16" applyNumberFormat="1" applyFont="1" applyBorder="1" applyAlignment="1">
      <alignment/>
    </xf>
    <xf numFmtId="178" fontId="1" fillId="0" borderId="1" xfId="16" applyNumberFormat="1" applyFont="1" applyBorder="1" applyAlignment="1">
      <alignment/>
    </xf>
    <xf numFmtId="0" fontId="5" fillId="0" borderId="3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38" fontId="1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38" fontId="1" fillId="0" borderId="1" xfId="16" applyFont="1" applyBorder="1" applyAlignment="1">
      <alignment/>
    </xf>
    <xf numFmtId="0" fontId="1" fillId="2" borderId="1" xfId="0" applyFont="1" applyFill="1" applyBorder="1" applyAlignment="1">
      <alignment/>
    </xf>
    <xf numFmtId="38" fontId="1" fillId="2" borderId="1" xfId="16" applyFont="1" applyFill="1" applyBorder="1" applyAlignment="1">
      <alignment/>
    </xf>
    <xf numFmtId="38" fontId="1" fillId="0" borderId="2" xfId="16" applyFont="1" applyBorder="1" applyAlignment="1">
      <alignment/>
    </xf>
    <xf numFmtId="0" fontId="1" fillId="2" borderId="2" xfId="0" applyFont="1" applyFill="1" applyBorder="1" applyAlignment="1">
      <alignment/>
    </xf>
    <xf numFmtId="38" fontId="1" fillId="2" borderId="2" xfId="16" applyFont="1" applyFill="1" applyBorder="1" applyAlignment="1">
      <alignment/>
    </xf>
    <xf numFmtId="38" fontId="1" fillId="0" borderId="4" xfId="16" applyFont="1" applyBorder="1" applyAlignment="1">
      <alignment/>
    </xf>
    <xf numFmtId="0" fontId="1" fillId="2" borderId="4" xfId="0" applyFont="1" applyFill="1" applyBorder="1" applyAlignment="1">
      <alignment/>
    </xf>
    <xf numFmtId="38" fontId="1" fillId="2" borderId="4" xfId="16" applyFont="1" applyFill="1" applyBorder="1" applyAlignment="1">
      <alignment/>
    </xf>
    <xf numFmtId="38" fontId="1" fillId="0" borderId="28" xfId="16" applyFont="1" applyBorder="1" applyAlignment="1">
      <alignment vertical="center"/>
    </xf>
    <xf numFmtId="0" fontId="1" fillId="2" borderId="28" xfId="0" applyFont="1" applyFill="1" applyBorder="1" applyAlignment="1">
      <alignment/>
    </xf>
    <xf numFmtId="38" fontId="1" fillId="2" borderId="28" xfId="16" applyFont="1" applyFill="1" applyBorder="1" applyAlignment="1">
      <alignment vertical="center"/>
    </xf>
    <xf numFmtId="38" fontId="1" fillId="3" borderId="4" xfId="16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0" fontId="1" fillId="0" borderId="1" xfId="16" applyNumberFormat="1" applyFont="1" applyBorder="1" applyAlignment="1">
      <alignment/>
    </xf>
    <xf numFmtId="180" fontId="1" fillId="0" borderId="2" xfId="16" applyNumberFormat="1" applyFont="1" applyBorder="1" applyAlignment="1">
      <alignment/>
    </xf>
    <xf numFmtId="179" fontId="1" fillId="0" borderId="2" xfId="16" applyNumberFormat="1" applyFont="1" applyBorder="1" applyAlignment="1">
      <alignment/>
    </xf>
    <xf numFmtId="178" fontId="1" fillId="0" borderId="2" xfId="16" applyNumberFormat="1" applyFont="1" applyBorder="1" applyAlignment="1">
      <alignment/>
    </xf>
    <xf numFmtId="180" fontId="1" fillId="0" borderId="4" xfId="16" applyNumberFormat="1" applyFont="1" applyBorder="1" applyAlignment="1">
      <alignment/>
    </xf>
    <xf numFmtId="38" fontId="1" fillId="0" borderId="30" xfId="16" applyFont="1" applyBorder="1" applyAlignment="1">
      <alignment/>
    </xf>
    <xf numFmtId="0" fontId="1" fillId="0" borderId="36" xfId="0" applyFont="1" applyBorder="1" applyAlignment="1">
      <alignment/>
    </xf>
    <xf numFmtId="38" fontId="1" fillId="0" borderId="36" xfId="16" applyFont="1" applyBorder="1" applyAlignment="1">
      <alignment/>
    </xf>
    <xf numFmtId="0" fontId="1" fillId="0" borderId="37" xfId="0" applyFont="1" applyBorder="1" applyAlignment="1">
      <alignment/>
    </xf>
    <xf numFmtId="38" fontId="0" fillId="4" borderId="6" xfId="16" applyFill="1" applyBorder="1" applyAlignment="1">
      <alignment/>
    </xf>
    <xf numFmtId="176" fontId="4" fillId="0" borderId="38" xfId="0" applyNumberFormat="1" applyFont="1" applyBorder="1" applyAlignment="1">
      <alignment/>
    </xf>
    <xf numFmtId="180" fontId="0" fillId="0" borderId="21" xfId="16" applyNumberFormat="1" applyBorder="1" applyAlignment="1">
      <alignment/>
    </xf>
    <xf numFmtId="180" fontId="0" fillId="0" borderId="19" xfId="16" applyNumberFormat="1" applyBorder="1" applyAlignment="1">
      <alignment/>
    </xf>
    <xf numFmtId="180" fontId="0" fillId="0" borderId="9" xfId="16" applyNumberFormat="1" applyBorder="1" applyAlignment="1">
      <alignment/>
    </xf>
    <xf numFmtId="180" fontId="0" fillId="0" borderId="39" xfId="16" applyNumberFormat="1" applyBorder="1" applyAlignment="1">
      <alignment/>
    </xf>
    <xf numFmtId="180" fontId="0" fillId="0" borderId="8" xfId="16" applyNumberFormat="1" applyBorder="1" applyAlignment="1">
      <alignment/>
    </xf>
    <xf numFmtId="0" fontId="5" fillId="0" borderId="40" xfId="0" applyFont="1" applyBorder="1" applyAlignment="1">
      <alignment horizontal="center" vertical="center"/>
    </xf>
    <xf numFmtId="38" fontId="1" fillId="2" borderId="41" xfId="16" applyFont="1" applyFill="1" applyBorder="1" applyAlignment="1">
      <alignment/>
    </xf>
    <xf numFmtId="38" fontId="1" fillId="2" borderId="42" xfId="16" applyFont="1" applyFill="1" applyBorder="1" applyAlignment="1">
      <alignment/>
    </xf>
    <xf numFmtId="38" fontId="1" fillId="2" borderId="43" xfId="16" applyFont="1" applyFill="1" applyBorder="1" applyAlignment="1">
      <alignment/>
    </xf>
    <xf numFmtId="38" fontId="1" fillId="2" borderId="44" xfId="16" applyFont="1" applyFill="1" applyBorder="1" applyAlignment="1">
      <alignment vertical="center"/>
    </xf>
    <xf numFmtId="38" fontId="1" fillId="0" borderId="41" xfId="16" applyFont="1" applyBorder="1" applyAlignment="1">
      <alignment/>
    </xf>
    <xf numFmtId="38" fontId="1" fillId="0" borderId="42" xfId="16" applyFont="1" applyBorder="1" applyAlignment="1">
      <alignment/>
    </xf>
    <xf numFmtId="38" fontId="1" fillId="0" borderId="43" xfId="16" applyFont="1" applyBorder="1" applyAlignment="1">
      <alignment/>
    </xf>
    <xf numFmtId="179" fontId="1" fillId="0" borderId="41" xfId="16" applyNumberFormat="1" applyFont="1" applyBorder="1" applyAlignment="1">
      <alignment/>
    </xf>
    <xf numFmtId="179" fontId="1" fillId="0" borderId="42" xfId="16" applyNumberFormat="1" applyFont="1" applyBorder="1" applyAlignment="1">
      <alignment/>
    </xf>
    <xf numFmtId="179" fontId="1" fillId="0" borderId="43" xfId="16" applyNumberFormat="1" applyFont="1" applyBorder="1" applyAlignment="1">
      <alignment/>
    </xf>
    <xf numFmtId="38" fontId="1" fillId="0" borderId="45" xfId="16" applyFont="1" applyBorder="1" applyAlignment="1">
      <alignment/>
    </xf>
    <xf numFmtId="38" fontId="1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5" xfId="0" applyBorder="1" applyAlignment="1">
      <alignment/>
    </xf>
    <xf numFmtId="0" fontId="5" fillId="0" borderId="49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0" fillId="0" borderId="1" xfId="0" applyBorder="1" applyAlignment="1">
      <alignment/>
    </xf>
    <xf numFmtId="0" fontId="0" fillId="0" borderId="51" xfId="0" applyBorder="1" applyAlignment="1">
      <alignment/>
    </xf>
    <xf numFmtId="0" fontId="0" fillId="0" borderId="4" xfId="0" applyBorder="1" applyAlignment="1">
      <alignment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0" fillId="0" borderId="52" xfId="0" applyBorder="1" applyAlignment="1">
      <alignment/>
    </xf>
    <xf numFmtId="38" fontId="0" fillId="4" borderId="2" xfId="16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right"/>
    </xf>
    <xf numFmtId="182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 quotePrefix="1">
      <alignment/>
    </xf>
    <xf numFmtId="57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80" fontId="0" fillId="0" borderId="53" xfId="16" applyNumberFormat="1" applyBorder="1" applyAlignment="1">
      <alignment/>
    </xf>
    <xf numFmtId="180" fontId="0" fillId="0" borderId="1" xfId="16" applyNumberFormat="1" applyBorder="1" applyAlignment="1">
      <alignment/>
    </xf>
    <xf numFmtId="180" fontId="0" fillId="0" borderId="3" xfId="16" applyNumberFormat="1" applyBorder="1" applyAlignment="1">
      <alignment/>
    </xf>
    <xf numFmtId="180" fontId="0" fillId="0" borderId="54" xfId="16" applyNumberFormat="1" applyBorder="1" applyAlignment="1">
      <alignment/>
    </xf>
    <xf numFmtId="38" fontId="0" fillId="4" borderId="26" xfId="16" applyFill="1" applyBorder="1" applyAlignment="1">
      <alignment/>
    </xf>
    <xf numFmtId="180" fontId="0" fillId="0" borderId="23" xfId="16" applyNumberFormat="1" applyBorder="1" applyAlignment="1">
      <alignment/>
    </xf>
    <xf numFmtId="180" fontId="0" fillId="0" borderId="25" xfId="16" applyNumberFormat="1" applyBorder="1" applyAlignment="1">
      <alignment/>
    </xf>
    <xf numFmtId="180" fontId="0" fillId="0" borderId="18" xfId="16" applyNumberFormat="1" applyBorder="1" applyAlignment="1">
      <alignment/>
    </xf>
    <xf numFmtId="180" fontId="0" fillId="0" borderId="20" xfId="16" applyNumberFormat="1" applyBorder="1" applyAlignment="1">
      <alignment/>
    </xf>
    <xf numFmtId="180" fontId="0" fillId="0" borderId="7" xfId="16" applyNumberFormat="1" applyBorder="1" applyAlignment="1">
      <alignment/>
    </xf>
    <xf numFmtId="180" fontId="0" fillId="0" borderId="22" xfId="16" applyNumberFormat="1" applyBorder="1" applyAlignment="1">
      <alignment/>
    </xf>
    <xf numFmtId="180" fontId="0" fillId="0" borderId="24" xfId="16" applyNumberFormat="1" applyBorder="1" applyAlignment="1">
      <alignment/>
    </xf>
    <xf numFmtId="180" fontId="0" fillId="0" borderId="19" xfId="16" applyNumberFormat="1" applyBorder="1" applyAlignment="1">
      <alignment/>
    </xf>
    <xf numFmtId="180" fontId="0" fillId="0" borderId="21" xfId="16" applyNumberFormat="1" applyBorder="1" applyAlignment="1">
      <alignment/>
    </xf>
    <xf numFmtId="180" fontId="0" fillId="0" borderId="9" xfId="16" applyNumberFormat="1" applyBorder="1" applyAlignment="1">
      <alignment/>
    </xf>
    <xf numFmtId="180" fontId="0" fillId="0" borderId="23" xfId="16" applyNumberFormat="1" applyBorder="1" applyAlignment="1">
      <alignment/>
    </xf>
    <xf numFmtId="180" fontId="0" fillId="0" borderId="25" xfId="16" applyNumberFormat="1" applyBorder="1" applyAlignment="1">
      <alignment/>
    </xf>
    <xf numFmtId="180" fontId="0" fillId="0" borderId="18" xfId="16" applyNumberFormat="1" applyFont="1" applyBorder="1" applyAlignment="1">
      <alignment/>
    </xf>
    <xf numFmtId="180" fontId="0" fillId="0" borderId="20" xfId="16" applyNumberFormat="1" applyFont="1" applyBorder="1" applyAlignment="1">
      <alignment/>
    </xf>
    <xf numFmtId="180" fontId="0" fillId="0" borderId="7" xfId="16" applyNumberFormat="1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0" xfId="0" applyAlignment="1">
      <alignment/>
    </xf>
    <xf numFmtId="0" fontId="0" fillId="0" borderId="58" xfId="0" applyBorder="1" applyAlignment="1">
      <alignment/>
    </xf>
    <xf numFmtId="0" fontId="2" fillId="0" borderId="59" xfId="0" applyFont="1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26" xfId="16" applyBorder="1" applyAlignment="1">
      <alignment vertical="center"/>
    </xf>
    <xf numFmtId="180" fontId="0" fillId="0" borderId="61" xfId="16" applyNumberFormat="1" applyBorder="1" applyAlignment="1">
      <alignment vertical="center"/>
    </xf>
    <xf numFmtId="180" fontId="0" fillId="0" borderId="62" xfId="0" applyNumberFormat="1" applyBorder="1" applyAlignment="1">
      <alignment vertical="center"/>
    </xf>
    <xf numFmtId="180" fontId="0" fillId="0" borderId="63" xfId="0" applyNumberFormat="1" applyBorder="1" applyAlignment="1">
      <alignment vertical="center"/>
    </xf>
    <xf numFmtId="38" fontId="0" fillId="0" borderId="61" xfId="16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2" fillId="0" borderId="59" xfId="0" applyFont="1" applyBorder="1" applyAlignment="1">
      <alignment horizontal="distributed" vertical="center" wrapText="1"/>
    </xf>
    <xf numFmtId="0" fontId="2" fillId="0" borderId="60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60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0" xfId="0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2" fillId="0" borderId="65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/>
    </xf>
    <xf numFmtId="0" fontId="2" fillId="0" borderId="66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/>
    </xf>
    <xf numFmtId="0" fontId="2" fillId="0" borderId="6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80" fontId="0" fillId="0" borderId="26" xfId="16" applyNumberFormat="1" applyBorder="1" applyAlignment="1">
      <alignment vertical="center"/>
    </xf>
    <xf numFmtId="180" fontId="0" fillId="0" borderId="27" xfId="0" applyNumberFormat="1" applyBorder="1" applyAlignment="1">
      <alignment vertical="center"/>
    </xf>
    <xf numFmtId="180" fontId="0" fillId="0" borderId="28" xfId="0" applyNumberFormat="1" applyBorder="1" applyAlignment="1">
      <alignment vertical="center"/>
    </xf>
    <xf numFmtId="180" fontId="0" fillId="0" borderId="10" xfId="16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0" fillId="0" borderId="68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0" fontId="0" fillId="0" borderId="61" xfId="16" applyNumberFormat="1" applyBorder="1" applyAlignment="1">
      <alignment vertical="center"/>
    </xf>
    <xf numFmtId="38" fontId="0" fillId="0" borderId="61" xfId="16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38" fontId="0" fillId="0" borderId="61" xfId="16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5" fillId="0" borderId="69" xfId="0" applyFont="1" applyBorder="1" applyAlignment="1">
      <alignment horizontal="distributed" vertical="center" wrapText="1"/>
    </xf>
    <xf numFmtId="0" fontId="5" fillId="0" borderId="70" xfId="0" applyFont="1" applyBorder="1" applyAlignment="1">
      <alignment horizontal="distributed" vertical="center" wrapText="1"/>
    </xf>
    <xf numFmtId="0" fontId="5" fillId="0" borderId="71" xfId="0" applyFont="1" applyBorder="1" applyAlignment="1">
      <alignment horizontal="distributed" vertical="center" wrapText="1"/>
    </xf>
    <xf numFmtId="0" fontId="5" fillId="0" borderId="69" xfId="0" applyFont="1" applyBorder="1" applyAlignment="1">
      <alignment horizontal="distributed" vertical="center"/>
    </xf>
    <xf numFmtId="0" fontId="5" fillId="0" borderId="70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180" fontId="0" fillId="4" borderId="9" xfId="16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I12" sqref="I12"/>
    </sheetView>
  </sheetViews>
  <sheetFormatPr defaultColWidth="9.00390625" defaultRowHeight="13.5"/>
  <cols>
    <col min="1" max="1" width="9.375" style="0" customWidth="1"/>
    <col min="2" max="2" width="9.125" style="0" customWidth="1"/>
    <col min="3" max="6" width="9.625" style="0" customWidth="1"/>
    <col min="7" max="7" width="8.625" style="0" customWidth="1"/>
    <col min="8" max="8" width="9.625" style="0" customWidth="1"/>
    <col min="9" max="9" width="10.625" style="0" customWidth="1"/>
    <col min="10" max="10" width="9.625" style="0" customWidth="1"/>
    <col min="11" max="11" width="8.625" style="0" customWidth="1"/>
    <col min="12" max="12" width="9.625" style="0" customWidth="1"/>
    <col min="13" max="13" width="10.625" style="0" customWidth="1"/>
    <col min="14" max="14" width="9.625" style="0" customWidth="1"/>
    <col min="15" max="15" width="8.625" style="0" customWidth="1"/>
    <col min="16" max="16" width="10.625" style="0" customWidth="1"/>
    <col min="17" max="17" width="9.625" style="0" customWidth="1"/>
  </cols>
  <sheetData>
    <row r="1" spans="1:17" ht="16.5" customHeight="1">
      <c r="A1" s="4" t="s">
        <v>57</v>
      </c>
      <c r="Q1" s="180" t="s">
        <v>67</v>
      </c>
    </row>
    <row r="2" ht="9.75" customHeight="1" thickBot="1">
      <c r="Q2" s="181"/>
    </row>
    <row r="3" spans="1:17" ht="16.5" customHeight="1">
      <c r="A3" s="205" t="s">
        <v>44</v>
      </c>
      <c r="B3" s="207" t="s">
        <v>0</v>
      </c>
      <c r="C3" s="209" t="s">
        <v>63</v>
      </c>
      <c r="D3" s="178"/>
      <c r="E3" s="178"/>
      <c r="F3" s="210"/>
      <c r="G3" s="177" t="s">
        <v>64</v>
      </c>
      <c r="H3" s="178"/>
      <c r="I3" s="178"/>
      <c r="J3" s="179"/>
      <c r="K3" s="177" t="s">
        <v>62</v>
      </c>
      <c r="L3" s="200"/>
      <c r="M3" s="200"/>
      <c r="N3" s="201"/>
      <c r="O3" s="178" t="s">
        <v>61</v>
      </c>
      <c r="P3" s="200"/>
      <c r="Q3" s="202"/>
    </row>
    <row r="4" spans="1:17" ht="24" customHeight="1">
      <c r="A4" s="206"/>
      <c r="B4" s="208"/>
      <c r="C4" s="6" t="s">
        <v>52</v>
      </c>
      <c r="D4" s="6" t="s">
        <v>51</v>
      </c>
      <c r="E4" s="6" t="s">
        <v>50</v>
      </c>
      <c r="F4" s="11" t="s">
        <v>49</v>
      </c>
      <c r="G4" s="10" t="s">
        <v>48</v>
      </c>
      <c r="H4" s="6" t="s">
        <v>46</v>
      </c>
      <c r="I4" s="6" t="s">
        <v>45</v>
      </c>
      <c r="J4" s="12" t="s">
        <v>59</v>
      </c>
      <c r="K4" s="13" t="s">
        <v>48</v>
      </c>
      <c r="L4" s="6" t="s">
        <v>46</v>
      </c>
      <c r="M4" s="6" t="s">
        <v>45</v>
      </c>
      <c r="N4" s="12" t="s">
        <v>59</v>
      </c>
      <c r="O4" s="10" t="s">
        <v>48</v>
      </c>
      <c r="P4" s="6" t="s">
        <v>45</v>
      </c>
      <c r="Q4" s="7" t="s">
        <v>59</v>
      </c>
    </row>
    <row r="5" spans="1:17" ht="15" customHeight="1">
      <c r="A5" s="182" t="s">
        <v>4</v>
      </c>
      <c r="B5" s="8" t="s">
        <v>1</v>
      </c>
      <c r="C5" s="22">
        <v>6940</v>
      </c>
      <c r="D5" s="23">
        <v>6940</v>
      </c>
      <c r="E5" s="68">
        <v>204</v>
      </c>
      <c r="F5" s="157">
        <f>D5-E5</f>
        <v>6736</v>
      </c>
      <c r="G5" s="164">
        <v>210</v>
      </c>
      <c r="H5" s="38" t="s">
        <v>170</v>
      </c>
      <c r="I5" s="38" t="s">
        <v>170</v>
      </c>
      <c r="J5" s="47">
        <v>28045</v>
      </c>
      <c r="K5" s="169">
        <v>210</v>
      </c>
      <c r="L5" s="38" t="s">
        <v>171</v>
      </c>
      <c r="M5" s="38" t="s">
        <v>171</v>
      </c>
      <c r="N5" s="47">
        <v>31198</v>
      </c>
      <c r="O5" s="58"/>
      <c r="P5" s="38"/>
      <c r="Q5" s="18"/>
    </row>
    <row r="6" spans="1:17" ht="15" customHeight="1">
      <c r="A6" s="198"/>
      <c r="B6" s="2" t="s">
        <v>6</v>
      </c>
      <c r="C6" s="24">
        <v>1652</v>
      </c>
      <c r="D6" s="24">
        <v>1652</v>
      </c>
      <c r="E6" s="69">
        <v>209</v>
      </c>
      <c r="F6" s="119">
        <f aca="true" t="shared" si="0" ref="F6:F12">D6-E6</f>
        <v>1443</v>
      </c>
      <c r="G6" s="165">
        <v>220</v>
      </c>
      <c r="H6" s="39">
        <v>95000</v>
      </c>
      <c r="I6" s="39">
        <v>66500</v>
      </c>
      <c r="J6" s="48" t="s">
        <v>116</v>
      </c>
      <c r="K6" s="170">
        <v>220</v>
      </c>
      <c r="L6" s="39">
        <v>103500</v>
      </c>
      <c r="M6" s="39">
        <v>63700</v>
      </c>
      <c r="N6" s="66" t="s">
        <v>180</v>
      </c>
      <c r="O6" s="59"/>
      <c r="P6" s="40"/>
      <c r="Q6" s="19"/>
    </row>
    <row r="7" spans="1:17" ht="15" customHeight="1">
      <c r="A7" s="198"/>
      <c r="B7" s="2" t="s">
        <v>7</v>
      </c>
      <c r="C7" s="24">
        <v>4356</v>
      </c>
      <c r="D7" s="24">
        <v>4356</v>
      </c>
      <c r="E7" s="69">
        <v>216</v>
      </c>
      <c r="F7" s="119">
        <f t="shared" si="0"/>
        <v>4140</v>
      </c>
      <c r="G7" s="165">
        <v>190</v>
      </c>
      <c r="H7" s="40"/>
      <c r="I7" s="40"/>
      <c r="J7" s="49" t="s">
        <v>117</v>
      </c>
      <c r="K7" s="170">
        <v>192</v>
      </c>
      <c r="L7" s="40"/>
      <c r="M7" s="55">
        <v>-4800</v>
      </c>
      <c r="N7" s="49" t="s">
        <v>129</v>
      </c>
      <c r="O7" s="59"/>
      <c r="P7" s="40"/>
      <c r="Q7" s="19"/>
    </row>
    <row r="8" spans="1:17" ht="15" customHeight="1">
      <c r="A8" s="198"/>
      <c r="B8" s="2" t="s">
        <v>2</v>
      </c>
      <c r="C8" s="148">
        <v>3463</v>
      </c>
      <c r="D8" s="148">
        <v>3463</v>
      </c>
      <c r="E8" s="69">
        <v>171</v>
      </c>
      <c r="F8" s="119">
        <f t="shared" si="0"/>
        <v>3292</v>
      </c>
      <c r="G8" s="165">
        <v>180</v>
      </c>
      <c r="H8" s="40"/>
      <c r="I8" s="40"/>
      <c r="J8" s="15"/>
      <c r="K8" s="170">
        <v>180</v>
      </c>
      <c r="L8" s="40"/>
      <c r="M8" s="40"/>
      <c r="N8" s="15"/>
      <c r="O8" s="59"/>
      <c r="P8" s="40"/>
      <c r="Q8" s="19"/>
    </row>
    <row r="9" spans="1:17" ht="15" customHeight="1">
      <c r="A9" s="198"/>
      <c r="B9" s="2" t="s">
        <v>3</v>
      </c>
      <c r="C9" s="148">
        <v>6513</v>
      </c>
      <c r="D9" s="148">
        <v>6513</v>
      </c>
      <c r="E9" s="69">
        <v>427</v>
      </c>
      <c r="F9" s="119">
        <f t="shared" si="0"/>
        <v>6086</v>
      </c>
      <c r="G9" s="165">
        <v>370</v>
      </c>
      <c r="H9" s="40"/>
      <c r="I9" s="40"/>
      <c r="J9" s="15"/>
      <c r="K9" s="170">
        <v>370</v>
      </c>
      <c r="L9" s="40"/>
      <c r="M9" s="40"/>
      <c r="N9" s="15"/>
      <c r="O9" s="59"/>
      <c r="P9" s="40"/>
      <c r="Q9" s="19"/>
    </row>
    <row r="10" spans="1:17" ht="15" customHeight="1">
      <c r="A10" s="199"/>
      <c r="B10" s="9" t="s">
        <v>54</v>
      </c>
      <c r="C10" s="25">
        <f>SUM(C5:C9)</f>
        <v>22924</v>
      </c>
      <c r="D10" s="25">
        <f>SUM(D5:D9)</f>
        <v>22924</v>
      </c>
      <c r="E10" s="70">
        <f>SUM(E5:E9)</f>
        <v>1227</v>
      </c>
      <c r="F10" s="120">
        <f>SUM(F5:F9)</f>
        <v>21697</v>
      </c>
      <c r="G10" s="166">
        <f>SUM(G5:G9)</f>
        <v>1170</v>
      </c>
      <c r="H10" s="41"/>
      <c r="I10" s="41"/>
      <c r="J10" s="16"/>
      <c r="K10" s="171">
        <f>SUM(K5:K9)</f>
        <v>1172</v>
      </c>
      <c r="L10" s="41"/>
      <c r="M10" s="41"/>
      <c r="N10" s="16"/>
      <c r="O10" s="60"/>
      <c r="P10" s="41"/>
      <c r="Q10" s="20"/>
    </row>
    <row r="11" spans="1:17" ht="15" customHeight="1">
      <c r="A11" s="195" t="s">
        <v>8</v>
      </c>
      <c r="B11" s="8" t="s">
        <v>9</v>
      </c>
      <c r="C11" s="23">
        <v>19463</v>
      </c>
      <c r="D11" s="23">
        <v>11423</v>
      </c>
      <c r="E11" s="68">
        <v>1106.4</v>
      </c>
      <c r="F11" s="119">
        <f t="shared" si="0"/>
        <v>10316.6</v>
      </c>
      <c r="G11" s="164">
        <v>1080</v>
      </c>
      <c r="H11" s="38" t="s">
        <v>170</v>
      </c>
      <c r="I11" s="38" t="s">
        <v>170</v>
      </c>
      <c r="J11" s="47">
        <v>28045</v>
      </c>
      <c r="K11" s="169">
        <v>1083</v>
      </c>
      <c r="L11" s="38" t="s">
        <v>171</v>
      </c>
      <c r="M11" s="38" t="s">
        <v>171</v>
      </c>
      <c r="N11" s="47">
        <v>30985</v>
      </c>
      <c r="O11" s="58"/>
      <c r="P11" s="38"/>
      <c r="Q11" s="18"/>
    </row>
    <row r="12" spans="1:17" ht="15" customHeight="1">
      <c r="A12" s="196"/>
      <c r="B12" s="2" t="s">
        <v>10</v>
      </c>
      <c r="C12" s="24">
        <v>13613</v>
      </c>
      <c r="D12" s="24">
        <v>10423</v>
      </c>
      <c r="E12" s="69">
        <v>536.5</v>
      </c>
      <c r="F12" s="119">
        <f t="shared" si="0"/>
        <v>9886.5</v>
      </c>
      <c r="G12" s="165">
        <v>530</v>
      </c>
      <c r="H12" s="39">
        <v>99000</v>
      </c>
      <c r="I12" s="39">
        <v>67400</v>
      </c>
      <c r="J12" s="48" t="s">
        <v>118</v>
      </c>
      <c r="K12" s="170">
        <v>530</v>
      </c>
      <c r="L12" s="39">
        <v>107000</v>
      </c>
      <c r="M12" s="39">
        <v>58100</v>
      </c>
      <c r="N12" s="66" t="s">
        <v>180</v>
      </c>
      <c r="O12" s="59"/>
      <c r="P12" s="40"/>
      <c r="Q12" s="19"/>
    </row>
    <row r="13" spans="1:17" ht="15" customHeight="1">
      <c r="A13" s="197"/>
      <c r="B13" s="9" t="s">
        <v>54</v>
      </c>
      <c r="C13" s="25">
        <f>SUM(C11:C12)</f>
        <v>33076</v>
      </c>
      <c r="D13" s="25">
        <f>SUM(D11:D12)</f>
        <v>21846</v>
      </c>
      <c r="E13" s="70">
        <f>SUM(E11:E12)</f>
        <v>1642.9</v>
      </c>
      <c r="F13" s="120">
        <f>SUM(F11:F12)</f>
        <v>20203.1</v>
      </c>
      <c r="G13" s="166">
        <f>SUM(G11:G12)</f>
        <v>1610</v>
      </c>
      <c r="H13" s="41"/>
      <c r="I13" s="41"/>
      <c r="J13" s="50" t="s">
        <v>119</v>
      </c>
      <c r="K13" s="171">
        <f>SUM(K11:K12)</f>
        <v>1613</v>
      </c>
      <c r="L13" s="41"/>
      <c r="M13" s="56">
        <v>-900</v>
      </c>
      <c r="N13" s="50" t="s">
        <v>130</v>
      </c>
      <c r="O13" s="60"/>
      <c r="P13" s="41"/>
      <c r="Q13" s="20"/>
    </row>
    <row r="14" spans="1:17" ht="15" customHeight="1">
      <c r="A14" s="182" t="s">
        <v>11</v>
      </c>
      <c r="B14" s="185" t="s">
        <v>12</v>
      </c>
      <c r="C14" s="188">
        <v>13839</v>
      </c>
      <c r="D14" s="188">
        <v>11381</v>
      </c>
      <c r="E14" s="211">
        <v>1012</v>
      </c>
      <c r="F14" s="214">
        <f>D14-E14</f>
        <v>10369</v>
      </c>
      <c r="G14" s="189">
        <v>960</v>
      </c>
      <c r="H14" s="38" t="s">
        <v>170</v>
      </c>
      <c r="I14" s="38" t="s">
        <v>170</v>
      </c>
      <c r="J14" s="47">
        <v>28045</v>
      </c>
      <c r="K14" s="189">
        <v>981</v>
      </c>
      <c r="L14" s="38" t="s">
        <v>171</v>
      </c>
      <c r="M14" s="38" t="s">
        <v>171</v>
      </c>
      <c r="N14" s="47">
        <v>30985</v>
      </c>
      <c r="O14" s="192"/>
      <c r="P14" s="38"/>
      <c r="Q14" s="18"/>
    </row>
    <row r="15" spans="1:17" ht="15" customHeight="1">
      <c r="A15" s="183"/>
      <c r="B15" s="186"/>
      <c r="C15" s="186"/>
      <c r="D15" s="186"/>
      <c r="E15" s="212"/>
      <c r="F15" s="215"/>
      <c r="G15" s="190"/>
      <c r="H15" s="39">
        <v>48000</v>
      </c>
      <c r="I15" s="39">
        <v>34000</v>
      </c>
      <c r="J15" s="48" t="s">
        <v>116</v>
      </c>
      <c r="K15" s="190"/>
      <c r="L15" s="39">
        <v>50000</v>
      </c>
      <c r="M15" s="39">
        <v>35300</v>
      </c>
      <c r="N15" s="66" t="s">
        <v>180</v>
      </c>
      <c r="O15" s="193"/>
      <c r="P15" s="40"/>
      <c r="Q15" s="19"/>
    </row>
    <row r="16" spans="1:17" ht="15" customHeight="1">
      <c r="A16" s="184"/>
      <c r="B16" s="187"/>
      <c r="C16" s="187"/>
      <c r="D16" s="187"/>
      <c r="E16" s="213"/>
      <c r="F16" s="216"/>
      <c r="G16" s="191"/>
      <c r="H16" s="43"/>
      <c r="I16" s="43"/>
      <c r="J16" s="50" t="s">
        <v>120</v>
      </c>
      <c r="K16" s="191"/>
      <c r="L16" s="41"/>
      <c r="M16" s="57">
        <v>-3700</v>
      </c>
      <c r="N16" s="50" t="s">
        <v>130</v>
      </c>
      <c r="O16" s="194"/>
      <c r="P16" s="41"/>
      <c r="Q16" s="20"/>
    </row>
    <row r="17" spans="1:17" ht="15" customHeight="1">
      <c r="A17" s="195" t="s">
        <v>56</v>
      </c>
      <c r="B17" s="8" t="s">
        <v>13</v>
      </c>
      <c r="C17" s="114">
        <v>6213</v>
      </c>
      <c r="D17" s="114">
        <v>6213</v>
      </c>
      <c r="E17" s="68">
        <v>1366.8</v>
      </c>
      <c r="F17" s="119">
        <f aca="true" t="shared" si="1" ref="F17:F48">D17-E17</f>
        <v>4846.2</v>
      </c>
      <c r="G17" s="164">
        <v>1300</v>
      </c>
      <c r="H17" s="38" t="s">
        <v>169</v>
      </c>
      <c r="I17" s="38" t="s">
        <v>169</v>
      </c>
      <c r="J17" s="47">
        <v>26427</v>
      </c>
      <c r="K17" s="169">
        <v>1294</v>
      </c>
      <c r="L17" s="38" t="s">
        <v>172</v>
      </c>
      <c r="M17" s="38" t="s">
        <v>172</v>
      </c>
      <c r="N17" s="47">
        <v>29633</v>
      </c>
      <c r="O17" s="58"/>
      <c r="P17" s="38"/>
      <c r="Q17" s="18"/>
    </row>
    <row r="18" spans="1:17" ht="15" customHeight="1">
      <c r="A18" s="203"/>
      <c r="B18" s="2" t="s">
        <v>14</v>
      </c>
      <c r="C18" s="24">
        <v>15217</v>
      </c>
      <c r="D18" s="24">
        <v>13871</v>
      </c>
      <c r="E18" s="69">
        <v>3157.9</v>
      </c>
      <c r="F18" s="119">
        <f t="shared" si="1"/>
        <v>10713.1</v>
      </c>
      <c r="G18" s="165">
        <v>3250</v>
      </c>
      <c r="H18" s="39">
        <v>400000</v>
      </c>
      <c r="I18" s="39">
        <v>349000</v>
      </c>
      <c r="J18" s="48" t="s">
        <v>116</v>
      </c>
      <c r="K18" s="170">
        <v>3274</v>
      </c>
      <c r="L18" s="39">
        <v>400000</v>
      </c>
      <c r="M18" s="39">
        <v>355000</v>
      </c>
      <c r="N18" s="66" t="s">
        <v>180</v>
      </c>
      <c r="O18" s="59"/>
      <c r="P18" s="40"/>
      <c r="Q18" s="19"/>
    </row>
    <row r="19" spans="1:17" ht="15" customHeight="1">
      <c r="A19" s="203"/>
      <c r="B19" s="2" t="s">
        <v>15</v>
      </c>
      <c r="C19" s="24">
        <v>2651</v>
      </c>
      <c r="D19" s="24">
        <v>2125</v>
      </c>
      <c r="E19" s="69">
        <v>757.3</v>
      </c>
      <c r="F19" s="119">
        <f t="shared" si="1"/>
        <v>1367.7</v>
      </c>
      <c r="G19" s="165">
        <v>710</v>
      </c>
      <c r="H19" s="40"/>
      <c r="I19" s="40"/>
      <c r="J19" s="49" t="s">
        <v>121</v>
      </c>
      <c r="K19" s="170">
        <v>710</v>
      </c>
      <c r="L19" s="40"/>
      <c r="M19" s="40"/>
      <c r="N19" s="49" t="s">
        <v>131</v>
      </c>
      <c r="O19" s="59"/>
      <c r="P19" s="40"/>
      <c r="Q19" s="19"/>
    </row>
    <row r="20" spans="1:17" ht="15" customHeight="1">
      <c r="A20" s="203"/>
      <c r="B20" s="2" t="s">
        <v>16</v>
      </c>
      <c r="C20" s="24">
        <v>884</v>
      </c>
      <c r="D20" s="24">
        <v>884</v>
      </c>
      <c r="E20" s="69">
        <v>534</v>
      </c>
      <c r="F20" s="119">
        <f t="shared" si="1"/>
        <v>350</v>
      </c>
      <c r="G20" s="165">
        <v>540</v>
      </c>
      <c r="H20" s="40"/>
      <c r="I20" s="40"/>
      <c r="J20" s="15"/>
      <c r="K20" s="170">
        <v>596</v>
      </c>
      <c r="L20" s="40"/>
      <c r="M20" s="40"/>
      <c r="N20" s="15"/>
      <c r="O20" s="59"/>
      <c r="P20" s="40"/>
      <c r="Q20" s="19"/>
    </row>
    <row r="21" spans="1:17" ht="15" customHeight="1">
      <c r="A21" s="204"/>
      <c r="B21" s="9" t="s">
        <v>54</v>
      </c>
      <c r="C21" s="25">
        <f>SUM(C17:C20)</f>
        <v>24965</v>
      </c>
      <c r="D21" s="25">
        <f>SUM(D17:D20)</f>
        <v>23093</v>
      </c>
      <c r="E21" s="70">
        <f>SUM(E17:E20)</f>
        <v>5816</v>
      </c>
      <c r="F21" s="120">
        <f>SUM(F17:F20)</f>
        <v>17277</v>
      </c>
      <c r="G21" s="166">
        <f>SUM(G17:G20)</f>
        <v>5800</v>
      </c>
      <c r="H21" s="41"/>
      <c r="I21" s="41"/>
      <c r="J21" s="16"/>
      <c r="K21" s="171">
        <f>SUM(K17:K20)</f>
        <v>5874</v>
      </c>
      <c r="L21" s="41"/>
      <c r="M21" s="41"/>
      <c r="N21" s="16"/>
      <c r="O21" s="60"/>
      <c r="P21" s="41"/>
      <c r="Q21" s="20"/>
    </row>
    <row r="22" spans="1:17" ht="15" customHeight="1">
      <c r="A22" s="182" t="s">
        <v>17</v>
      </c>
      <c r="B22" s="8" t="s">
        <v>18</v>
      </c>
      <c r="C22" s="23">
        <v>21410</v>
      </c>
      <c r="D22" s="23">
        <v>18012</v>
      </c>
      <c r="E22" s="68">
        <v>5475</v>
      </c>
      <c r="F22" s="119">
        <f t="shared" si="1"/>
        <v>12537</v>
      </c>
      <c r="G22" s="164">
        <v>5475</v>
      </c>
      <c r="H22" s="38" t="s">
        <v>169</v>
      </c>
      <c r="I22" s="38" t="s">
        <v>169</v>
      </c>
      <c r="J22" s="47">
        <v>26649</v>
      </c>
      <c r="K22" s="169">
        <v>5475</v>
      </c>
      <c r="L22" s="38" t="s">
        <v>191</v>
      </c>
      <c r="M22" s="38" t="s">
        <v>191</v>
      </c>
      <c r="N22" s="47">
        <v>29560</v>
      </c>
      <c r="O22" s="58"/>
      <c r="P22" s="38"/>
      <c r="Q22" s="18"/>
    </row>
    <row r="23" spans="1:17" ht="15" customHeight="1">
      <c r="A23" s="198"/>
      <c r="B23" s="2" t="s">
        <v>19</v>
      </c>
      <c r="C23" s="24">
        <v>31481</v>
      </c>
      <c r="D23" s="24">
        <v>24092</v>
      </c>
      <c r="E23" s="69">
        <v>2304.7</v>
      </c>
      <c r="F23" s="119">
        <f t="shared" si="1"/>
        <v>21787.3</v>
      </c>
      <c r="G23" s="165">
        <v>2100</v>
      </c>
      <c r="H23" s="39">
        <v>328000</v>
      </c>
      <c r="I23" s="39">
        <v>285000</v>
      </c>
      <c r="J23" s="66" t="s">
        <v>118</v>
      </c>
      <c r="K23" s="170">
        <v>2100</v>
      </c>
      <c r="L23" s="39">
        <v>400000</v>
      </c>
      <c r="M23" s="39">
        <v>285000</v>
      </c>
      <c r="N23" s="66" t="s">
        <v>180</v>
      </c>
      <c r="O23" s="59"/>
      <c r="P23" s="40"/>
      <c r="Q23" s="19"/>
    </row>
    <row r="24" spans="1:17" ht="15" customHeight="1">
      <c r="A24" s="199"/>
      <c r="B24" s="9" t="s">
        <v>54</v>
      </c>
      <c r="C24" s="25">
        <f>SUM(C22:C23)</f>
        <v>52891</v>
      </c>
      <c r="D24" s="25">
        <f>SUM(D22:D23)</f>
        <v>42104</v>
      </c>
      <c r="E24" s="70">
        <f>SUM(E22:E23)</f>
        <v>7779.7</v>
      </c>
      <c r="F24" s="120">
        <f>SUM(F22:F23)</f>
        <v>34324.3</v>
      </c>
      <c r="G24" s="166">
        <f>SUM(G22:G23)</f>
        <v>7575</v>
      </c>
      <c r="H24" s="41"/>
      <c r="I24" s="41"/>
      <c r="J24" s="50" t="s">
        <v>122</v>
      </c>
      <c r="K24" s="171">
        <f>SUM(K22:K23)</f>
        <v>7575</v>
      </c>
      <c r="L24" s="41"/>
      <c r="M24" s="41"/>
      <c r="N24" s="50" t="s">
        <v>132</v>
      </c>
      <c r="O24" s="60"/>
      <c r="P24" s="41"/>
      <c r="Q24" s="20"/>
    </row>
    <row r="25" spans="1:17" ht="15" customHeight="1">
      <c r="A25" s="182" t="s">
        <v>20</v>
      </c>
      <c r="B25" s="8" t="s">
        <v>21</v>
      </c>
      <c r="C25" s="114">
        <v>114619</v>
      </c>
      <c r="D25" s="114">
        <v>15200</v>
      </c>
      <c r="E25" s="68">
        <v>6124</v>
      </c>
      <c r="F25" s="119">
        <f t="shared" si="1"/>
        <v>9076</v>
      </c>
      <c r="G25" s="164">
        <v>5880</v>
      </c>
      <c r="H25" s="38" t="s">
        <v>169</v>
      </c>
      <c r="I25" s="38" t="s">
        <v>169</v>
      </c>
      <c r="J25" s="47">
        <v>25750</v>
      </c>
      <c r="K25" s="169">
        <v>6130</v>
      </c>
      <c r="L25" s="38" t="s">
        <v>172</v>
      </c>
      <c r="M25" s="38" t="s">
        <v>172</v>
      </c>
      <c r="N25" s="47">
        <v>28601</v>
      </c>
      <c r="O25" s="58"/>
      <c r="P25" s="38"/>
      <c r="Q25" s="18"/>
    </row>
    <row r="26" spans="1:17" ht="15" customHeight="1">
      <c r="A26" s="198"/>
      <c r="B26" s="2" t="s">
        <v>22</v>
      </c>
      <c r="C26" s="148">
        <v>22766</v>
      </c>
      <c r="D26" s="24">
        <v>7083</v>
      </c>
      <c r="E26" s="69">
        <v>3817</v>
      </c>
      <c r="F26" s="119">
        <f t="shared" si="1"/>
        <v>3266</v>
      </c>
      <c r="G26" s="165">
        <v>3530</v>
      </c>
      <c r="H26" s="39">
        <v>743000</v>
      </c>
      <c r="I26" s="39">
        <v>671000</v>
      </c>
      <c r="J26" s="66" t="s">
        <v>180</v>
      </c>
      <c r="K26" s="170">
        <v>3720</v>
      </c>
      <c r="L26" s="39">
        <v>763000</v>
      </c>
      <c r="M26" s="39">
        <v>690000</v>
      </c>
      <c r="N26" s="66" t="s">
        <v>180</v>
      </c>
      <c r="O26" s="59"/>
      <c r="P26" s="40"/>
      <c r="Q26" s="19"/>
    </row>
    <row r="27" spans="1:17" ht="15" customHeight="1">
      <c r="A27" s="199"/>
      <c r="B27" s="9" t="s">
        <v>54</v>
      </c>
      <c r="C27" s="25">
        <f>SUM(C25:C26)</f>
        <v>137385</v>
      </c>
      <c r="D27" s="25">
        <f>SUM(D25:D26)</f>
        <v>22283</v>
      </c>
      <c r="E27" s="70">
        <f>SUM(E25:E26)</f>
        <v>9941</v>
      </c>
      <c r="F27" s="120">
        <f>SUM(F25:F26)</f>
        <v>12342</v>
      </c>
      <c r="G27" s="166">
        <f>SUM(G25:G26)</f>
        <v>9410</v>
      </c>
      <c r="H27" s="41"/>
      <c r="I27" s="41"/>
      <c r="J27" s="151" t="s">
        <v>123</v>
      </c>
      <c r="K27" s="171">
        <f>SUM(K25:K26)</f>
        <v>9850</v>
      </c>
      <c r="L27" s="41"/>
      <c r="M27" s="41"/>
      <c r="N27" s="50" t="s">
        <v>133</v>
      </c>
      <c r="O27" s="60"/>
      <c r="P27" s="41"/>
      <c r="Q27" s="20"/>
    </row>
    <row r="28" spans="1:17" ht="15" customHeight="1">
      <c r="A28" s="182" t="s">
        <v>23</v>
      </c>
      <c r="B28" s="8" t="s">
        <v>24</v>
      </c>
      <c r="C28" s="23">
        <v>14074</v>
      </c>
      <c r="D28" s="23">
        <v>9052</v>
      </c>
      <c r="E28" s="68">
        <v>1845.7</v>
      </c>
      <c r="F28" s="119">
        <f t="shared" si="1"/>
        <v>7206.3</v>
      </c>
      <c r="G28" s="164">
        <v>1740</v>
      </c>
      <c r="H28" s="38" t="s">
        <v>170</v>
      </c>
      <c r="I28" s="38" t="s">
        <v>170</v>
      </c>
      <c r="J28" s="47">
        <v>28045</v>
      </c>
      <c r="K28" s="169">
        <v>1740</v>
      </c>
      <c r="L28" s="38" t="s">
        <v>171</v>
      </c>
      <c r="M28" s="38" t="s">
        <v>171</v>
      </c>
      <c r="N28" s="47">
        <v>31106</v>
      </c>
      <c r="O28" s="174">
        <v>1740</v>
      </c>
      <c r="P28" s="38" t="s">
        <v>171</v>
      </c>
      <c r="Q28" s="51">
        <v>31811</v>
      </c>
    </row>
    <row r="29" spans="1:17" ht="15" customHeight="1">
      <c r="A29" s="198"/>
      <c r="B29" s="2" t="s">
        <v>25</v>
      </c>
      <c r="C29" s="148">
        <v>4593</v>
      </c>
      <c r="D29" s="148">
        <v>4593</v>
      </c>
      <c r="E29" s="69">
        <v>1705.8</v>
      </c>
      <c r="F29" s="119">
        <f>D29-E29</f>
        <v>2887.2</v>
      </c>
      <c r="G29" s="165">
        <v>1560</v>
      </c>
      <c r="H29" s="39">
        <v>245000</v>
      </c>
      <c r="I29" s="39">
        <v>196400</v>
      </c>
      <c r="J29" s="66" t="s">
        <v>180</v>
      </c>
      <c r="K29" s="170">
        <v>1542</v>
      </c>
      <c r="L29" s="39">
        <v>268100</v>
      </c>
      <c r="M29" s="39">
        <v>187800</v>
      </c>
      <c r="N29" s="66" t="s">
        <v>180</v>
      </c>
      <c r="O29" s="175">
        <v>1584</v>
      </c>
      <c r="P29" s="39">
        <v>187800</v>
      </c>
      <c r="Q29" s="67" t="s">
        <v>180</v>
      </c>
    </row>
    <row r="30" spans="1:17" ht="15" customHeight="1">
      <c r="A30" s="198"/>
      <c r="B30" s="2" t="s">
        <v>26</v>
      </c>
      <c r="C30" s="24">
        <v>5329</v>
      </c>
      <c r="D30" s="24">
        <v>2170</v>
      </c>
      <c r="E30" s="69">
        <v>187.9</v>
      </c>
      <c r="F30" s="119">
        <f t="shared" si="1"/>
        <v>1982.1</v>
      </c>
      <c r="G30" s="165">
        <v>190</v>
      </c>
      <c r="H30" s="40"/>
      <c r="I30" s="40"/>
      <c r="J30" s="49" t="s">
        <v>124</v>
      </c>
      <c r="K30" s="170">
        <v>194</v>
      </c>
      <c r="L30" s="40"/>
      <c r="M30" s="55">
        <v>-15700</v>
      </c>
      <c r="N30" s="49" t="s">
        <v>134</v>
      </c>
      <c r="O30" s="175">
        <v>194</v>
      </c>
      <c r="P30" s="55">
        <v>-13400</v>
      </c>
      <c r="Q30" s="53" t="s">
        <v>139</v>
      </c>
    </row>
    <row r="31" spans="1:17" ht="15" customHeight="1">
      <c r="A31" s="198"/>
      <c r="B31" s="2" t="s">
        <v>27</v>
      </c>
      <c r="C31" s="24">
        <v>2454</v>
      </c>
      <c r="D31" s="24">
        <v>2454</v>
      </c>
      <c r="E31" s="69">
        <v>359.1</v>
      </c>
      <c r="F31" s="119">
        <f t="shared" si="1"/>
        <v>2094.9</v>
      </c>
      <c r="G31" s="165">
        <v>370</v>
      </c>
      <c r="H31" s="40"/>
      <c r="I31" s="40"/>
      <c r="J31" s="15"/>
      <c r="K31" s="170">
        <v>370</v>
      </c>
      <c r="L31" s="40"/>
      <c r="M31" s="40"/>
      <c r="N31" s="15"/>
      <c r="O31" s="175">
        <v>370</v>
      </c>
      <c r="P31" s="40"/>
      <c r="Q31" s="19"/>
    </row>
    <row r="32" spans="1:17" ht="15" customHeight="1">
      <c r="A32" s="199"/>
      <c r="B32" s="9" t="s">
        <v>54</v>
      </c>
      <c r="C32" s="25">
        <f>SUM(C28:C31)</f>
        <v>26450</v>
      </c>
      <c r="D32" s="25">
        <f>SUM(D28:D31)</f>
        <v>18269</v>
      </c>
      <c r="E32" s="70">
        <f>SUM(E28:E31)</f>
        <v>4098.5</v>
      </c>
      <c r="F32" s="120">
        <f>SUM(F28:F31)</f>
        <v>14170.5</v>
      </c>
      <c r="G32" s="166">
        <f>SUM(G28:G31)</f>
        <v>3860</v>
      </c>
      <c r="H32" s="41"/>
      <c r="I32" s="41"/>
      <c r="J32" s="16"/>
      <c r="K32" s="171">
        <f>SUM(K28:K31)</f>
        <v>3846</v>
      </c>
      <c r="L32" s="41"/>
      <c r="M32" s="41"/>
      <c r="N32" s="16"/>
      <c r="O32" s="176">
        <f>SUM(O28:O31)</f>
        <v>3888</v>
      </c>
      <c r="P32" s="41"/>
      <c r="Q32" s="19"/>
    </row>
    <row r="33" spans="1:17" ht="15" customHeight="1">
      <c r="A33" s="182" t="s">
        <v>28</v>
      </c>
      <c r="B33" s="8" t="s">
        <v>29</v>
      </c>
      <c r="C33" s="23">
        <v>6427</v>
      </c>
      <c r="D33" s="23">
        <v>6427</v>
      </c>
      <c r="E33" s="68">
        <v>1526.8</v>
      </c>
      <c r="F33" s="119">
        <f t="shared" si="1"/>
        <v>4900.2</v>
      </c>
      <c r="G33" s="164">
        <v>1440</v>
      </c>
      <c r="H33" s="38" t="s">
        <v>170</v>
      </c>
      <c r="I33" s="38" t="s">
        <v>170</v>
      </c>
      <c r="J33" s="47">
        <v>28045</v>
      </c>
      <c r="K33" s="169">
        <v>1451</v>
      </c>
      <c r="L33" s="38" t="s">
        <v>171</v>
      </c>
      <c r="M33" s="38" t="s">
        <v>171</v>
      </c>
      <c r="N33" s="47">
        <v>30809</v>
      </c>
      <c r="O33" s="174">
        <v>1451</v>
      </c>
      <c r="P33" s="38" t="s">
        <v>171</v>
      </c>
      <c r="Q33" s="51">
        <v>32238</v>
      </c>
    </row>
    <row r="34" spans="1:17" ht="15" customHeight="1">
      <c r="A34" s="198"/>
      <c r="B34" s="2" t="s">
        <v>30</v>
      </c>
      <c r="C34" s="24">
        <v>2362</v>
      </c>
      <c r="D34" s="24">
        <v>2362</v>
      </c>
      <c r="E34" s="69">
        <v>419</v>
      </c>
      <c r="F34" s="119">
        <f t="shared" si="1"/>
        <v>1943</v>
      </c>
      <c r="G34" s="165">
        <v>350</v>
      </c>
      <c r="H34" s="39">
        <v>145000</v>
      </c>
      <c r="I34" s="39">
        <v>100300</v>
      </c>
      <c r="J34" s="66" t="s">
        <v>180</v>
      </c>
      <c r="K34" s="170">
        <v>419</v>
      </c>
      <c r="L34" s="39">
        <v>160000</v>
      </c>
      <c r="M34" s="39">
        <v>94200</v>
      </c>
      <c r="N34" s="66" t="s">
        <v>180</v>
      </c>
      <c r="O34" s="175">
        <v>419</v>
      </c>
      <c r="P34" s="39">
        <v>94200</v>
      </c>
      <c r="Q34" s="67" t="s">
        <v>180</v>
      </c>
    </row>
    <row r="35" spans="1:17" ht="15" customHeight="1">
      <c r="A35" s="198"/>
      <c r="B35" s="2" t="s">
        <v>31</v>
      </c>
      <c r="C35" s="24">
        <v>1659</v>
      </c>
      <c r="D35" s="24">
        <v>1659</v>
      </c>
      <c r="E35" s="69">
        <v>427.6</v>
      </c>
      <c r="F35" s="119">
        <f t="shared" si="1"/>
        <v>1231.4</v>
      </c>
      <c r="G35" s="165">
        <v>410</v>
      </c>
      <c r="H35" s="40"/>
      <c r="I35" s="40"/>
      <c r="J35" s="49" t="s">
        <v>125</v>
      </c>
      <c r="K35" s="170">
        <v>417</v>
      </c>
      <c r="L35" s="40"/>
      <c r="M35" s="55">
        <v>-2300</v>
      </c>
      <c r="N35" s="49" t="s">
        <v>135</v>
      </c>
      <c r="O35" s="175">
        <v>417</v>
      </c>
      <c r="P35" s="55">
        <v>-800</v>
      </c>
      <c r="Q35" s="53" t="s">
        <v>140</v>
      </c>
    </row>
    <row r="36" spans="1:17" ht="15" customHeight="1">
      <c r="A36" s="198"/>
      <c r="B36" s="2" t="s">
        <v>32</v>
      </c>
      <c r="C36" s="24">
        <v>1982</v>
      </c>
      <c r="D36" s="24">
        <v>1982</v>
      </c>
      <c r="E36" s="69">
        <v>283.1</v>
      </c>
      <c r="F36" s="119">
        <f t="shared" si="1"/>
        <v>1698.9</v>
      </c>
      <c r="G36" s="165">
        <v>220</v>
      </c>
      <c r="H36" s="40"/>
      <c r="I36" s="40"/>
      <c r="J36" s="15"/>
      <c r="K36" s="170">
        <v>232</v>
      </c>
      <c r="L36" s="40"/>
      <c r="M36" s="40"/>
      <c r="N36" s="15"/>
      <c r="O36" s="175">
        <v>268</v>
      </c>
      <c r="P36" s="40"/>
      <c r="Q36" s="71"/>
    </row>
    <row r="37" spans="1:17" ht="15" customHeight="1">
      <c r="A37" s="198"/>
      <c r="B37" s="2" t="s">
        <v>33</v>
      </c>
      <c r="C37" s="24">
        <v>3978</v>
      </c>
      <c r="D37" s="24">
        <v>3866</v>
      </c>
      <c r="E37" s="69">
        <v>53.3</v>
      </c>
      <c r="F37" s="119">
        <f t="shared" si="1"/>
        <v>3812.7</v>
      </c>
      <c r="G37" s="165">
        <v>0</v>
      </c>
      <c r="H37" s="40"/>
      <c r="I37" s="40"/>
      <c r="J37" s="15"/>
      <c r="K37" s="170">
        <v>0</v>
      </c>
      <c r="L37" s="40"/>
      <c r="M37" s="40"/>
      <c r="N37" s="15"/>
      <c r="O37" s="175">
        <v>0</v>
      </c>
      <c r="P37" s="40"/>
      <c r="Q37" s="19"/>
    </row>
    <row r="38" spans="1:17" ht="15" customHeight="1">
      <c r="A38" s="199"/>
      <c r="B38" s="9" t="s">
        <v>54</v>
      </c>
      <c r="C38" s="25">
        <f>SUM(C33:C37)</f>
        <v>16408</v>
      </c>
      <c r="D38" s="25">
        <f>SUM(D33:D37)</f>
        <v>16296</v>
      </c>
      <c r="E38" s="70">
        <f>SUM(E33:E37)</f>
        <v>2709.8</v>
      </c>
      <c r="F38" s="120">
        <f>SUM(F33:F37)</f>
        <v>13586.2</v>
      </c>
      <c r="G38" s="166">
        <f>SUM(G33:G37)</f>
        <v>2420</v>
      </c>
      <c r="H38" s="41"/>
      <c r="I38" s="41"/>
      <c r="J38" s="16"/>
      <c r="K38" s="171">
        <f>SUM(K33:K37)</f>
        <v>2519</v>
      </c>
      <c r="L38" s="41"/>
      <c r="M38" s="41"/>
      <c r="N38" s="16"/>
      <c r="O38" s="176">
        <f>SUM(O33:O37)</f>
        <v>2555</v>
      </c>
      <c r="P38" s="41"/>
      <c r="Q38" s="20"/>
    </row>
    <row r="39" spans="1:17" ht="15" customHeight="1">
      <c r="A39" s="182" t="s">
        <v>34</v>
      </c>
      <c r="B39" s="8" t="s">
        <v>35</v>
      </c>
      <c r="C39" s="114">
        <v>25688</v>
      </c>
      <c r="D39" s="114">
        <v>25674</v>
      </c>
      <c r="E39" s="68">
        <v>7544</v>
      </c>
      <c r="F39" s="119">
        <f t="shared" si="1"/>
        <v>18130</v>
      </c>
      <c r="G39" s="164">
        <v>6700</v>
      </c>
      <c r="H39" s="38" t="s">
        <v>169</v>
      </c>
      <c r="I39" s="38" t="s">
        <v>169</v>
      </c>
      <c r="J39" s="47">
        <v>26309</v>
      </c>
      <c r="K39" s="169">
        <v>7021</v>
      </c>
      <c r="L39" s="38" t="s">
        <v>172</v>
      </c>
      <c r="M39" s="38" t="s">
        <v>172</v>
      </c>
      <c r="N39" s="47">
        <v>29193</v>
      </c>
      <c r="O39" s="58"/>
      <c r="P39" s="38"/>
      <c r="Q39" s="51"/>
    </row>
    <row r="40" spans="1:17" ht="15" customHeight="1">
      <c r="A40" s="198"/>
      <c r="B40" s="2" t="s">
        <v>36</v>
      </c>
      <c r="C40" s="24">
        <v>6664</v>
      </c>
      <c r="D40" s="24">
        <f>C40</f>
        <v>6664</v>
      </c>
      <c r="E40" s="69">
        <v>809.3</v>
      </c>
      <c r="F40" s="119">
        <f t="shared" si="1"/>
        <v>5854.7</v>
      </c>
      <c r="G40" s="165">
        <v>560</v>
      </c>
      <c r="H40" s="39">
        <v>647000</v>
      </c>
      <c r="I40" s="39">
        <v>533000</v>
      </c>
      <c r="J40" s="66" t="s">
        <v>180</v>
      </c>
      <c r="K40" s="170">
        <v>610</v>
      </c>
      <c r="L40" s="39">
        <v>670000</v>
      </c>
      <c r="M40" s="39">
        <v>510000</v>
      </c>
      <c r="N40" s="66" t="s">
        <v>180</v>
      </c>
      <c r="O40" s="59"/>
      <c r="P40" s="40"/>
      <c r="Q40" s="52"/>
    </row>
    <row r="41" spans="1:17" ht="15" customHeight="1">
      <c r="A41" s="198"/>
      <c r="B41" s="2" t="s">
        <v>37</v>
      </c>
      <c r="C41" s="24">
        <v>815</v>
      </c>
      <c r="D41" s="24">
        <f>C41</f>
        <v>815</v>
      </c>
      <c r="E41" s="69">
        <v>195.4</v>
      </c>
      <c r="F41" s="119">
        <f t="shared" si="1"/>
        <v>619.6</v>
      </c>
      <c r="G41" s="165">
        <v>110</v>
      </c>
      <c r="H41" s="40"/>
      <c r="I41" s="40"/>
      <c r="J41" s="49" t="s">
        <v>126</v>
      </c>
      <c r="K41" s="170">
        <v>148</v>
      </c>
      <c r="L41" s="40"/>
      <c r="M41" s="40"/>
      <c r="N41" s="49" t="s">
        <v>136</v>
      </c>
      <c r="O41" s="59"/>
      <c r="P41" s="40"/>
      <c r="Q41" s="53"/>
    </row>
    <row r="42" spans="1:17" ht="15" customHeight="1">
      <c r="A42" s="198"/>
      <c r="B42" s="2" t="s">
        <v>38</v>
      </c>
      <c r="C42" s="24">
        <v>463</v>
      </c>
      <c r="D42" s="24">
        <f>C42</f>
        <v>463</v>
      </c>
      <c r="E42" s="69">
        <v>245.3</v>
      </c>
      <c r="F42" s="119">
        <f t="shared" si="1"/>
        <v>217.7</v>
      </c>
      <c r="G42" s="165">
        <v>230</v>
      </c>
      <c r="H42" s="40"/>
      <c r="I42" s="40"/>
      <c r="J42" s="15"/>
      <c r="K42" s="170">
        <v>232</v>
      </c>
      <c r="L42" s="40"/>
      <c r="M42" s="40"/>
      <c r="N42" s="15"/>
      <c r="O42" s="59"/>
      <c r="P42" s="40"/>
      <c r="Q42" s="19"/>
    </row>
    <row r="43" spans="1:17" ht="15" customHeight="1">
      <c r="A43" s="199"/>
      <c r="B43" s="9" t="s">
        <v>54</v>
      </c>
      <c r="C43" s="25">
        <f>SUM(C39:C42)</f>
        <v>33630</v>
      </c>
      <c r="D43" s="25">
        <f>SUM(D39:D42)</f>
        <v>33616</v>
      </c>
      <c r="E43" s="70">
        <f>SUM(E39:E42)</f>
        <v>8793.999999999998</v>
      </c>
      <c r="F43" s="120">
        <f>SUM(F39:F42)</f>
        <v>24822</v>
      </c>
      <c r="G43" s="166">
        <f>SUM(G39:G42)</f>
        <v>7600</v>
      </c>
      <c r="H43" s="41"/>
      <c r="I43" s="41"/>
      <c r="J43" s="16"/>
      <c r="K43" s="171">
        <f>SUM(K39:K42)</f>
        <v>8011</v>
      </c>
      <c r="L43" s="41"/>
      <c r="M43" s="41"/>
      <c r="N43" s="16"/>
      <c r="O43" s="60"/>
      <c r="P43" s="41"/>
      <c r="Q43" s="20"/>
    </row>
    <row r="44" spans="1:17" ht="15" customHeight="1">
      <c r="A44" s="182" t="s">
        <v>39</v>
      </c>
      <c r="B44" s="8" t="s">
        <v>5</v>
      </c>
      <c r="C44" s="114">
        <v>5508</v>
      </c>
      <c r="D44" s="161">
        <v>5508</v>
      </c>
      <c r="E44" s="68">
        <v>768</v>
      </c>
      <c r="F44" s="119">
        <v>4740</v>
      </c>
      <c r="G44" s="164">
        <v>620</v>
      </c>
      <c r="H44" s="38" t="s">
        <v>170</v>
      </c>
      <c r="I44" s="38" t="s">
        <v>170</v>
      </c>
      <c r="J44" s="47">
        <v>28045</v>
      </c>
      <c r="K44" s="169">
        <v>647</v>
      </c>
      <c r="L44" s="38" t="s">
        <v>171</v>
      </c>
      <c r="M44" s="38" t="s">
        <v>171</v>
      </c>
      <c r="N44" s="47">
        <v>31198</v>
      </c>
      <c r="O44" s="58"/>
      <c r="P44" s="38"/>
      <c r="Q44" s="18"/>
    </row>
    <row r="45" spans="1:17" ht="15" customHeight="1">
      <c r="A45" s="198"/>
      <c r="B45" s="2" t="s">
        <v>40</v>
      </c>
      <c r="C45" s="24">
        <v>1347</v>
      </c>
      <c r="D45" s="24">
        <f>C45</f>
        <v>1347</v>
      </c>
      <c r="E45" s="69">
        <v>441</v>
      </c>
      <c r="F45" s="119">
        <f t="shared" si="1"/>
        <v>906</v>
      </c>
      <c r="G45" s="165">
        <v>430</v>
      </c>
      <c r="H45" s="39">
        <v>59000</v>
      </c>
      <c r="I45" s="39">
        <v>43800</v>
      </c>
      <c r="J45" s="66" t="s">
        <v>180</v>
      </c>
      <c r="K45" s="170">
        <v>430</v>
      </c>
      <c r="L45" s="39">
        <v>63500</v>
      </c>
      <c r="M45" s="39">
        <v>43200</v>
      </c>
      <c r="N45" s="66" t="s">
        <v>180</v>
      </c>
      <c r="O45" s="59"/>
      <c r="P45" s="40"/>
      <c r="Q45" s="19"/>
    </row>
    <row r="46" spans="1:17" ht="15" customHeight="1">
      <c r="A46" s="199"/>
      <c r="B46" s="9" t="s">
        <v>54</v>
      </c>
      <c r="C46" s="25">
        <f>SUM(C44:C45)</f>
        <v>6855</v>
      </c>
      <c r="D46" s="25">
        <f>SUM(D44:D45)</f>
        <v>6855</v>
      </c>
      <c r="E46" s="70">
        <f>SUM(E44:E45)</f>
        <v>1209</v>
      </c>
      <c r="F46" s="120">
        <f>SUM(F44:F45)</f>
        <v>5646</v>
      </c>
      <c r="G46" s="166">
        <f>SUM(G44:G45)</f>
        <v>1050</v>
      </c>
      <c r="H46" s="41"/>
      <c r="I46" s="41"/>
      <c r="J46" s="50" t="s">
        <v>127</v>
      </c>
      <c r="K46" s="171">
        <f>SUM(K44:K45)</f>
        <v>1077</v>
      </c>
      <c r="L46" s="41"/>
      <c r="M46" s="57">
        <v>-2000</v>
      </c>
      <c r="N46" s="50" t="s">
        <v>137</v>
      </c>
      <c r="O46" s="60"/>
      <c r="P46" s="41"/>
      <c r="Q46" s="20"/>
    </row>
    <row r="47" spans="1:17" ht="15" customHeight="1">
      <c r="A47" s="198" t="s">
        <v>41</v>
      </c>
      <c r="B47" s="1" t="s">
        <v>42</v>
      </c>
      <c r="C47" s="26">
        <v>3418</v>
      </c>
      <c r="D47" s="26">
        <v>3418</v>
      </c>
      <c r="E47" s="158">
        <v>314.6</v>
      </c>
      <c r="F47" s="119">
        <f t="shared" si="1"/>
        <v>3103.4</v>
      </c>
      <c r="G47" s="167">
        <v>280</v>
      </c>
      <c r="H47" s="38" t="s">
        <v>170</v>
      </c>
      <c r="I47" s="38" t="s">
        <v>170</v>
      </c>
      <c r="J47" s="47">
        <v>28045</v>
      </c>
      <c r="K47" s="172">
        <v>288</v>
      </c>
      <c r="L47" s="38" t="s">
        <v>171</v>
      </c>
      <c r="M47" s="38" t="s">
        <v>171</v>
      </c>
      <c r="N47" s="47">
        <v>30832</v>
      </c>
      <c r="O47" s="61"/>
      <c r="P47" s="38"/>
      <c r="Q47" s="18"/>
    </row>
    <row r="48" spans="1:17" ht="15" customHeight="1">
      <c r="A48" s="183"/>
      <c r="B48" s="2" t="s">
        <v>43</v>
      </c>
      <c r="C48" s="24">
        <v>12118</v>
      </c>
      <c r="D48" s="24">
        <v>1123</v>
      </c>
      <c r="E48" s="69">
        <v>162.2</v>
      </c>
      <c r="F48" s="119">
        <f t="shared" si="1"/>
        <v>960.8</v>
      </c>
      <c r="G48" s="165">
        <v>140</v>
      </c>
      <c r="H48" s="39">
        <v>30000</v>
      </c>
      <c r="I48" s="39">
        <v>21100</v>
      </c>
      <c r="J48" s="66" t="s">
        <v>180</v>
      </c>
      <c r="K48" s="170">
        <v>143</v>
      </c>
      <c r="L48" s="39">
        <v>30500</v>
      </c>
      <c r="M48" s="39">
        <v>18300</v>
      </c>
      <c r="N48" s="66" t="s">
        <v>180</v>
      </c>
      <c r="O48" s="59"/>
      <c r="P48" s="40"/>
      <c r="Q48" s="19"/>
    </row>
    <row r="49" spans="1:17" ht="15" customHeight="1" thickBot="1">
      <c r="A49" s="217"/>
      <c r="B49" s="3" t="s">
        <v>54</v>
      </c>
      <c r="C49" s="27">
        <f>SUM(C47:C48)</f>
        <v>15536</v>
      </c>
      <c r="D49" s="27">
        <f>SUM(D47:D48)</f>
        <v>4541</v>
      </c>
      <c r="E49" s="159">
        <f>SUM(E47:E48)</f>
        <v>476.8</v>
      </c>
      <c r="F49" s="160">
        <f>SUM(F47:F48)</f>
        <v>4064.2</v>
      </c>
      <c r="G49" s="168">
        <f>SUM(G47:G48)</f>
        <v>420</v>
      </c>
      <c r="H49" s="42"/>
      <c r="I49" s="42"/>
      <c r="J49" s="54" t="s">
        <v>128</v>
      </c>
      <c r="K49" s="173">
        <f>SUM(K47:K48)</f>
        <v>431</v>
      </c>
      <c r="L49" s="42"/>
      <c r="M49" s="42"/>
      <c r="N49" s="54" t="s">
        <v>138</v>
      </c>
      <c r="O49" s="62"/>
      <c r="P49" s="42"/>
      <c r="Q49" s="21"/>
    </row>
    <row r="50" spans="1:9" ht="13.5">
      <c r="A50" s="149" t="s">
        <v>261</v>
      </c>
      <c r="B50" s="150"/>
      <c r="C50" s="150"/>
      <c r="D50" s="150"/>
      <c r="E50" s="150"/>
      <c r="F50" s="150"/>
      <c r="G50" s="150"/>
      <c r="H50" s="150"/>
      <c r="I50" s="150"/>
    </row>
    <row r="51" spans="1:9" ht="13.5">
      <c r="A51" s="155"/>
      <c r="B51" s="156"/>
      <c r="C51" s="156"/>
      <c r="D51" s="156"/>
      <c r="E51" s="156"/>
      <c r="F51" s="156"/>
      <c r="G51" s="156"/>
      <c r="H51" s="156"/>
      <c r="I51" s="156"/>
    </row>
    <row r="52" spans="1:9" ht="13.5">
      <c r="A52" s="156"/>
      <c r="B52" s="156"/>
      <c r="C52" s="156"/>
      <c r="D52" s="156"/>
      <c r="E52" s="156"/>
      <c r="F52" s="156"/>
      <c r="G52" s="156"/>
      <c r="H52" s="156"/>
      <c r="I52" s="156"/>
    </row>
  </sheetData>
  <mergeCells count="26">
    <mergeCell ref="E14:E16"/>
    <mergeCell ref="F14:F16"/>
    <mergeCell ref="A47:A49"/>
    <mergeCell ref="A44:A46"/>
    <mergeCell ref="A39:A43"/>
    <mergeCell ref="A33:A38"/>
    <mergeCell ref="K3:N3"/>
    <mergeCell ref="O3:Q3"/>
    <mergeCell ref="A28:A32"/>
    <mergeCell ref="A25:A27"/>
    <mergeCell ref="A22:A24"/>
    <mergeCell ref="A17:A21"/>
    <mergeCell ref="A3:A4"/>
    <mergeCell ref="B3:B4"/>
    <mergeCell ref="C3:F3"/>
    <mergeCell ref="D14:D16"/>
    <mergeCell ref="G3:J3"/>
    <mergeCell ref="Q1:Q2"/>
    <mergeCell ref="A14:A16"/>
    <mergeCell ref="B14:B16"/>
    <mergeCell ref="C14:C16"/>
    <mergeCell ref="G14:G16"/>
    <mergeCell ref="K14:K16"/>
    <mergeCell ref="O14:O16"/>
    <mergeCell ref="A11:A13"/>
    <mergeCell ref="A5:A1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27">
      <selection activeCell="D30" sqref="D30"/>
    </sheetView>
  </sheetViews>
  <sheetFormatPr defaultColWidth="9.00390625" defaultRowHeight="13.5"/>
  <cols>
    <col min="1" max="1" width="9.375" style="0" customWidth="1"/>
    <col min="2" max="2" width="9.125" style="0" customWidth="1"/>
    <col min="3" max="3" width="8.625" style="0" customWidth="1"/>
    <col min="4" max="4" width="9.625" style="0" customWidth="1"/>
    <col min="5" max="5" width="10.625" style="0" customWidth="1"/>
    <col min="6" max="6" width="9.625" style="0" customWidth="1"/>
    <col min="7" max="7" width="8.625" style="0" customWidth="1"/>
    <col min="8" max="8" width="10.625" style="0" customWidth="1"/>
    <col min="9" max="9" width="9.625" style="0" customWidth="1"/>
    <col min="10" max="10" width="8.50390625" style="0" customWidth="1"/>
    <col min="11" max="11" width="10.625" style="0" customWidth="1"/>
    <col min="12" max="12" width="9.625" style="0" customWidth="1"/>
    <col min="13" max="13" width="8.625" style="0" customWidth="1"/>
    <col min="14" max="14" width="10.625" style="0" customWidth="1"/>
    <col min="15" max="15" width="9.625" style="0" customWidth="1"/>
    <col min="16" max="16" width="8.625" style="0" customWidth="1"/>
    <col min="17" max="17" width="10.625" style="0" customWidth="1"/>
    <col min="18" max="18" width="9.625" style="0" customWidth="1"/>
  </cols>
  <sheetData>
    <row r="1" spans="1:18" ht="16.5" customHeight="1">
      <c r="A1" s="4" t="s">
        <v>185</v>
      </c>
      <c r="R1" s="180" t="s">
        <v>66</v>
      </c>
    </row>
    <row r="2" ht="9.75" customHeight="1" thickBot="1">
      <c r="R2" s="181"/>
    </row>
    <row r="3" spans="1:18" ht="16.5" customHeight="1">
      <c r="A3" s="205" t="s">
        <v>68</v>
      </c>
      <c r="B3" s="207" t="s">
        <v>69</v>
      </c>
      <c r="C3" s="177" t="s">
        <v>115</v>
      </c>
      <c r="D3" s="178"/>
      <c r="E3" s="178"/>
      <c r="F3" s="210"/>
      <c r="G3" s="177" t="s">
        <v>60</v>
      </c>
      <c r="H3" s="200"/>
      <c r="I3" s="201"/>
      <c r="J3" s="177" t="s">
        <v>60</v>
      </c>
      <c r="K3" s="200"/>
      <c r="L3" s="201"/>
      <c r="M3" s="177" t="s">
        <v>60</v>
      </c>
      <c r="N3" s="200"/>
      <c r="O3" s="201"/>
      <c r="P3" s="178" t="s">
        <v>60</v>
      </c>
      <c r="Q3" s="200"/>
      <c r="R3" s="202"/>
    </row>
    <row r="4" spans="1:18" ht="24" customHeight="1">
      <c r="A4" s="206"/>
      <c r="B4" s="208"/>
      <c r="C4" s="13" t="s">
        <v>47</v>
      </c>
      <c r="D4" s="6" t="s">
        <v>70</v>
      </c>
      <c r="E4" s="6" t="s">
        <v>71</v>
      </c>
      <c r="F4" s="12" t="s">
        <v>58</v>
      </c>
      <c r="G4" s="13" t="s">
        <v>47</v>
      </c>
      <c r="H4" s="6" t="s">
        <v>71</v>
      </c>
      <c r="I4" s="12" t="s">
        <v>58</v>
      </c>
      <c r="J4" s="13" t="s">
        <v>47</v>
      </c>
      <c r="K4" s="6" t="s">
        <v>71</v>
      </c>
      <c r="L4" s="12" t="s">
        <v>58</v>
      </c>
      <c r="M4" s="13" t="s">
        <v>47</v>
      </c>
      <c r="N4" s="6" t="s">
        <v>71</v>
      </c>
      <c r="O4" s="12" t="s">
        <v>58</v>
      </c>
      <c r="P4" s="10" t="s">
        <v>47</v>
      </c>
      <c r="Q4" s="6" t="s">
        <v>71</v>
      </c>
      <c r="R4" s="7" t="s">
        <v>58</v>
      </c>
    </row>
    <row r="5" spans="1:18" ht="15" customHeight="1">
      <c r="A5" s="182" t="s">
        <v>72</v>
      </c>
      <c r="B5" s="8" t="s">
        <v>73</v>
      </c>
      <c r="C5" s="117">
        <v>210</v>
      </c>
      <c r="D5" s="38" t="s">
        <v>192</v>
      </c>
      <c r="E5" s="38" t="s">
        <v>174</v>
      </c>
      <c r="F5" s="47">
        <v>33813</v>
      </c>
      <c r="G5" s="117">
        <v>210</v>
      </c>
      <c r="H5" s="38" t="s">
        <v>174</v>
      </c>
      <c r="I5" s="47">
        <v>34005</v>
      </c>
      <c r="J5" s="29"/>
      <c r="K5" s="38"/>
      <c r="L5" s="14"/>
      <c r="M5" s="29"/>
      <c r="N5" s="38"/>
      <c r="O5" s="14"/>
      <c r="P5" s="28"/>
      <c r="Q5" s="38"/>
      <c r="R5" s="18"/>
    </row>
    <row r="6" spans="1:18" ht="15" customHeight="1">
      <c r="A6" s="198"/>
      <c r="B6" s="2" t="s">
        <v>74</v>
      </c>
      <c r="C6" s="116">
        <v>220</v>
      </c>
      <c r="D6" s="39">
        <v>111000</v>
      </c>
      <c r="E6" s="39">
        <v>66000</v>
      </c>
      <c r="F6" s="66" t="s">
        <v>177</v>
      </c>
      <c r="G6" s="116">
        <v>220</v>
      </c>
      <c r="H6" s="39">
        <v>66000</v>
      </c>
      <c r="I6" s="66" t="s">
        <v>178</v>
      </c>
      <c r="J6" s="31"/>
      <c r="K6" s="40"/>
      <c r="L6" s="15"/>
      <c r="M6" s="31"/>
      <c r="N6" s="40"/>
      <c r="O6" s="15"/>
      <c r="P6" s="30"/>
      <c r="Q6" s="40"/>
      <c r="R6" s="19"/>
    </row>
    <row r="7" spans="1:18" ht="15" customHeight="1">
      <c r="A7" s="198"/>
      <c r="B7" s="2" t="s">
        <v>75</v>
      </c>
      <c r="C7" s="116">
        <v>192</v>
      </c>
      <c r="D7" s="40"/>
      <c r="E7" s="55">
        <v>-12400</v>
      </c>
      <c r="F7" s="49" t="s">
        <v>141</v>
      </c>
      <c r="G7" s="116">
        <v>192</v>
      </c>
      <c r="H7" s="55">
        <v>-12400</v>
      </c>
      <c r="I7" s="49" t="s">
        <v>152</v>
      </c>
      <c r="J7" s="31"/>
      <c r="K7" s="40"/>
      <c r="L7" s="15"/>
      <c r="M7" s="31"/>
      <c r="N7" s="40"/>
      <c r="O7" s="15"/>
      <c r="P7" s="30"/>
      <c r="Q7" s="40"/>
      <c r="R7" s="19"/>
    </row>
    <row r="8" spans="1:18" ht="15" customHeight="1">
      <c r="A8" s="198"/>
      <c r="B8" s="2" t="s">
        <v>76</v>
      </c>
      <c r="C8" s="116">
        <v>180</v>
      </c>
      <c r="D8" s="40"/>
      <c r="E8" s="40"/>
      <c r="F8" s="15"/>
      <c r="G8" s="116">
        <v>180</v>
      </c>
      <c r="H8" s="40"/>
      <c r="I8" s="15"/>
      <c r="J8" s="31"/>
      <c r="K8" s="40"/>
      <c r="L8" s="15"/>
      <c r="M8" s="31"/>
      <c r="N8" s="40"/>
      <c r="O8" s="15"/>
      <c r="P8" s="30"/>
      <c r="Q8" s="40"/>
      <c r="R8" s="19"/>
    </row>
    <row r="9" spans="1:18" ht="15" customHeight="1">
      <c r="A9" s="198"/>
      <c r="B9" s="2" t="s">
        <v>77</v>
      </c>
      <c r="C9" s="116">
        <v>370</v>
      </c>
      <c r="D9" s="40"/>
      <c r="E9" s="40"/>
      <c r="F9" s="15"/>
      <c r="G9" s="116">
        <v>370</v>
      </c>
      <c r="H9" s="40"/>
      <c r="I9" s="15"/>
      <c r="J9" s="31"/>
      <c r="K9" s="40"/>
      <c r="L9" s="15"/>
      <c r="M9" s="31"/>
      <c r="N9" s="40"/>
      <c r="O9" s="15"/>
      <c r="P9" s="30"/>
      <c r="Q9" s="40"/>
      <c r="R9" s="19"/>
    </row>
    <row r="10" spans="1:18" ht="15" customHeight="1">
      <c r="A10" s="199"/>
      <c r="B10" s="9" t="s">
        <v>53</v>
      </c>
      <c r="C10" s="118">
        <f>SUM(C5:C9)</f>
        <v>1172</v>
      </c>
      <c r="D10" s="41"/>
      <c r="E10" s="41"/>
      <c r="F10" s="16"/>
      <c r="G10" s="118">
        <f>SUM(G5:G9)</f>
        <v>1172</v>
      </c>
      <c r="H10" s="41"/>
      <c r="I10" s="16"/>
      <c r="J10" s="33"/>
      <c r="K10" s="41"/>
      <c r="L10" s="16"/>
      <c r="M10" s="33"/>
      <c r="N10" s="41"/>
      <c r="O10" s="16"/>
      <c r="P10" s="32"/>
      <c r="Q10" s="41"/>
      <c r="R10" s="20"/>
    </row>
    <row r="11" spans="1:18" ht="15" customHeight="1">
      <c r="A11" s="195" t="s">
        <v>78</v>
      </c>
      <c r="B11" s="8" t="s">
        <v>79</v>
      </c>
      <c r="C11" s="117">
        <v>1072</v>
      </c>
      <c r="D11" s="38" t="s">
        <v>174</v>
      </c>
      <c r="E11" s="38" t="s">
        <v>174</v>
      </c>
      <c r="F11" s="47">
        <v>33813</v>
      </c>
      <c r="G11" s="117"/>
      <c r="H11" s="38"/>
      <c r="I11" s="14"/>
      <c r="J11" s="29"/>
      <c r="K11" s="38"/>
      <c r="L11" s="14"/>
      <c r="M11" s="29"/>
      <c r="N11" s="38"/>
      <c r="O11" s="14"/>
      <c r="P11" s="28"/>
      <c r="Q11" s="38"/>
      <c r="R11" s="18"/>
    </row>
    <row r="12" spans="1:18" ht="15" customHeight="1">
      <c r="A12" s="196"/>
      <c r="B12" s="2" t="s">
        <v>80</v>
      </c>
      <c r="C12" s="116">
        <v>530</v>
      </c>
      <c r="D12" s="39">
        <v>113000</v>
      </c>
      <c r="E12" s="39">
        <v>58200</v>
      </c>
      <c r="F12" s="66" t="s">
        <v>179</v>
      </c>
      <c r="G12" s="116"/>
      <c r="H12" s="40"/>
      <c r="I12" s="15"/>
      <c r="J12" s="31"/>
      <c r="K12" s="40"/>
      <c r="L12" s="15"/>
      <c r="M12" s="31"/>
      <c r="N12" s="40"/>
      <c r="O12" s="15"/>
      <c r="P12" s="30"/>
      <c r="Q12" s="40"/>
      <c r="R12" s="19"/>
    </row>
    <row r="13" spans="1:18" ht="15" customHeight="1">
      <c r="A13" s="197"/>
      <c r="B13" s="9" t="s">
        <v>53</v>
      </c>
      <c r="C13" s="118">
        <f>SUM(C11:C12)</f>
        <v>1602</v>
      </c>
      <c r="D13" s="41"/>
      <c r="E13" s="57">
        <v>-3800</v>
      </c>
      <c r="F13" s="50" t="s">
        <v>142</v>
      </c>
      <c r="G13" s="118"/>
      <c r="H13" s="41"/>
      <c r="I13" s="16"/>
      <c r="J13" s="33"/>
      <c r="K13" s="41"/>
      <c r="L13" s="16"/>
      <c r="M13" s="33"/>
      <c r="N13" s="41"/>
      <c r="O13" s="16"/>
      <c r="P13" s="32"/>
      <c r="Q13" s="41"/>
      <c r="R13" s="20"/>
    </row>
    <row r="14" spans="1:18" ht="15" customHeight="1">
      <c r="A14" s="182" t="s">
        <v>81</v>
      </c>
      <c r="B14" s="218" t="s">
        <v>82</v>
      </c>
      <c r="C14" s="221">
        <v>1027</v>
      </c>
      <c r="D14" s="38" t="s">
        <v>174</v>
      </c>
      <c r="E14" s="38" t="s">
        <v>174</v>
      </c>
      <c r="F14" s="47">
        <v>33813</v>
      </c>
      <c r="G14" s="221"/>
      <c r="H14" s="38"/>
      <c r="I14" s="14"/>
      <c r="J14" s="222"/>
      <c r="K14" s="38"/>
      <c r="L14" s="14"/>
      <c r="M14" s="225"/>
      <c r="N14" s="38"/>
      <c r="O14" s="14"/>
      <c r="P14" s="222"/>
      <c r="Q14" s="38"/>
      <c r="R14" s="18"/>
    </row>
    <row r="15" spans="1:18" ht="15" customHeight="1">
      <c r="A15" s="183"/>
      <c r="B15" s="219"/>
      <c r="C15" s="190"/>
      <c r="D15" s="39">
        <v>56000</v>
      </c>
      <c r="E15" s="39">
        <v>34500</v>
      </c>
      <c r="F15" s="66" t="s">
        <v>179</v>
      </c>
      <c r="G15" s="190"/>
      <c r="H15" s="40"/>
      <c r="I15" s="15"/>
      <c r="J15" s="223"/>
      <c r="K15" s="40"/>
      <c r="L15" s="15"/>
      <c r="M15" s="226"/>
      <c r="N15" s="40"/>
      <c r="O15" s="15"/>
      <c r="P15" s="223"/>
      <c r="Q15" s="40"/>
      <c r="R15" s="19"/>
    </row>
    <row r="16" spans="1:18" ht="15" customHeight="1">
      <c r="A16" s="184"/>
      <c r="B16" s="220"/>
      <c r="C16" s="191"/>
      <c r="D16" s="41"/>
      <c r="E16" s="57">
        <v>-4300</v>
      </c>
      <c r="F16" s="50" t="s">
        <v>143</v>
      </c>
      <c r="G16" s="191"/>
      <c r="H16" s="41"/>
      <c r="I16" s="16"/>
      <c r="J16" s="224"/>
      <c r="K16" s="41"/>
      <c r="L16" s="16"/>
      <c r="M16" s="227"/>
      <c r="N16" s="41"/>
      <c r="O16" s="16"/>
      <c r="P16" s="224"/>
      <c r="Q16" s="41"/>
      <c r="R16" s="20"/>
    </row>
    <row r="17" spans="1:18" ht="15" customHeight="1">
      <c r="A17" s="195" t="s">
        <v>55</v>
      </c>
      <c r="B17" s="8" t="s">
        <v>83</v>
      </c>
      <c r="C17" s="117">
        <v>1314</v>
      </c>
      <c r="D17" s="38" t="s">
        <v>176</v>
      </c>
      <c r="E17" s="38" t="s">
        <v>173</v>
      </c>
      <c r="F17" s="47">
        <v>32192</v>
      </c>
      <c r="G17" s="117">
        <v>1311</v>
      </c>
      <c r="H17" s="38" t="s">
        <v>173</v>
      </c>
      <c r="I17" s="47">
        <v>34005</v>
      </c>
      <c r="J17" s="29"/>
      <c r="K17" s="38"/>
      <c r="L17" s="14"/>
      <c r="M17" s="29"/>
      <c r="N17" s="38"/>
      <c r="O17" s="14"/>
      <c r="P17" s="28"/>
      <c r="Q17" s="38"/>
      <c r="R17" s="18"/>
    </row>
    <row r="18" spans="1:18" ht="15" customHeight="1">
      <c r="A18" s="203"/>
      <c r="B18" s="2" t="s">
        <v>84</v>
      </c>
      <c r="C18" s="116">
        <v>3273</v>
      </c>
      <c r="D18" s="40">
        <v>394000</v>
      </c>
      <c r="E18" s="40">
        <v>335100</v>
      </c>
      <c r="F18" s="66" t="s">
        <v>178</v>
      </c>
      <c r="G18" s="116">
        <v>3273</v>
      </c>
      <c r="H18" s="63">
        <v>335100</v>
      </c>
      <c r="I18" s="66" t="s">
        <v>178</v>
      </c>
      <c r="J18" s="31"/>
      <c r="K18" s="40"/>
      <c r="L18" s="15"/>
      <c r="M18" s="31"/>
      <c r="N18" s="40"/>
      <c r="O18" s="15"/>
      <c r="P18" s="30"/>
      <c r="Q18" s="40"/>
      <c r="R18" s="19"/>
    </row>
    <row r="19" spans="1:18" ht="15" customHeight="1">
      <c r="A19" s="203"/>
      <c r="B19" s="2" t="s">
        <v>85</v>
      </c>
      <c r="C19" s="116">
        <v>735</v>
      </c>
      <c r="D19" s="40"/>
      <c r="E19" s="55">
        <v>-4900</v>
      </c>
      <c r="F19" s="49" t="s">
        <v>144</v>
      </c>
      <c r="G19" s="116">
        <v>735</v>
      </c>
      <c r="H19" s="55">
        <v>-4900</v>
      </c>
      <c r="I19" s="49" t="s">
        <v>153</v>
      </c>
      <c r="J19" s="31"/>
      <c r="K19" s="40"/>
      <c r="L19" s="15"/>
      <c r="M19" s="31"/>
      <c r="N19" s="40"/>
      <c r="O19" s="15"/>
      <c r="P19" s="30"/>
      <c r="Q19" s="40"/>
      <c r="R19" s="19"/>
    </row>
    <row r="20" spans="1:18" ht="15" customHeight="1">
      <c r="A20" s="203"/>
      <c r="B20" s="2" t="s">
        <v>86</v>
      </c>
      <c r="C20" s="116">
        <v>596</v>
      </c>
      <c r="D20" s="40"/>
      <c r="E20" s="40"/>
      <c r="F20" s="15"/>
      <c r="G20" s="116">
        <v>596</v>
      </c>
      <c r="H20" s="40"/>
      <c r="I20" s="15"/>
      <c r="J20" s="31"/>
      <c r="K20" s="40"/>
      <c r="L20" s="15"/>
      <c r="M20" s="31"/>
      <c r="N20" s="40"/>
      <c r="O20" s="15"/>
      <c r="P20" s="30"/>
      <c r="Q20" s="40"/>
      <c r="R20" s="19"/>
    </row>
    <row r="21" spans="1:18" ht="15" customHeight="1">
      <c r="A21" s="204"/>
      <c r="B21" s="9" t="s">
        <v>53</v>
      </c>
      <c r="C21" s="118">
        <f>SUM(C17:C20)</f>
        <v>5918</v>
      </c>
      <c r="D21" s="41"/>
      <c r="E21" s="41"/>
      <c r="F21" s="16"/>
      <c r="G21" s="118">
        <f>SUM(G17:G20)</f>
        <v>5915</v>
      </c>
      <c r="H21" s="41"/>
      <c r="I21" s="16"/>
      <c r="J21" s="33"/>
      <c r="K21" s="41"/>
      <c r="L21" s="16"/>
      <c r="M21" s="33"/>
      <c r="N21" s="41"/>
      <c r="O21" s="16"/>
      <c r="P21" s="32"/>
      <c r="Q21" s="41"/>
      <c r="R21" s="20"/>
    </row>
    <row r="22" spans="1:18" ht="15" customHeight="1">
      <c r="A22" s="182" t="s">
        <v>87</v>
      </c>
      <c r="B22" s="8" t="s">
        <v>88</v>
      </c>
      <c r="C22" s="117">
        <v>5475</v>
      </c>
      <c r="D22" s="38" t="s">
        <v>176</v>
      </c>
      <c r="E22" s="38" t="s">
        <v>173</v>
      </c>
      <c r="F22" s="47">
        <v>31905</v>
      </c>
      <c r="G22" s="117"/>
      <c r="H22" s="38"/>
      <c r="I22" s="14"/>
      <c r="J22" s="29"/>
      <c r="K22" s="38"/>
      <c r="L22" s="14"/>
      <c r="M22" s="29"/>
      <c r="N22" s="38"/>
      <c r="O22" s="14"/>
      <c r="P22" s="28"/>
      <c r="Q22" s="38"/>
      <c r="R22" s="18"/>
    </row>
    <row r="23" spans="1:18" ht="15" customHeight="1">
      <c r="A23" s="198"/>
      <c r="B23" s="2" t="s">
        <v>89</v>
      </c>
      <c r="C23" s="116">
        <v>2100</v>
      </c>
      <c r="D23" s="39">
        <v>360000</v>
      </c>
      <c r="E23" s="39">
        <v>301000</v>
      </c>
      <c r="F23" s="66" t="s">
        <v>179</v>
      </c>
      <c r="G23" s="116"/>
      <c r="H23" s="40"/>
      <c r="I23" s="15"/>
      <c r="J23" s="31"/>
      <c r="K23" s="40"/>
      <c r="L23" s="15"/>
      <c r="M23" s="31"/>
      <c r="N23" s="40"/>
      <c r="O23" s="15"/>
      <c r="P23" s="30"/>
      <c r="Q23" s="40"/>
      <c r="R23" s="19"/>
    </row>
    <row r="24" spans="1:18" ht="15" customHeight="1">
      <c r="A24" s="199"/>
      <c r="B24" s="9" t="s">
        <v>53</v>
      </c>
      <c r="C24" s="118">
        <f>SUM(C22:C23)</f>
        <v>7575</v>
      </c>
      <c r="D24" s="41"/>
      <c r="E24" s="41"/>
      <c r="F24" s="50" t="s">
        <v>145</v>
      </c>
      <c r="G24" s="118"/>
      <c r="H24" s="41"/>
      <c r="I24" s="16"/>
      <c r="J24" s="33"/>
      <c r="K24" s="41"/>
      <c r="L24" s="16"/>
      <c r="M24" s="33"/>
      <c r="N24" s="41"/>
      <c r="O24" s="16"/>
      <c r="P24" s="32"/>
      <c r="Q24" s="41"/>
      <c r="R24" s="20"/>
    </row>
    <row r="25" spans="1:18" ht="15" customHeight="1">
      <c r="A25" s="182" t="s">
        <v>90</v>
      </c>
      <c r="B25" s="8" t="s">
        <v>91</v>
      </c>
      <c r="C25" s="117">
        <v>6103</v>
      </c>
      <c r="D25" s="38" t="s">
        <v>173</v>
      </c>
      <c r="E25" s="38" t="s">
        <v>173</v>
      </c>
      <c r="F25" s="47">
        <v>31594</v>
      </c>
      <c r="G25" s="117">
        <v>6104</v>
      </c>
      <c r="H25" s="38" t="s">
        <v>173</v>
      </c>
      <c r="I25" s="47">
        <v>32381</v>
      </c>
      <c r="J25" s="117">
        <v>6104</v>
      </c>
      <c r="K25" s="38" t="s">
        <v>173</v>
      </c>
      <c r="L25" s="47">
        <v>32927</v>
      </c>
      <c r="M25" s="29">
        <v>6104</v>
      </c>
      <c r="N25" s="38" t="s">
        <v>173</v>
      </c>
      <c r="O25" s="47">
        <v>33613</v>
      </c>
      <c r="P25" s="28">
        <v>6124</v>
      </c>
      <c r="Q25" s="38" t="s">
        <v>173</v>
      </c>
      <c r="R25" s="51">
        <v>33813</v>
      </c>
    </row>
    <row r="26" spans="1:18" ht="15" customHeight="1">
      <c r="A26" s="198"/>
      <c r="B26" s="2" t="s">
        <v>92</v>
      </c>
      <c r="C26" s="116">
        <v>3725</v>
      </c>
      <c r="D26" s="40">
        <v>688000</v>
      </c>
      <c r="E26" s="40">
        <v>625100</v>
      </c>
      <c r="F26" s="66" t="s">
        <v>178</v>
      </c>
      <c r="G26" s="116">
        <v>3725</v>
      </c>
      <c r="H26" s="39">
        <v>625100</v>
      </c>
      <c r="I26" s="66" t="s">
        <v>178</v>
      </c>
      <c r="J26" s="116">
        <v>3747</v>
      </c>
      <c r="K26" s="39">
        <v>625100</v>
      </c>
      <c r="L26" s="66" t="s">
        <v>178</v>
      </c>
      <c r="M26" s="31">
        <v>3792</v>
      </c>
      <c r="N26" s="39">
        <v>625100</v>
      </c>
      <c r="O26" s="66" t="s">
        <v>178</v>
      </c>
      <c r="P26" s="30">
        <v>3793</v>
      </c>
      <c r="Q26" s="39">
        <v>625100</v>
      </c>
      <c r="R26" s="67" t="s">
        <v>179</v>
      </c>
    </row>
    <row r="27" spans="1:18" ht="15" customHeight="1">
      <c r="A27" s="199"/>
      <c r="B27" s="9" t="s">
        <v>53</v>
      </c>
      <c r="C27" s="118">
        <f>SUM(C25:C26)</f>
        <v>9828</v>
      </c>
      <c r="D27" s="41"/>
      <c r="E27" s="57">
        <v>-10000</v>
      </c>
      <c r="F27" s="50" t="s">
        <v>146</v>
      </c>
      <c r="G27" s="235">
        <v>9828</v>
      </c>
      <c r="H27" s="57">
        <v>-10000</v>
      </c>
      <c r="I27" s="50" t="s">
        <v>154</v>
      </c>
      <c r="J27" s="118">
        <f>SUM(J25:J26)</f>
        <v>9851</v>
      </c>
      <c r="K27" s="57">
        <v>-10000</v>
      </c>
      <c r="L27" s="50" t="s">
        <v>157</v>
      </c>
      <c r="M27" s="33">
        <f>SUM(M25:M26)</f>
        <v>9896</v>
      </c>
      <c r="N27" s="57">
        <v>-8100</v>
      </c>
      <c r="O27" s="50" t="s">
        <v>126</v>
      </c>
      <c r="P27" s="32">
        <f>SUM(P25:P26)</f>
        <v>9917</v>
      </c>
      <c r="Q27" s="57">
        <v>-8100</v>
      </c>
      <c r="R27" s="65" t="s">
        <v>159</v>
      </c>
    </row>
    <row r="28" spans="1:18" ht="15" customHeight="1">
      <c r="A28" s="182" t="s">
        <v>93</v>
      </c>
      <c r="B28" s="8" t="s">
        <v>94</v>
      </c>
      <c r="C28" s="117">
        <v>1755</v>
      </c>
      <c r="D28" s="38" t="s">
        <v>174</v>
      </c>
      <c r="E28" s="38" t="s">
        <v>174</v>
      </c>
      <c r="F28" s="47">
        <v>33547</v>
      </c>
      <c r="G28" s="117">
        <v>1757</v>
      </c>
      <c r="H28" s="38" t="s">
        <v>174</v>
      </c>
      <c r="I28" s="47">
        <v>34215</v>
      </c>
      <c r="J28" s="117"/>
      <c r="K28" s="38"/>
      <c r="L28" s="14"/>
      <c r="M28" s="29"/>
      <c r="N28" s="38"/>
      <c r="O28" s="14"/>
      <c r="P28" s="28"/>
      <c r="Q28" s="38"/>
      <c r="R28" s="18"/>
    </row>
    <row r="29" spans="1:18" ht="15" customHeight="1">
      <c r="A29" s="198"/>
      <c r="B29" s="2" t="s">
        <v>95</v>
      </c>
      <c r="C29" s="116">
        <v>1584</v>
      </c>
      <c r="D29" s="39">
        <v>299100</v>
      </c>
      <c r="E29" s="39">
        <v>208700</v>
      </c>
      <c r="F29" s="66" t="s">
        <v>178</v>
      </c>
      <c r="G29" s="116">
        <v>1646</v>
      </c>
      <c r="H29" s="39">
        <v>208700</v>
      </c>
      <c r="I29" s="66" t="s">
        <v>178</v>
      </c>
      <c r="J29" s="116"/>
      <c r="K29" s="40"/>
      <c r="L29" s="15"/>
      <c r="M29" s="31"/>
      <c r="N29" s="40"/>
      <c r="O29" s="15"/>
      <c r="P29" s="30"/>
      <c r="Q29" s="40"/>
      <c r="R29" s="19"/>
    </row>
    <row r="30" spans="1:18" ht="15" customHeight="1">
      <c r="A30" s="198"/>
      <c r="B30" s="2" t="s">
        <v>96</v>
      </c>
      <c r="C30" s="116">
        <v>194</v>
      </c>
      <c r="D30" s="40"/>
      <c r="E30" s="55">
        <v>-38100</v>
      </c>
      <c r="F30" s="49" t="s">
        <v>147</v>
      </c>
      <c r="G30" s="116">
        <v>194</v>
      </c>
      <c r="H30" s="55">
        <v>-36800</v>
      </c>
      <c r="I30" s="49" t="s">
        <v>119</v>
      </c>
      <c r="J30" s="116"/>
      <c r="K30" s="40"/>
      <c r="L30" s="15"/>
      <c r="M30" s="31"/>
      <c r="N30" s="40"/>
      <c r="O30" s="15"/>
      <c r="P30" s="30"/>
      <c r="Q30" s="40"/>
      <c r="R30" s="19"/>
    </row>
    <row r="31" spans="1:18" ht="15" customHeight="1">
      <c r="A31" s="198"/>
      <c r="B31" s="2" t="s">
        <v>97</v>
      </c>
      <c r="C31" s="116">
        <v>370</v>
      </c>
      <c r="D31" s="40"/>
      <c r="E31" s="40"/>
      <c r="F31" s="15"/>
      <c r="G31" s="116">
        <v>370</v>
      </c>
      <c r="H31" s="40"/>
      <c r="I31" s="15"/>
      <c r="J31" s="116"/>
      <c r="K31" s="40"/>
      <c r="L31" s="15"/>
      <c r="M31" s="31"/>
      <c r="N31" s="40"/>
      <c r="O31" s="15"/>
      <c r="P31" s="30"/>
      <c r="Q31" s="40"/>
      <c r="R31" s="19"/>
    </row>
    <row r="32" spans="1:18" ht="15" customHeight="1">
      <c r="A32" s="199"/>
      <c r="B32" s="9" t="s">
        <v>53</v>
      </c>
      <c r="C32" s="118">
        <f>SUM(C28:C31)</f>
        <v>3903</v>
      </c>
      <c r="D32" s="41"/>
      <c r="E32" s="41"/>
      <c r="F32" s="16"/>
      <c r="G32" s="118">
        <f>SUM(G28:G31)</f>
        <v>3967</v>
      </c>
      <c r="H32" s="41"/>
      <c r="I32" s="16"/>
      <c r="J32" s="118"/>
      <c r="K32" s="41"/>
      <c r="L32" s="16"/>
      <c r="M32" s="33"/>
      <c r="N32" s="41"/>
      <c r="O32" s="16"/>
      <c r="P32" s="32"/>
      <c r="Q32" s="41"/>
      <c r="R32" s="20"/>
    </row>
    <row r="33" spans="1:18" ht="15" customHeight="1">
      <c r="A33" s="182" t="s">
        <v>98</v>
      </c>
      <c r="B33" s="8" t="s">
        <v>99</v>
      </c>
      <c r="C33" s="117">
        <v>1499.6</v>
      </c>
      <c r="D33" s="38" t="s">
        <v>174</v>
      </c>
      <c r="E33" s="38" t="s">
        <v>174</v>
      </c>
      <c r="F33" s="47">
        <v>33547</v>
      </c>
      <c r="G33" s="117">
        <v>1526.8</v>
      </c>
      <c r="H33" s="38" t="s">
        <v>174</v>
      </c>
      <c r="I33" s="47">
        <v>35020</v>
      </c>
      <c r="J33" s="117"/>
      <c r="K33" s="38"/>
      <c r="L33" s="14"/>
      <c r="M33" s="29"/>
      <c r="N33" s="38"/>
      <c r="O33" s="14"/>
      <c r="P33" s="28"/>
      <c r="Q33" s="38"/>
      <c r="R33" s="18"/>
    </row>
    <row r="34" spans="1:18" ht="15" customHeight="1">
      <c r="A34" s="198"/>
      <c r="B34" s="2" t="s">
        <v>100</v>
      </c>
      <c r="C34" s="116">
        <v>419</v>
      </c>
      <c r="D34" s="39">
        <v>190000</v>
      </c>
      <c r="E34" s="39">
        <v>112900</v>
      </c>
      <c r="F34" s="66" t="s">
        <v>178</v>
      </c>
      <c r="G34" s="116">
        <v>419</v>
      </c>
      <c r="H34" s="39">
        <v>112900</v>
      </c>
      <c r="I34" s="66" t="s">
        <v>178</v>
      </c>
      <c r="J34" s="116"/>
      <c r="K34" s="40"/>
      <c r="L34" s="15"/>
      <c r="M34" s="31"/>
      <c r="N34" s="40"/>
      <c r="O34" s="15"/>
      <c r="P34" s="30"/>
      <c r="Q34" s="40"/>
      <c r="R34" s="19"/>
    </row>
    <row r="35" spans="1:18" ht="15" customHeight="1">
      <c r="A35" s="198"/>
      <c r="B35" s="2" t="s">
        <v>101</v>
      </c>
      <c r="C35" s="116">
        <v>429.9</v>
      </c>
      <c r="D35" s="40"/>
      <c r="E35" s="55">
        <v>-23100</v>
      </c>
      <c r="F35" s="49" t="s">
        <v>148</v>
      </c>
      <c r="G35" s="116">
        <v>419.9</v>
      </c>
      <c r="H35" s="55">
        <v>-22200</v>
      </c>
      <c r="I35" s="49" t="s">
        <v>155</v>
      </c>
      <c r="J35" s="116"/>
      <c r="K35" s="40"/>
      <c r="L35" s="15"/>
      <c r="M35" s="31"/>
      <c r="N35" s="40"/>
      <c r="O35" s="15"/>
      <c r="P35" s="30"/>
      <c r="Q35" s="40"/>
      <c r="R35" s="19"/>
    </row>
    <row r="36" spans="1:18" ht="15" customHeight="1">
      <c r="A36" s="198"/>
      <c r="B36" s="2" t="s">
        <v>102</v>
      </c>
      <c r="C36" s="116">
        <v>274.5</v>
      </c>
      <c r="D36" s="40"/>
      <c r="E36" s="40"/>
      <c r="F36" s="15"/>
      <c r="G36" s="116">
        <v>274.5</v>
      </c>
      <c r="H36" s="40"/>
      <c r="I36" s="15"/>
      <c r="J36" s="116"/>
      <c r="K36" s="40"/>
      <c r="L36" s="15"/>
      <c r="M36" s="31"/>
      <c r="N36" s="40"/>
      <c r="O36" s="15"/>
      <c r="P36" s="30"/>
      <c r="Q36" s="40"/>
      <c r="R36" s="19"/>
    </row>
    <row r="37" spans="1:18" ht="15" customHeight="1">
      <c r="A37" s="198"/>
      <c r="B37" s="2" t="s">
        <v>103</v>
      </c>
      <c r="C37" s="116">
        <v>53.3</v>
      </c>
      <c r="D37" s="40"/>
      <c r="E37" s="40"/>
      <c r="F37" s="15"/>
      <c r="G37" s="116">
        <v>53.3</v>
      </c>
      <c r="H37" s="40"/>
      <c r="I37" s="15"/>
      <c r="J37" s="116"/>
      <c r="K37" s="40"/>
      <c r="L37" s="15"/>
      <c r="M37" s="31"/>
      <c r="N37" s="40"/>
      <c r="O37" s="15"/>
      <c r="P37" s="30"/>
      <c r="Q37" s="40"/>
      <c r="R37" s="19"/>
    </row>
    <row r="38" spans="1:18" ht="15" customHeight="1">
      <c r="A38" s="199"/>
      <c r="B38" s="9" t="s">
        <v>53</v>
      </c>
      <c r="C38" s="118">
        <f>SUM(C33:C37)</f>
        <v>2676.3</v>
      </c>
      <c r="D38" s="41"/>
      <c r="E38" s="41"/>
      <c r="F38" s="16"/>
      <c r="G38" s="118">
        <f>SUM(G33:G37)</f>
        <v>2693.5</v>
      </c>
      <c r="H38" s="41"/>
      <c r="I38" s="16"/>
      <c r="J38" s="118"/>
      <c r="K38" s="41"/>
      <c r="L38" s="16"/>
      <c r="M38" s="33"/>
      <c r="N38" s="41"/>
      <c r="O38" s="16"/>
      <c r="P38" s="32"/>
      <c r="Q38" s="41"/>
      <c r="R38" s="20"/>
    </row>
    <row r="39" spans="1:18" ht="15" customHeight="1">
      <c r="A39" s="182" t="s">
        <v>104</v>
      </c>
      <c r="B39" s="8" t="s">
        <v>105</v>
      </c>
      <c r="C39" s="117">
        <v>7269</v>
      </c>
      <c r="D39" s="38" t="s">
        <v>173</v>
      </c>
      <c r="E39" s="38" t="s">
        <v>173</v>
      </c>
      <c r="F39" s="47">
        <v>31583</v>
      </c>
      <c r="G39" s="117">
        <v>7275</v>
      </c>
      <c r="H39" s="38" t="s">
        <v>175</v>
      </c>
      <c r="I39" s="47">
        <v>32192</v>
      </c>
      <c r="J39" s="117">
        <v>7278</v>
      </c>
      <c r="K39" s="38" t="s">
        <v>173</v>
      </c>
      <c r="L39" s="47">
        <v>33547</v>
      </c>
      <c r="M39" s="29"/>
      <c r="N39" s="38"/>
      <c r="O39" s="14"/>
      <c r="P39" s="28"/>
      <c r="Q39" s="38"/>
      <c r="R39" s="18"/>
    </row>
    <row r="40" spans="1:18" ht="15" customHeight="1">
      <c r="A40" s="198"/>
      <c r="B40" s="2" t="s">
        <v>106</v>
      </c>
      <c r="C40" s="116">
        <v>600</v>
      </c>
      <c r="D40" s="39">
        <v>689000</v>
      </c>
      <c r="E40" s="39">
        <v>481500</v>
      </c>
      <c r="F40" s="66" t="s">
        <v>178</v>
      </c>
      <c r="G40" s="116">
        <v>600</v>
      </c>
      <c r="H40" s="39">
        <v>481500</v>
      </c>
      <c r="I40" s="66" t="s">
        <v>178</v>
      </c>
      <c r="J40" s="116">
        <v>600</v>
      </c>
      <c r="K40" s="39">
        <v>481500</v>
      </c>
      <c r="L40" s="66" t="s">
        <v>178</v>
      </c>
      <c r="M40" s="31"/>
      <c r="N40" s="40"/>
      <c r="O40" s="15"/>
      <c r="P40" s="30"/>
      <c r="Q40" s="40"/>
      <c r="R40" s="19"/>
    </row>
    <row r="41" spans="1:18" ht="15" customHeight="1">
      <c r="A41" s="198"/>
      <c r="B41" s="2" t="s">
        <v>107</v>
      </c>
      <c r="C41" s="116">
        <v>148</v>
      </c>
      <c r="D41" s="40"/>
      <c r="E41" s="55">
        <v>-38700</v>
      </c>
      <c r="F41" s="49" t="s">
        <v>149</v>
      </c>
      <c r="G41" s="116">
        <v>148</v>
      </c>
      <c r="H41" s="55">
        <v>-38400</v>
      </c>
      <c r="I41" s="49" t="s">
        <v>156</v>
      </c>
      <c r="J41" s="116">
        <v>148</v>
      </c>
      <c r="K41" s="55">
        <v>-38300</v>
      </c>
      <c r="L41" s="49" t="s">
        <v>158</v>
      </c>
      <c r="M41" s="31"/>
      <c r="N41" s="40"/>
      <c r="O41" s="15"/>
      <c r="P41" s="30"/>
      <c r="Q41" s="40"/>
      <c r="R41" s="19"/>
    </row>
    <row r="42" spans="1:18" ht="15" customHeight="1">
      <c r="A42" s="198"/>
      <c r="B42" s="2" t="s">
        <v>108</v>
      </c>
      <c r="C42" s="116">
        <v>232</v>
      </c>
      <c r="D42" s="40"/>
      <c r="E42" s="40"/>
      <c r="F42" s="15"/>
      <c r="G42" s="116">
        <v>232</v>
      </c>
      <c r="H42" s="40"/>
      <c r="I42" s="15"/>
      <c r="J42" s="116">
        <v>232</v>
      </c>
      <c r="K42" s="40"/>
      <c r="L42" s="15"/>
      <c r="M42" s="31"/>
      <c r="N42" s="40"/>
      <c r="O42" s="15"/>
      <c r="P42" s="30"/>
      <c r="Q42" s="40"/>
      <c r="R42" s="19"/>
    </row>
    <row r="43" spans="1:18" ht="15" customHeight="1">
      <c r="A43" s="199"/>
      <c r="B43" s="9" t="s">
        <v>53</v>
      </c>
      <c r="C43" s="118">
        <f>SUM(C39:C42)</f>
        <v>8249</v>
      </c>
      <c r="D43" s="41"/>
      <c r="E43" s="41"/>
      <c r="F43" s="16"/>
      <c r="G43" s="118">
        <f>SUM(G39:G42)</f>
        <v>8255</v>
      </c>
      <c r="H43" s="41"/>
      <c r="I43" s="16"/>
      <c r="J43" s="118">
        <f>SUM(J39:J42)</f>
        <v>8258</v>
      </c>
      <c r="K43" s="41"/>
      <c r="L43" s="16"/>
      <c r="M43" s="33"/>
      <c r="N43" s="41"/>
      <c r="O43" s="16"/>
      <c r="P43" s="32"/>
      <c r="Q43" s="41"/>
      <c r="R43" s="20"/>
    </row>
    <row r="44" spans="1:18" ht="15" customHeight="1">
      <c r="A44" s="182" t="s">
        <v>109</v>
      </c>
      <c r="B44" s="8" t="s">
        <v>110</v>
      </c>
      <c r="C44" s="117">
        <v>736</v>
      </c>
      <c r="D44" s="38" t="s">
        <v>174</v>
      </c>
      <c r="E44" s="38" t="s">
        <v>174</v>
      </c>
      <c r="F44" s="47">
        <v>33708</v>
      </c>
      <c r="G44" s="29"/>
      <c r="H44" s="38"/>
      <c r="I44" s="14"/>
      <c r="J44" s="29"/>
      <c r="K44" s="38"/>
      <c r="L44" s="14"/>
      <c r="M44" s="29"/>
      <c r="N44" s="38"/>
      <c r="O44" s="14"/>
      <c r="P44" s="28"/>
      <c r="Q44" s="38"/>
      <c r="R44" s="18"/>
    </row>
    <row r="45" spans="1:18" ht="15" customHeight="1">
      <c r="A45" s="198"/>
      <c r="B45" s="2" t="s">
        <v>111</v>
      </c>
      <c r="C45" s="116">
        <v>439</v>
      </c>
      <c r="D45" s="39">
        <v>68000</v>
      </c>
      <c r="E45" s="39">
        <v>44500</v>
      </c>
      <c r="F45" s="66" t="s">
        <v>178</v>
      </c>
      <c r="G45" s="31"/>
      <c r="H45" s="40"/>
      <c r="I45" s="15"/>
      <c r="J45" s="31"/>
      <c r="K45" s="40"/>
      <c r="L45" s="15"/>
      <c r="M45" s="31"/>
      <c r="N45" s="40"/>
      <c r="O45" s="15"/>
      <c r="P45" s="30"/>
      <c r="Q45" s="40"/>
      <c r="R45" s="19"/>
    </row>
    <row r="46" spans="1:18" ht="15" customHeight="1">
      <c r="A46" s="199"/>
      <c r="B46" s="9" t="s">
        <v>53</v>
      </c>
      <c r="C46" s="118">
        <f>SUM(C44:C45)</f>
        <v>1175</v>
      </c>
      <c r="D46" s="41"/>
      <c r="E46" s="57">
        <v>-4000</v>
      </c>
      <c r="F46" s="50" t="s">
        <v>150</v>
      </c>
      <c r="G46" s="33"/>
      <c r="H46" s="41"/>
      <c r="I46" s="16"/>
      <c r="J46" s="33"/>
      <c r="K46" s="41"/>
      <c r="L46" s="16"/>
      <c r="M46" s="33"/>
      <c r="N46" s="41"/>
      <c r="O46" s="16"/>
      <c r="P46" s="32"/>
      <c r="Q46" s="41"/>
      <c r="R46" s="20"/>
    </row>
    <row r="47" spans="1:18" ht="15" customHeight="1">
      <c r="A47" s="198" t="s">
        <v>112</v>
      </c>
      <c r="B47" s="1" t="s">
        <v>113</v>
      </c>
      <c r="C47" s="162">
        <v>288</v>
      </c>
      <c r="D47" s="38" t="s">
        <v>174</v>
      </c>
      <c r="E47" s="38" t="s">
        <v>174</v>
      </c>
      <c r="F47" s="47">
        <v>33813</v>
      </c>
      <c r="G47" s="35"/>
      <c r="H47" s="38"/>
      <c r="I47" s="14"/>
      <c r="J47" s="35"/>
      <c r="K47" s="38"/>
      <c r="L47" s="14"/>
      <c r="M47" s="35"/>
      <c r="N47" s="38"/>
      <c r="O47" s="14"/>
      <c r="P47" s="34"/>
      <c r="Q47" s="38"/>
      <c r="R47" s="18"/>
    </row>
    <row r="48" spans="1:18" ht="15" customHeight="1">
      <c r="A48" s="183"/>
      <c r="B48" s="2" t="s">
        <v>114</v>
      </c>
      <c r="C48" s="116">
        <v>143</v>
      </c>
      <c r="D48" s="39">
        <v>34700</v>
      </c>
      <c r="E48" s="39">
        <v>20600</v>
      </c>
      <c r="F48" s="66" t="s">
        <v>178</v>
      </c>
      <c r="G48" s="31"/>
      <c r="H48" s="40"/>
      <c r="I48" s="15"/>
      <c r="J48" s="31"/>
      <c r="K48" s="40"/>
      <c r="L48" s="15"/>
      <c r="M48" s="31"/>
      <c r="N48" s="40"/>
      <c r="O48" s="15"/>
      <c r="P48" s="30"/>
      <c r="Q48" s="40"/>
      <c r="R48" s="19"/>
    </row>
    <row r="49" spans="1:18" ht="15" customHeight="1" thickBot="1">
      <c r="A49" s="217"/>
      <c r="B49" s="3" t="s">
        <v>53</v>
      </c>
      <c r="C49" s="163">
        <f>SUM(C47:C48)</f>
        <v>431</v>
      </c>
      <c r="D49" s="42"/>
      <c r="E49" s="64">
        <v>-4900</v>
      </c>
      <c r="F49" s="54" t="s">
        <v>151</v>
      </c>
      <c r="G49" s="37"/>
      <c r="H49" s="42"/>
      <c r="I49" s="17"/>
      <c r="J49" s="37"/>
      <c r="K49" s="42"/>
      <c r="L49" s="17"/>
      <c r="M49" s="37"/>
      <c r="N49" s="42"/>
      <c r="O49" s="17"/>
      <c r="P49" s="36"/>
      <c r="Q49" s="42"/>
      <c r="R49" s="21"/>
    </row>
    <row r="50" ht="13.5">
      <c r="A50" s="5" t="s">
        <v>193</v>
      </c>
    </row>
    <row r="51" ht="13.5">
      <c r="A51" s="5"/>
    </row>
  </sheetData>
  <mergeCells count="25">
    <mergeCell ref="R1:R2"/>
    <mergeCell ref="A11:A13"/>
    <mergeCell ref="A5:A10"/>
    <mergeCell ref="P3:R3"/>
    <mergeCell ref="A3:A4"/>
    <mergeCell ref="B3:B4"/>
    <mergeCell ref="A28:A32"/>
    <mergeCell ref="A25:A27"/>
    <mergeCell ref="A22:A24"/>
    <mergeCell ref="A17:A21"/>
    <mergeCell ref="A47:A49"/>
    <mergeCell ref="A44:A46"/>
    <mergeCell ref="A39:A43"/>
    <mergeCell ref="A33:A38"/>
    <mergeCell ref="M14:M16"/>
    <mergeCell ref="P14:P16"/>
    <mergeCell ref="C14:C16"/>
    <mergeCell ref="C3:F3"/>
    <mergeCell ref="G3:I3"/>
    <mergeCell ref="J3:L3"/>
    <mergeCell ref="M3:O3"/>
    <mergeCell ref="A14:A16"/>
    <mergeCell ref="B14:B16"/>
    <mergeCell ref="G14:G16"/>
    <mergeCell ref="J14:J1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H1">
      <selection activeCell="K36" sqref="K36"/>
    </sheetView>
  </sheetViews>
  <sheetFormatPr defaultColWidth="9.00390625" defaultRowHeight="13.5"/>
  <cols>
    <col min="1" max="1" width="9.375" style="0" customWidth="1"/>
    <col min="2" max="2" width="9.125" style="0" customWidth="1"/>
    <col min="3" max="3" width="8.625" style="0" customWidth="1"/>
    <col min="4" max="4" width="9.625" style="0" customWidth="1"/>
    <col min="5" max="5" width="10.625" style="0" customWidth="1"/>
    <col min="6" max="6" width="9.625" style="0" customWidth="1"/>
    <col min="7" max="7" width="8.625" style="0" customWidth="1"/>
    <col min="8" max="8" width="10.625" style="0" customWidth="1"/>
    <col min="9" max="9" width="9.625" style="0" customWidth="1"/>
    <col min="10" max="10" width="8.625" style="0" customWidth="1"/>
    <col min="11" max="11" width="10.625" style="0" customWidth="1"/>
    <col min="12" max="12" width="9.625" style="0" customWidth="1"/>
    <col min="13" max="13" width="8.625" style="0" customWidth="1"/>
    <col min="14" max="14" width="10.625" style="0" customWidth="1"/>
    <col min="15" max="15" width="9.625" style="0" customWidth="1"/>
    <col min="16" max="16" width="8.625" style="0" customWidth="1"/>
    <col min="17" max="17" width="10.625" style="0" customWidth="1"/>
    <col min="18" max="18" width="9.625" style="0" customWidth="1"/>
  </cols>
  <sheetData>
    <row r="1" spans="1:18" ht="16.5" customHeight="1">
      <c r="A1" s="4" t="s">
        <v>183</v>
      </c>
      <c r="R1" s="180" t="s">
        <v>66</v>
      </c>
    </row>
    <row r="2" ht="9.75" customHeight="1" thickBot="1">
      <c r="R2" s="181"/>
    </row>
    <row r="3" spans="1:18" ht="16.5" customHeight="1">
      <c r="A3" s="205" t="s">
        <v>68</v>
      </c>
      <c r="B3" s="207" t="s">
        <v>69</v>
      </c>
      <c r="C3" s="177" t="s">
        <v>184</v>
      </c>
      <c r="D3" s="178"/>
      <c r="E3" s="178"/>
      <c r="F3" s="210"/>
      <c r="G3" s="177" t="s">
        <v>60</v>
      </c>
      <c r="H3" s="200"/>
      <c r="I3" s="201"/>
      <c r="J3" s="177" t="s">
        <v>60</v>
      </c>
      <c r="K3" s="200"/>
      <c r="L3" s="201"/>
      <c r="M3" s="177" t="s">
        <v>60</v>
      </c>
      <c r="N3" s="200"/>
      <c r="O3" s="201"/>
      <c r="P3" s="178" t="s">
        <v>60</v>
      </c>
      <c r="Q3" s="200"/>
      <c r="R3" s="202"/>
    </row>
    <row r="4" spans="1:18" ht="24" customHeight="1">
      <c r="A4" s="206"/>
      <c r="B4" s="208"/>
      <c r="C4" s="13" t="s">
        <v>47</v>
      </c>
      <c r="D4" s="6" t="s">
        <v>70</v>
      </c>
      <c r="E4" s="6" t="s">
        <v>71</v>
      </c>
      <c r="F4" s="12" t="s">
        <v>58</v>
      </c>
      <c r="G4" s="13" t="s">
        <v>47</v>
      </c>
      <c r="H4" s="6" t="s">
        <v>71</v>
      </c>
      <c r="I4" s="12" t="s">
        <v>58</v>
      </c>
      <c r="J4" s="13" t="s">
        <v>47</v>
      </c>
      <c r="K4" s="6" t="s">
        <v>71</v>
      </c>
      <c r="L4" s="12" t="s">
        <v>58</v>
      </c>
      <c r="M4" s="13" t="s">
        <v>47</v>
      </c>
      <c r="N4" s="6" t="s">
        <v>71</v>
      </c>
      <c r="O4" s="12" t="s">
        <v>58</v>
      </c>
      <c r="P4" s="10" t="s">
        <v>47</v>
      </c>
      <c r="Q4" s="6" t="s">
        <v>71</v>
      </c>
      <c r="R4" s="7" t="s">
        <v>58</v>
      </c>
    </row>
    <row r="5" spans="1:18" ht="15" customHeight="1">
      <c r="A5" s="182" t="s">
        <v>72</v>
      </c>
      <c r="B5" s="8" t="s">
        <v>73</v>
      </c>
      <c r="C5" s="117">
        <v>204</v>
      </c>
      <c r="D5" s="38" t="s">
        <v>186</v>
      </c>
      <c r="E5" s="38" t="s">
        <v>186</v>
      </c>
      <c r="F5" s="47">
        <v>35990</v>
      </c>
      <c r="G5" s="29"/>
      <c r="H5" s="38"/>
      <c r="I5" s="14"/>
      <c r="J5" s="29"/>
      <c r="K5" s="38"/>
      <c r="L5" s="14"/>
      <c r="M5" s="29"/>
      <c r="N5" s="38"/>
      <c r="O5" s="14"/>
      <c r="P5" s="28"/>
      <c r="Q5" s="38"/>
      <c r="R5" s="18"/>
    </row>
    <row r="6" spans="1:18" ht="15" customHeight="1">
      <c r="A6" s="198"/>
      <c r="B6" s="2" t="s">
        <v>74</v>
      </c>
      <c r="C6" s="116">
        <v>209</v>
      </c>
      <c r="D6" s="39">
        <v>117000</v>
      </c>
      <c r="E6" s="39">
        <v>71100</v>
      </c>
      <c r="F6" s="66" t="s">
        <v>180</v>
      </c>
      <c r="G6" s="31"/>
      <c r="H6" s="40"/>
      <c r="I6" s="15"/>
      <c r="J6" s="31"/>
      <c r="K6" s="40"/>
      <c r="L6" s="15"/>
      <c r="M6" s="31"/>
      <c r="N6" s="40"/>
      <c r="O6" s="15"/>
      <c r="P6" s="30"/>
      <c r="Q6" s="40"/>
      <c r="R6" s="19"/>
    </row>
    <row r="7" spans="1:18" ht="15" customHeight="1">
      <c r="A7" s="198"/>
      <c r="B7" s="2" t="s">
        <v>75</v>
      </c>
      <c r="C7" s="116">
        <v>216</v>
      </c>
      <c r="D7" s="40"/>
      <c r="E7" s="55">
        <v>-10900</v>
      </c>
      <c r="F7" s="49" t="s">
        <v>187</v>
      </c>
      <c r="G7" s="31"/>
      <c r="H7" s="40"/>
      <c r="I7" s="15"/>
      <c r="J7" s="31"/>
      <c r="K7" s="40"/>
      <c r="L7" s="15"/>
      <c r="M7" s="31"/>
      <c r="N7" s="40"/>
      <c r="O7" s="15"/>
      <c r="P7" s="30"/>
      <c r="Q7" s="40"/>
      <c r="R7" s="19"/>
    </row>
    <row r="8" spans="1:18" ht="15" customHeight="1">
      <c r="A8" s="198"/>
      <c r="B8" s="2" t="s">
        <v>76</v>
      </c>
      <c r="C8" s="116">
        <v>171</v>
      </c>
      <c r="D8" s="40"/>
      <c r="E8" s="40"/>
      <c r="F8" s="15"/>
      <c r="G8" s="31"/>
      <c r="H8" s="40"/>
      <c r="I8" s="15"/>
      <c r="J8" s="31"/>
      <c r="K8" s="40"/>
      <c r="L8" s="15"/>
      <c r="M8" s="31"/>
      <c r="N8" s="40"/>
      <c r="O8" s="15"/>
      <c r="P8" s="30"/>
      <c r="Q8" s="40"/>
      <c r="R8" s="19"/>
    </row>
    <row r="9" spans="1:18" ht="15" customHeight="1">
      <c r="A9" s="198"/>
      <c r="B9" s="2" t="s">
        <v>77</v>
      </c>
      <c r="C9" s="116">
        <v>427</v>
      </c>
      <c r="D9" s="40"/>
      <c r="E9" s="40"/>
      <c r="F9" s="15"/>
      <c r="G9" s="31"/>
      <c r="H9" s="40"/>
      <c r="I9" s="15"/>
      <c r="J9" s="31"/>
      <c r="K9" s="40"/>
      <c r="L9" s="15"/>
      <c r="M9" s="31"/>
      <c r="N9" s="40"/>
      <c r="O9" s="15"/>
      <c r="P9" s="30"/>
      <c r="Q9" s="40"/>
      <c r="R9" s="19"/>
    </row>
    <row r="10" spans="1:18" ht="15" customHeight="1">
      <c r="A10" s="199"/>
      <c r="B10" s="9" t="s">
        <v>53</v>
      </c>
      <c r="C10" s="118">
        <f>SUM(C5:C9)</f>
        <v>1227</v>
      </c>
      <c r="D10" s="41"/>
      <c r="E10" s="41"/>
      <c r="F10" s="16"/>
      <c r="G10" s="33"/>
      <c r="H10" s="41"/>
      <c r="I10" s="16"/>
      <c r="J10" s="33"/>
      <c r="K10" s="41"/>
      <c r="L10" s="16"/>
      <c r="M10" s="33"/>
      <c r="N10" s="41"/>
      <c r="O10" s="16"/>
      <c r="P10" s="32"/>
      <c r="Q10" s="41"/>
      <c r="R10" s="20"/>
    </row>
    <row r="11" spans="1:18" ht="15" customHeight="1">
      <c r="A11" s="195" t="s">
        <v>78</v>
      </c>
      <c r="B11" s="8" t="s">
        <v>79</v>
      </c>
      <c r="C11" s="117">
        <v>1106.4</v>
      </c>
      <c r="D11" s="38" t="s">
        <v>182</v>
      </c>
      <c r="E11" s="38" t="s">
        <v>182</v>
      </c>
      <c r="F11" s="47">
        <v>35748</v>
      </c>
      <c r="G11" s="29"/>
      <c r="H11" s="38"/>
      <c r="I11" s="14"/>
      <c r="J11" s="29"/>
      <c r="K11" s="38"/>
      <c r="L11" s="14"/>
      <c r="M11" s="29"/>
      <c r="N11" s="38"/>
      <c r="O11" s="14"/>
      <c r="P11" s="28"/>
      <c r="Q11" s="38"/>
      <c r="R11" s="18"/>
    </row>
    <row r="12" spans="1:18" ht="15" customHeight="1">
      <c r="A12" s="196"/>
      <c r="B12" s="2" t="s">
        <v>80</v>
      </c>
      <c r="C12" s="116">
        <v>536.5</v>
      </c>
      <c r="D12" s="39">
        <v>113000</v>
      </c>
      <c r="E12" s="39">
        <v>58300</v>
      </c>
      <c r="F12" s="66" t="s">
        <v>181</v>
      </c>
      <c r="G12" s="31"/>
      <c r="H12" s="40"/>
      <c r="I12" s="15"/>
      <c r="J12" s="31"/>
      <c r="K12" s="40"/>
      <c r="L12" s="15"/>
      <c r="M12" s="31"/>
      <c r="N12" s="40"/>
      <c r="O12" s="15"/>
      <c r="P12" s="30"/>
      <c r="Q12" s="40"/>
      <c r="R12" s="19"/>
    </row>
    <row r="13" spans="1:18" ht="15" customHeight="1">
      <c r="A13" s="197"/>
      <c r="B13" s="9" t="s">
        <v>53</v>
      </c>
      <c r="C13" s="118">
        <f>SUM(C11:C12)</f>
        <v>1642.9</v>
      </c>
      <c r="D13" s="41"/>
      <c r="E13" s="57">
        <v>-4500</v>
      </c>
      <c r="F13" s="50" t="s">
        <v>160</v>
      </c>
      <c r="G13" s="33"/>
      <c r="H13" s="41"/>
      <c r="I13" s="16"/>
      <c r="J13" s="33"/>
      <c r="K13" s="41"/>
      <c r="L13" s="16"/>
      <c r="M13" s="33"/>
      <c r="N13" s="41"/>
      <c r="O13" s="16"/>
      <c r="P13" s="32"/>
      <c r="Q13" s="41"/>
      <c r="R13" s="20"/>
    </row>
    <row r="14" spans="1:18" ht="15" customHeight="1">
      <c r="A14" s="182" t="s">
        <v>81</v>
      </c>
      <c r="B14" s="218" t="s">
        <v>82</v>
      </c>
      <c r="C14" s="221">
        <v>1012</v>
      </c>
      <c r="D14" s="38" t="s">
        <v>182</v>
      </c>
      <c r="E14" s="38" t="s">
        <v>182</v>
      </c>
      <c r="F14" s="47">
        <v>35990</v>
      </c>
      <c r="G14" s="222"/>
      <c r="H14" s="38"/>
      <c r="I14" s="14"/>
      <c r="J14" s="222"/>
      <c r="K14" s="38"/>
      <c r="L14" s="14"/>
      <c r="M14" s="222"/>
      <c r="N14" s="38"/>
      <c r="O14" s="14"/>
      <c r="P14" s="222"/>
      <c r="Q14" s="38"/>
      <c r="R14" s="18"/>
    </row>
    <row r="15" spans="1:18" ht="15" customHeight="1">
      <c r="A15" s="183"/>
      <c r="B15" s="219"/>
      <c r="C15" s="190"/>
      <c r="D15" s="39">
        <v>60000</v>
      </c>
      <c r="E15" s="39">
        <v>37300</v>
      </c>
      <c r="F15" s="66" t="s">
        <v>181</v>
      </c>
      <c r="G15" s="223"/>
      <c r="H15" s="40"/>
      <c r="I15" s="15"/>
      <c r="J15" s="223"/>
      <c r="K15" s="40"/>
      <c r="L15" s="15"/>
      <c r="M15" s="223"/>
      <c r="N15" s="40"/>
      <c r="O15" s="15"/>
      <c r="P15" s="223"/>
      <c r="Q15" s="40"/>
      <c r="R15" s="19"/>
    </row>
    <row r="16" spans="1:18" ht="15" customHeight="1">
      <c r="A16" s="184"/>
      <c r="B16" s="220"/>
      <c r="C16" s="191"/>
      <c r="D16" s="41"/>
      <c r="E16" s="57">
        <v>-4700</v>
      </c>
      <c r="F16" s="50" t="s">
        <v>188</v>
      </c>
      <c r="G16" s="224"/>
      <c r="H16" s="41"/>
      <c r="I16" s="16"/>
      <c r="J16" s="224"/>
      <c r="K16" s="41"/>
      <c r="L16" s="16"/>
      <c r="M16" s="224"/>
      <c r="N16" s="41"/>
      <c r="O16" s="16"/>
      <c r="P16" s="224"/>
      <c r="Q16" s="41"/>
      <c r="R16" s="20"/>
    </row>
    <row r="17" spans="1:18" ht="15" customHeight="1">
      <c r="A17" s="195" t="s">
        <v>55</v>
      </c>
      <c r="B17" s="8" t="s">
        <v>83</v>
      </c>
      <c r="C17" s="117">
        <v>1309</v>
      </c>
      <c r="D17" s="38" t="s">
        <v>174</v>
      </c>
      <c r="E17" s="38" t="s">
        <v>174</v>
      </c>
      <c r="F17" s="47">
        <v>34971</v>
      </c>
      <c r="G17" s="117">
        <v>1368</v>
      </c>
      <c r="H17" s="38" t="s">
        <v>174</v>
      </c>
      <c r="I17" s="47">
        <v>35552</v>
      </c>
      <c r="J17" s="29"/>
      <c r="K17" s="38"/>
      <c r="L17" s="14"/>
      <c r="M17" s="29"/>
      <c r="N17" s="38"/>
      <c r="O17" s="14"/>
      <c r="P17" s="28"/>
      <c r="Q17" s="38"/>
      <c r="R17" s="18"/>
    </row>
    <row r="18" spans="1:18" ht="15" customHeight="1">
      <c r="A18" s="203"/>
      <c r="B18" s="2" t="s">
        <v>84</v>
      </c>
      <c r="C18" s="116">
        <v>3158</v>
      </c>
      <c r="D18" s="39">
        <v>407000</v>
      </c>
      <c r="E18" s="39">
        <v>350400</v>
      </c>
      <c r="F18" s="66" t="s">
        <v>180</v>
      </c>
      <c r="G18" s="116">
        <v>3158</v>
      </c>
      <c r="H18" s="63">
        <v>350400</v>
      </c>
      <c r="I18" s="66" t="s">
        <v>180</v>
      </c>
      <c r="J18" s="31"/>
      <c r="K18" s="40"/>
      <c r="L18" s="15"/>
      <c r="M18" s="31"/>
      <c r="N18" s="40"/>
      <c r="O18" s="15"/>
      <c r="P18" s="30"/>
      <c r="Q18" s="40"/>
      <c r="R18" s="19"/>
    </row>
    <row r="19" spans="1:18" ht="15" customHeight="1">
      <c r="A19" s="203"/>
      <c r="B19" s="2" t="s">
        <v>85</v>
      </c>
      <c r="C19" s="116">
        <v>757</v>
      </c>
      <c r="D19" s="40"/>
      <c r="E19" s="55">
        <v>-29000</v>
      </c>
      <c r="F19" s="49" t="s">
        <v>161</v>
      </c>
      <c r="G19" s="116">
        <v>757</v>
      </c>
      <c r="H19" s="55">
        <v>-26800</v>
      </c>
      <c r="I19" s="49" t="s">
        <v>168</v>
      </c>
      <c r="J19" s="31"/>
      <c r="K19" s="40"/>
      <c r="L19" s="15"/>
      <c r="M19" s="31"/>
      <c r="N19" s="40"/>
      <c r="O19" s="15"/>
      <c r="P19" s="30"/>
      <c r="Q19" s="40"/>
      <c r="R19" s="19"/>
    </row>
    <row r="20" spans="1:18" ht="15" customHeight="1">
      <c r="A20" s="203"/>
      <c r="B20" s="2" t="s">
        <v>86</v>
      </c>
      <c r="C20" s="116">
        <v>534</v>
      </c>
      <c r="D20" s="40"/>
      <c r="E20" s="40"/>
      <c r="F20" s="15"/>
      <c r="G20" s="116">
        <v>534</v>
      </c>
      <c r="H20" s="40"/>
      <c r="I20" s="15"/>
      <c r="J20" s="31"/>
      <c r="K20" s="40"/>
      <c r="L20" s="15"/>
      <c r="M20" s="31"/>
      <c r="N20" s="40"/>
      <c r="O20" s="15"/>
      <c r="P20" s="30"/>
      <c r="Q20" s="40"/>
      <c r="R20" s="19"/>
    </row>
    <row r="21" spans="1:18" ht="15" customHeight="1">
      <c r="A21" s="204"/>
      <c r="B21" s="9" t="s">
        <v>53</v>
      </c>
      <c r="C21" s="118">
        <f>SUM(C17:C20)</f>
        <v>5758</v>
      </c>
      <c r="D21" s="41"/>
      <c r="E21" s="41"/>
      <c r="F21" s="16"/>
      <c r="G21" s="118">
        <f>SUM(G17:G20)</f>
        <v>5817</v>
      </c>
      <c r="H21" s="41"/>
      <c r="I21" s="16"/>
      <c r="J21" s="33"/>
      <c r="K21" s="41"/>
      <c r="L21" s="16"/>
      <c r="M21" s="33"/>
      <c r="N21" s="41"/>
      <c r="O21" s="16"/>
      <c r="P21" s="32"/>
      <c r="Q21" s="41"/>
      <c r="R21" s="20"/>
    </row>
    <row r="22" spans="1:18" ht="15" customHeight="1">
      <c r="A22" s="182" t="s">
        <v>87</v>
      </c>
      <c r="B22" s="8" t="s">
        <v>88</v>
      </c>
      <c r="C22" s="117">
        <v>5475</v>
      </c>
      <c r="D22" s="38" t="s">
        <v>174</v>
      </c>
      <c r="E22" s="38" t="s">
        <v>174</v>
      </c>
      <c r="F22" s="47">
        <v>34562</v>
      </c>
      <c r="G22" s="29"/>
      <c r="H22" s="38"/>
      <c r="I22" s="14"/>
      <c r="J22" s="29"/>
      <c r="K22" s="38"/>
      <c r="L22" s="14"/>
      <c r="M22" s="29"/>
      <c r="N22" s="38"/>
      <c r="O22" s="14"/>
      <c r="P22" s="28"/>
      <c r="Q22" s="38"/>
      <c r="R22" s="18"/>
    </row>
    <row r="23" spans="1:18" ht="15" customHeight="1">
      <c r="A23" s="198"/>
      <c r="B23" s="2" t="s">
        <v>89</v>
      </c>
      <c r="C23" s="116">
        <v>2100</v>
      </c>
      <c r="D23" s="39">
        <v>378000</v>
      </c>
      <c r="E23" s="39">
        <v>308400</v>
      </c>
      <c r="F23" s="66" t="s">
        <v>180</v>
      </c>
      <c r="G23" s="31"/>
      <c r="H23" s="40"/>
      <c r="I23" s="15"/>
      <c r="J23" s="31"/>
      <c r="K23" s="40"/>
      <c r="L23" s="15"/>
      <c r="M23" s="31"/>
      <c r="N23" s="40"/>
      <c r="O23" s="15"/>
      <c r="P23" s="30"/>
      <c r="Q23" s="40"/>
      <c r="R23" s="19"/>
    </row>
    <row r="24" spans="1:18" ht="15" customHeight="1">
      <c r="A24" s="199"/>
      <c r="B24" s="9" t="s">
        <v>53</v>
      </c>
      <c r="C24" s="118">
        <f>SUM(C22:C23)</f>
        <v>7575</v>
      </c>
      <c r="D24" s="41"/>
      <c r="E24" s="57">
        <v>-8500</v>
      </c>
      <c r="F24" s="50" t="s">
        <v>162</v>
      </c>
      <c r="G24" s="33"/>
      <c r="H24" s="41"/>
      <c r="I24" s="16"/>
      <c r="J24" s="33"/>
      <c r="K24" s="41"/>
      <c r="L24" s="16"/>
      <c r="M24" s="33"/>
      <c r="N24" s="41"/>
      <c r="O24" s="16"/>
      <c r="P24" s="32"/>
      <c r="Q24" s="41"/>
      <c r="R24" s="20"/>
    </row>
    <row r="25" spans="1:18" ht="15" customHeight="1">
      <c r="A25" s="182" t="s">
        <v>90</v>
      </c>
      <c r="B25" s="8" t="s">
        <v>91</v>
      </c>
      <c r="C25" s="117">
        <v>6124</v>
      </c>
      <c r="D25" s="38" t="s">
        <v>174</v>
      </c>
      <c r="E25" s="38" t="s">
        <v>174</v>
      </c>
      <c r="F25" s="47">
        <v>34635</v>
      </c>
      <c r="G25" s="29"/>
      <c r="H25" s="38"/>
      <c r="I25" s="14"/>
      <c r="J25" s="29"/>
      <c r="K25" s="38"/>
      <c r="L25" s="14"/>
      <c r="M25" s="29"/>
      <c r="N25" s="38"/>
      <c r="O25" s="14"/>
      <c r="P25" s="28"/>
      <c r="Q25" s="38"/>
      <c r="R25" s="18"/>
    </row>
    <row r="26" spans="1:18" ht="15" customHeight="1">
      <c r="A26" s="198"/>
      <c r="B26" s="2" t="s">
        <v>92</v>
      </c>
      <c r="C26" s="116">
        <v>3796</v>
      </c>
      <c r="D26" s="39">
        <v>703500</v>
      </c>
      <c r="E26" s="39">
        <v>646300</v>
      </c>
      <c r="F26" s="66" t="s">
        <v>180</v>
      </c>
      <c r="G26" s="31"/>
      <c r="H26" s="40"/>
      <c r="I26" s="15"/>
      <c r="J26" s="31"/>
      <c r="K26" s="40"/>
      <c r="L26" s="15"/>
      <c r="M26" s="31"/>
      <c r="N26" s="40"/>
      <c r="O26" s="15"/>
      <c r="P26" s="30"/>
      <c r="Q26" s="40"/>
      <c r="R26" s="19"/>
    </row>
    <row r="27" spans="1:18" ht="15" customHeight="1">
      <c r="A27" s="199"/>
      <c r="B27" s="9" t="s">
        <v>53</v>
      </c>
      <c r="C27" s="118">
        <f>SUM(C25:C26)</f>
        <v>9920</v>
      </c>
      <c r="D27" s="41"/>
      <c r="E27" s="57">
        <v>-33600</v>
      </c>
      <c r="F27" s="50" t="s">
        <v>163</v>
      </c>
      <c r="G27" s="33"/>
      <c r="H27" s="41"/>
      <c r="I27" s="16"/>
      <c r="J27" s="33"/>
      <c r="K27" s="41"/>
      <c r="L27" s="16"/>
      <c r="M27" s="33"/>
      <c r="N27" s="41"/>
      <c r="O27" s="16"/>
      <c r="P27" s="32"/>
      <c r="Q27" s="41"/>
      <c r="R27" s="20"/>
    </row>
    <row r="28" spans="1:18" ht="15" customHeight="1">
      <c r="A28" s="182" t="s">
        <v>93</v>
      </c>
      <c r="B28" s="8" t="s">
        <v>94</v>
      </c>
      <c r="C28" s="117">
        <v>1826</v>
      </c>
      <c r="D28" s="38" t="s">
        <v>182</v>
      </c>
      <c r="E28" s="38" t="s">
        <v>182</v>
      </c>
      <c r="F28" s="47">
        <v>35640</v>
      </c>
      <c r="G28" s="117">
        <v>1845.7</v>
      </c>
      <c r="H28" s="38" t="s">
        <v>186</v>
      </c>
      <c r="I28" s="47">
        <v>36809</v>
      </c>
      <c r="J28" s="29"/>
      <c r="K28" s="38"/>
      <c r="L28" s="14"/>
      <c r="M28" s="29"/>
      <c r="N28" s="38"/>
      <c r="O28" s="14"/>
      <c r="P28" s="28"/>
      <c r="Q28" s="38"/>
      <c r="R28" s="18"/>
    </row>
    <row r="29" spans="1:18" ht="15" customHeight="1">
      <c r="A29" s="198"/>
      <c r="B29" s="2" t="s">
        <v>95</v>
      </c>
      <c r="C29" s="116">
        <v>1700</v>
      </c>
      <c r="D29" s="39">
        <v>293000</v>
      </c>
      <c r="E29" s="39">
        <v>192000</v>
      </c>
      <c r="F29" s="66" t="s">
        <v>180</v>
      </c>
      <c r="G29" s="116">
        <v>1705.8</v>
      </c>
      <c r="H29" s="63">
        <v>192000</v>
      </c>
      <c r="I29" s="66" t="s">
        <v>180</v>
      </c>
      <c r="J29" s="31"/>
      <c r="K29" s="40"/>
      <c r="L29" s="15"/>
      <c r="M29" s="31"/>
      <c r="N29" s="40"/>
      <c r="O29" s="15"/>
      <c r="P29" s="30"/>
      <c r="Q29" s="40"/>
      <c r="R29" s="19"/>
    </row>
    <row r="30" spans="1:18" ht="15" customHeight="1">
      <c r="A30" s="198"/>
      <c r="B30" s="2" t="s">
        <v>96</v>
      </c>
      <c r="C30" s="116">
        <v>185</v>
      </c>
      <c r="D30" s="40"/>
      <c r="E30" s="55">
        <v>-17500</v>
      </c>
      <c r="F30" s="49" t="s">
        <v>143</v>
      </c>
      <c r="G30" s="116">
        <v>187.9</v>
      </c>
      <c r="H30" s="63">
        <v>17100</v>
      </c>
      <c r="I30" s="49" t="s">
        <v>269</v>
      </c>
      <c r="J30" s="31"/>
      <c r="K30" s="40"/>
      <c r="L30" s="15"/>
      <c r="M30" s="31"/>
      <c r="N30" s="40"/>
      <c r="O30" s="15"/>
      <c r="P30" s="30"/>
      <c r="Q30" s="40"/>
      <c r="R30" s="19"/>
    </row>
    <row r="31" spans="1:18" ht="15" customHeight="1">
      <c r="A31" s="198"/>
      <c r="B31" s="2" t="s">
        <v>97</v>
      </c>
      <c r="C31" s="116">
        <v>359</v>
      </c>
      <c r="D31" s="40"/>
      <c r="E31" s="40"/>
      <c r="F31" s="15"/>
      <c r="G31" s="116">
        <v>359.1</v>
      </c>
      <c r="H31" s="40"/>
      <c r="I31" s="15"/>
      <c r="J31" s="31"/>
      <c r="K31" s="40"/>
      <c r="L31" s="15"/>
      <c r="M31" s="31"/>
      <c r="N31" s="40"/>
      <c r="O31" s="15"/>
      <c r="P31" s="30"/>
      <c r="Q31" s="40"/>
      <c r="R31" s="19"/>
    </row>
    <row r="32" spans="1:18" ht="15" customHeight="1">
      <c r="A32" s="199"/>
      <c r="B32" s="9" t="s">
        <v>53</v>
      </c>
      <c r="C32" s="118">
        <f>SUM(C28:C31)</f>
        <v>4070</v>
      </c>
      <c r="D32" s="41"/>
      <c r="E32" s="41"/>
      <c r="F32" s="16"/>
      <c r="G32" s="118">
        <v>4099</v>
      </c>
      <c r="H32" s="41"/>
      <c r="I32" s="16"/>
      <c r="J32" s="33"/>
      <c r="K32" s="41"/>
      <c r="L32" s="16"/>
      <c r="M32" s="33"/>
      <c r="N32" s="41"/>
      <c r="O32" s="16"/>
      <c r="P32" s="32"/>
      <c r="Q32" s="41"/>
      <c r="R32" s="20"/>
    </row>
    <row r="33" spans="1:18" ht="15" customHeight="1">
      <c r="A33" s="182" t="s">
        <v>98</v>
      </c>
      <c r="B33" s="8" t="s">
        <v>99</v>
      </c>
      <c r="C33" s="44">
        <v>1526.8</v>
      </c>
      <c r="D33" s="38" t="s">
        <v>182</v>
      </c>
      <c r="E33" s="38" t="s">
        <v>182</v>
      </c>
      <c r="F33" s="47">
        <v>35640</v>
      </c>
      <c r="G33" s="29"/>
      <c r="H33" s="38"/>
      <c r="I33" s="14"/>
      <c r="J33" s="29"/>
      <c r="K33" s="38"/>
      <c r="L33" s="14"/>
      <c r="M33" s="29"/>
      <c r="N33" s="38"/>
      <c r="O33" s="14"/>
      <c r="P33" s="28"/>
      <c r="Q33" s="38"/>
      <c r="R33" s="18"/>
    </row>
    <row r="34" spans="1:18" ht="15" customHeight="1">
      <c r="A34" s="198"/>
      <c r="B34" s="2" t="s">
        <v>100</v>
      </c>
      <c r="C34" s="45">
        <v>419</v>
      </c>
      <c r="D34" s="39">
        <v>176000</v>
      </c>
      <c r="E34" s="39">
        <v>98000</v>
      </c>
      <c r="F34" s="66" t="s">
        <v>180</v>
      </c>
      <c r="G34" s="31"/>
      <c r="H34" s="40"/>
      <c r="I34" s="15"/>
      <c r="J34" s="31"/>
      <c r="K34" s="40"/>
      <c r="L34" s="15"/>
      <c r="M34" s="31"/>
      <c r="N34" s="40"/>
      <c r="O34" s="15"/>
      <c r="P34" s="30"/>
      <c r="Q34" s="40"/>
      <c r="R34" s="19"/>
    </row>
    <row r="35" spans="1:18" ht="15" customHeight="1">
      <c r="A35" s="198"/>
      <c r="B35" s="2" t="s">
        <v>101</v>
      </c>
      <c r="C35" s="45">
        <v>427.6</v>
      </c>
      <c r="D35" s="40"/>
      <c r="E35" s="55">
        <v>-11900</v>
      </c>
      <c r="F35" s="49" t="s">
        <v>164</v>
      </c>
      <c r="G35" s="31"/>
      <c r="H35" s="40"/>
      <c r="I35" s="15"/>
      <c r="J35" s="31"/>
      <c r="K35" s="40"/>
      <c r="L35" s="15"/>
      <c r="M35" s="31"/>
      <c r="N35" s="40"/>
      <c r="O35" s="15"/>
      <c r="P35" s="30"/>
      <c r="Q35" s="40"/>
      <c r="R35" s="19"/>
    </row>
    <row r="36" spans="1:18" ht="15" customHeight="1">
      <c r="A36" s="198"/>
      <c r="B36" s="2" t="s">
        <v>102</v>
      </c>
      <c r="C36" s="45">
        <v>283.1</v>
      </c>
      <c r="D36" s="40"/>
      <c r="E36" s="40"/>
      <c r="F36" s="15"/>
      <c r="G36" s="31"/>
      <c r="H36" s="40"/>
      <c r="I36" s="15"/>
      <c r="J36" s="31"/>
      <c r="K36" s="40"/>
      <c r="L36" s="15"/>
      <c r="M36" s="31"/>
      <c r="N36" s="40"/>
      <c r="O36" s="15"/>
      <c r="P36" s="30"/>
      <c r="Q36" s="40"/>
      <c r="R36" s="19"/>
    </row>
    <row r="37" spans="1:18" ht="15" customHeight="1">
      <c r="A37" s="198"/>
      <c r="B37" s="2" t="s">
        <v>103</v>
      </c>
      <c r="C37" s="45">
        <v>53.3</v>
      </c>
      <c r="D37" s="40"/>
      <c r="E37" s="40"/>
      <c r="F37" s="15"/>
      <c r="G37" s="31"/>
      <c r="H37" s="40"/>
      <c r="I37" s="15"/>
      <c r="J37" s="31"/>
      <c r="K37" s="40"/>
      <c r="L37" s="15"/>
      <c r="M37" s="31"/>
      <c r="N37" s="40"/>
      <c r="O37" s="15"/>
      <c r="P37" s="30"/>
      <c r="Q37" s="40"/>
      <c r="R37" s="19"/>
    </row>
    <row r="38" spans="1:18" ht="15" customHeight="1">
      <c r="A38" s="199"/>
      <c r="B38" s="9" t="s">
        <v>53</v>
      </c>
      <c r="C38" s="46">
        <f>SUM(C33:C37)</f>
        <v>2709.8</v>
      </c>
      <c r="D38" s="41"/>
      <c r="E38" s="41"/>
      <c r="F38" s="16"/>
      <c r="G38" s="33"/>
      <c r="H38" s="41"/>
      <c r="I38" s="16"/>
      <c r="J38" s="33"/>
      <c r="K38" s="41"/>
      <c r="L38" s="16"/>
      <c r="M38" s="33"/>
      <c r="N38" s="41"/>
      <c r="O38" s="16"/>
      <c r="P38" s="32"/>
      <c r="Q38" s="41"/>
      <c r="R38" s="20"/>
    </row>
    <row r="39" spans="1:18" ht="15" customHeight="1">
      <c r="A39" s="182" t="s">
        <v>104</v>
      </c>
      <c r="B39" s="8" t="s">
        <v>105</v>
      </c>
      <c r="C39" s="117">
        <v>7278</v>
      </c>
      <c r="D39" s="38" t="s">
        <v>174</v>
      </c>
      <c r="E39" s="38" t="s">
        <v>174</v>
      </c>
      <c r="F39" s="47">
        <v>34562</v>
      </c>
      <c r="G39" s="117">
        <v>7491</v>
      </c>
      <c r="H39" s="38" t="s">
        <v>174</v>
      </c>
      <c r="I39" s="47">
        <v>35048</v>
      </c>
      <c r="J39" s="117">
        <v>7544</v>
      </c>
      <c r="K39" s="38" t="s">
        <v>174</v>
      </c>
      <c r="L39" s="47">
        <v>35671</v>
      </c>
      <c r="M39" s="29"/>
      <c r="N39" s="38"/>
      <c r="O39" s="14"/>
      <c r="P39" s="28"/>
      <c r="Q39" s="38"/>
      <c r="R39" s="18"/>
    </row>
    <row r="40" spans="1:18" ht="15" customHeight="1">
      <c r="A40" s="198"/>
      <c r="B40" s="2" t="s">
        <v>106</v>
      </c>
      <c r="C40" s="116">
        <v>762</v>
      </c>
      <c r="D40" s="39">
        <v>698000</v>
      </c>
      <c r="E40" s="39">
        <v>466000</v>
      </c>
      <c r="F40" s="66" t="s">
        <v>180</v>
      </c>
      <c r="G40" s="116">
        <v>762</v>
      </c>
      <c r="H40" s="39">
        <v>466000</v>
      </c>
      <c r="I40" s="66" t="s">
        <v>180</v>
      </c>
      <c r="J40" s="116">
        <v>764</v>
      </c>
      <c r="K40" s="39">
        <v>466000</v>
      </c>
      <c r="L40" s="66" t="s">
        <v>179</v>
      </c>
      <c r="M40" s="31"/>
      <c r="N40" s="40"/>
      <c r="O40" s="15"/>
      <c r="P40" s="30"/>
      <c r="Q40" s="40"/>
      <c r="R40" s="19"/>
    </row>
    <row r="41" spans="1:18" ht="15" customHeight="1">
      <c r="A41" s="198"/>
      <c r="B41" s="2" t="s">
        <v>107</v>
      </c>
      <c r="C41" s="116">
        <v>148</v>
      </c>
      <c r="D41" s="40"/>
      <c r="E41" s="55">
        <v>-49300</v>
      </c>
      <c r="F41" s="49" t="s">
        <v>165</v>
      </c>
      <c r="G41" s="116">
        <v>148</v>
      </c>
      <c r="H41" s="55">
        <v>-38155</v>
      </c>
      <c r="I41" s="49" t="s">
        <v>166</v>
      </c>
      <c r="J41" s="116">
        <v>195</v>
      </c>
      <c r="K41" s="55">
        <v>-34855</v>
      </c>
      <c r="L41" s="49" t="s">
        <v>167</v>
      </c>
      <c r="M41" s="31"/>
      <c r="N41" s="40"/>
      <c r="O41" s="15"/>
      <c r="P41" s="30"/>
      <c r="Q41" s="40"/>
      <c r="R41" s="19"/>
    </row>
    <row r="42" spans="1:18" ht="15" customHeight="1">
      <c r="A42" s="198"/>
      <c r="B42" s="2" t="s">
        <v>108</v>
      </c>
      <c r="C42" s="116">
        <v>232</v>
      </c>
      <c r="D42" s="40"/>
      <c r="E42" s="40"/>
      <c r="F42" s="15"/>
      <c r="G42" s="116">
        <v>232</v>
      </c>
      <c r="H42" s="40"/>
      <c r="I42" s="15"/>
      <c r="J42" s="116">
        <v>245</v>
      </c>
      <c r="K42" s="40"/>
      <c r="L42" s="15"/>
      <c r="M42" s="31"/>
      <c r="N42" s="40"/>
      <c r="O42" s="15"/>
      <c r="P42" s="30"/>
      <c r="Q42" s="40"/>
      <c r="R42" s="19"/>
    </row>
    <row r="43" spans="1:18" ht="15" customHeight="1">
      <c r="A43" s="199"/>
      <c r="B43" s="9" t="s">
        <v>53</v>
      </c>
      <c r="C43" s="118">
        <f>SUM(C39:C42)</f>
        <v>8420</v>
      </c>
      <c r="D43" s="41"/>
      <c r="E43" s="41"/>
      <c r="F43" s="16"/>
      <c r="G43" s="118">
        <f>SUM(G39:G42)</f>
        <v>8633</v>
      </c>
      <c r="H43" s="41"/>
      <c r="I43" s="16"/>
      <c r="J43" s="118">
        <f>SUM(J39:J42)</f>
        <v>8748</v>
      </c>
      <c r="K43" s="41"/>
      <c r="L43" s="16"/>
      <c r="M43" s="33"/>
      <c r="N43" s="41"/>
      <c r="O43" s="16"/>
      <c r="P43" s="32"/>
      <c r="Q43" s="41"/>
      <c r="R43" s="20"/>
    </row>
    <row r="44" spans="1:18" ht="15" customHeight="1">
      <c r="A44" s="182" t="s">
        <v>109</v>
      </c>
      <c r="B44" s="8" t="s">
        <v>110</v>
      </c>
      <c r="C44" s="117">
        <v>768</v>
      </c>
      <c r="D44" s="38" t="s">
        <v>182</v>
      </c>
      <c r="E44" s="38" t="s">
        <v>182</v>
      </c>
      <c r="F44" s="47">
        <v>35990</v>
      </c>
      <c r="G44" s="29"/>
      <c r="H44" s="38"/>
      <c r="I44" s="14"/>
      <c r="J44" s="29"/>
      <c r="K44" s="38"/>
      <c r="L44" s="14"/>
      <c r="M44" s="29"/>
      <c r="N44" s="38"/>
      <c r="O44" s="14"/>
      <c r="P44" s="28"/>
      <c r="Q44" s="38"/>
      <c r="R44" s="18"/>
    </row>
    <row r="45" spans="1:18" ht="15" customHeight="1">
      <c r="A45" s="198"/>
      <c r="B45" s="2" t="s">
        <v>111</v>
      </c>
      <c r="C45" s="116">
        <v>441</v>
      </c>
      <c r="D45" s="39">
        <v>64000</v>
      </c>
      <c r="E45" s="39">
        <v>40700</v>
      </c>
      <c r="F45" s="66" t="s">
        <v>181</v>
      </c>
      <c r="G45" s="31"/>
      <c r="H45" s="40"/>
      <c r="I45" s="15"/>
      <c r="J45" s="31"/>
      <c r="K45" s="40"/>
      <c r="L45" s="15"/>
      <c r="M45" s="31"/>
      <c r="N45" s="40"/>
      <c r="O45" s="15"/>
      <c r="P45" s="30"/>
      <c r="Q45" s="40"/>
      <c r="R45" s="19"/>
    </row>
    <row r="46" spans="1:18" ht="15" customHeight="1">
      <c r="A46" s="199"/>
      <c r="B46" s="9" t="s">
        <v>53</v>
      </c>
      <c r="C46" s="118">
        <f>SUM(C44:C45)</f>
        <v>1209</v>
      </c>
      <c r="D46" s="41"/>
      <c r="E46" s="57">
        <v>-1900</v>
      </c>
      <c r="F46" s="50" t="s">
        <v>189</v>
      </c>
      <c r="G46" s="33"/>
      <c r="H46" s="41"/>
      <c r="I46" s="16"/>
      <c r="J46" s="33"/>
      <c r="K46" s="41"/>
      <c r="L46" s="16"/>
      <c r="M46" s="33"/>
      <c r="N46" s="41"/>
      <c r="O46" s="16"/>
      <c r="P46" s="32"/>
      <c r="Q46" s="41"/>
      <c r="R46" s="20"/>
    </row>
    <row r="47" spans="1:18" ht="15" customHeight="1">
      <c r="A47" s="198" t="s">
        <v>112</v>
      </c>
      <c r="B47" s="1" t="s">
        <v>113</v>
      </c>
      <c r="C47" s="162">
        <v>314.6</v>
      </c>
      <c r="D47" s="38" t="s">
        <v>182</v>
      </c>
      <c r="E47" s="38" t="s">
        <v>182</v>
      </c>
      <c r="F47" s="47">
        <v>35990</v>
      </c>
      <c r="G47" s="35"/>
      <c r="H47" s="38"/>
      <c r="I47" s="14"/>
      <c r="J47" s="35"/>
      <c r="K47" s="38"/>
      <c r="L47" s="14"/>
      <c r="M47" s="35"/>
      <c r="N47" s="38"/>
      <c r="O47" s="14"/>
      <c r="P47" s="34"/>
      <c r="Q47" s="38"/>
      <c r="R47" s="18"/>
    </row>
    <row r="48" spans="1:18" ht="15" customHeight="1">
      <c r="A48" s="183"/>
      <c r="B48" s="2" t="s">
        <v>114</v>
      </c>
      <c r="C48" s="116">
        <v>162.2</v>
      </c>
      <c r="D48" s="39">
        <v>31000</v>
      </c>
      <c r="E48" s="39">
        <v>16800</v>
      </c>
      <c r="F48" s="66" t="s">
        <v>181</v>
      </c>
      <c r="G48" s="31"/>
      <c r="H48" s="40"/>
      <c r="I48" s="15"/>
      <c r="J48" s="31"/>
      <c r="K48" s="40"/>
      <c r="L48" s="15"/>
      <c r="M48" s="31"/>
      <c r="N48" s="40"/>
      <c r="O48" s="15"/>
      <c r="P48" s="30"/>
      <c r="Q48" s="40"/>
      <c r="R48" s="19"/>
    </row>
    <row r="49" spans="1:18" ht="15" customHeight="1" thickBot="1">
      <c r="A49" s="217"/>
      <c r="B49" s="3" t="s">
        <v>53</v>
      </c>
      <c r="C49" s="163">
        <f>SUM(C47:C48)</f>
        <v>476.8</v>
      </c>
      <c r="D49" s="42"/>
      <c r="E49" s="64">
        <v>-1000</v>
      </c>
      <c r="F49" s="54" t="s">
        <v>190</v>
      </c>
      <c r="G49" s="37"/>
      <c r="H49" s="42"/>
      <c r="I49" s="17"/>
      <c r="J49" s="37"/>
      <c r="K49" s="42"/>
      <c r="L49" s="17"/>
      <c r="M49" s="37"/>
      <c r="N49" s="42"/>
      <c r="O49" s="17"/>
      <c r="P49" s="36"/>
      <c r="Q49" s="42"/>
      <c r="R49" s="21"/>
    </row>
    <row r="50" ht="13.5">
      <c r="A50" s="5" t="s">
        <v>65</v>
      </c>
    </row>
  </sheetData>
  <mergeCells count="25">
    <mergeCell ref="A47:A49"/>
    <mergeCell ref="A44:A46"/>
    <mergeCell ref="A39:A43"/>
    <mergeCell ref="A33:A38"/>
    <mergeCell ref="A28:A32"/>
    <mergeCell ref="A25:A27"/>
    <mergeCell ref="A22:A24"/>
    <mergeCell ref="A17:A21"/>
    <mergeCell ref="A11:A13"/>
    <mergeCell ref="A5:A10"/>
    <mergeCell ref="P3:R3"/>
    <mergeCell ref="A3:A4"/>
    <mergeCell ref="B3:B4"/>
    <mergeCell ref="C3:F3"/>
    <mergeCell ref="G3:I3"/>
    <mergeCell ref="J3:L3"/>
    <mergeCell ref="M3:O3"/>
    <mergeCell ref="J14:J16"/>
    <mergeCell ref="M14:M16"/>
    <mergeCell ref="P14:P16"/>
    <mergeCell ref="R1:R2"/>
    <mergeCell ref="A14:A16"/>
    <mergeCell ref="B14:B16"/>
    <mergeCell ref="C14:C16"/>
    <mergeCell ref="G14:G1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Q22" sqref="Q22"/>
    </sheetView>
  </sheetViews>
  <sheetFormatPr defaultColWidth="9.00390625" defaultRowHeight="13.5"/>
  <cols>
    <col min="1" max="1" width="9.375" style="0" customWidth="1"/>
    <col min="2" max="2" width="9.125" style="0" customWidth="1"/>
    <col min="3" max="3" width="8.625" style="0" customWidth="1"/>
    <col min="4" max="4" width="9.625" style="0" customWidth="1"/>
    <col min="5" max="5" width="10.625" style="0" customWidth="1"/>
    <col min="6" max="6" width="9.625" style="0" customWidth="1"/>
    <col min="7" max="7" width="8.625" style="0" customWidth="1"/>
    <col min="8" max="8" width="10.625" style="0" customWidth="1"/>
    <col min="9" max="9" width="9.625" style="0" customWidth="1"/>
    <col min="10" max="10" width="8.625" style="0" customWidth="1"/>
    <col min="11" max="11" width="10.625" style="0" customWidth="1"/>
    <col min="12" max="12" width="9.625" style="0" customWidth="1"/>
    <col min="13" max="13" width="8.625" style="0" customWidth="1"/>
    <col min="14" max="14" width="10.625" style="0" customWidth="1"/>
    <col min="15" max="15" width="9.625" style="0" customWidth="1"/>
    <col min="16" max="16" width="8.625" style="0" customWidth="1"/>
    <col min="17" max="17" width="10.625" style="0" customWidth="1"/>
    <col min="18" max="18" width="9.625" style="0" customWidth="1"/>
  </cols>
  <sheetData>
    <row r="1" spans="1:18" ht="16.5" customHeight="1">
      <c r="A1" s="4" t="s">
        <v>266</v>
      </c>
      <c r="R1" s="180" t="s">
        <v>66</v>
      </c>
    </row>
    <row r="2" ht="9.75" customHeight="1" thickBot="1">
      <c r="R2" s="181"/>
    </row>
    <row r="3" spans="1:18" ht="16.5" customHeight="1">
      <c r="A3" s="205" t="s">
        <v>68</v>
      </c>
      <c r="B3" s="207" t="s">
        <v>69</v>
      </c>
      <c r="C3" s="177" t="s">
        <v>263</v>
      </c>
      <c r="D3" s="178"/>
      <c r="E3" s="178"/>
      <c r="F3" s="210"/>
      <c r="G3" s="177" t="s">
        <v>60</v>
      </c>
      <c r="H3" s="200"/>
      <c r="I3" s="201"/>
      <c r="J3" s="177" t="s">
        <v>60</v>
      </c>
      <c r="K3" s="200"/>
      <c r="L3" s="201"/>
      <c r="M3" s="177" t="s">
        <v>60</v>
      </c>
      <c r="N3" s="200"/>
      <c r="O3" s="201"/>
      <c r="P3" s="178" t="s">
        <v>60</v>
      </c>
      <c r="Q3" s="200"/>
      <c r="R3" s="202"/>
    </row>
    <row r="4" spans="1:18" ht="24" customHeight="1">
      <c r="A4" s="206"/>
      <c r="B4" s="208"/>
      <c r="C4" s="13" t="s">
        <v>47</v>
      </c>
      <c r="D4" s="6" t="s">
        <v>70</v>
      </c>
      <c r="E4" s="6" t="s">
        <v>71</v>
      </c>
      <c r="F4" s="12" t="s">
        <v>58</v>
      </c>
      <c r="G4" s="13" t="s">
        <v>47</v>
      </c>
      <c r="H4" s="6" t="s">
        <v>71</v>
      </c>
      <c r="I4" s="12" t="s">
        <v>58</v>
      </c>
      <c r="J4" s="13" t="s">
        <v>47</v>
      </c>
      <c r="K4" s="6" t="s">
        <v>71</v>
      </c>
      <c r="L4" s="12" t="s">
        <v>58</v>
      </c>
      <c r="M4" s="13" t="s">
        <v>47</v>
      </c>
      <c r="N4" s="6" t="s">
        <v>71</v>
      </c>
      <c r="O4" s="12" t="s">
        <v>58</v>
      </c>
      <c r="P4" s="10" t="s">
        <v>47</v>
      </c>
      <c r="Q4" s="6" t="s">
        <v>71</v>
      </c>
      <c r="R4" s="7" t="s">
        <v>58</v>
      </c>
    </row>
    <row r="5" spans="1:18" ht="15" customHeight="1">
      <c r="A5" s="182" t="s">
        <v>72</v>
      </c>
      <c r="B5" s="8" t="s">
        <v>73</v>
      </c>
      <c r="C5" s="29"/>
      <c r="D5" s="38"/>
      <c r="E5" s="38"/>
      <c r="F5" s="47"/>
      <c r="G5" s="29"/>
      <c r="H5" s="38"/>
      <c r="I5" s="14"/>
      <c r="J5" s="29"/>
      <c r="K5" s="38"/>
      <c r="L5" s="14"/>
      <c r="M5" s="29"/>
      <c r="N5" s="38"/>
      <c r="O5" s="14"/>
      <c r="P5" s="28"/>
      <c r="Q5" s="38"/>
      <c r="R5" s="18"/>
    </row>
    <row r="6" spans="1:18" ht="15" customHeight="1">
      <c r="A6" s="198"/>
      <c r="B6" s="2" t="s">
        <v>74</v>
      </c>
      <c r="C6" s="31"/>
      <c r="D6" s="39"/>
      <c r="E6" s="39"/>
      <c r="F6" s="66"/>
      <c r="G6" s="31"/>
      <c r="H6" s="40"/>
      <c r="I6" s="15"/>
      <c r="J6" s="31"/>
      <c r="K6" s="40"/>
      <c r="L6" s="15"/>
      <c r="M6" s="31"/>
      <c r="N6" s="40"/>
      <c r="O6" s="15"/>
      <c r="P6" s="30"/>
      <c r="Q6" s="40"/>
      <c r="R6" s="19"/>
    </row>
    <row r="7" spans="1:18" ht="15" customHeight="1">
      <c r="A7" s="198"/>
      <c r="B7" s="2" t="s">
        <v>75</v>
      </c>
      <c r="C7" s="31"/>
      <c r="D7" s="40"/>
      <c r="E7" s="55"/>
      <c r="F7" s="49"/>
      <c r="G7" s="31"/>
      <c r="H7" s="40"/>
      <c r="I7" s="15"/>
      <c r="J7" s="31"/>
      <c r="K7" s="40"/>
      <c r="L7" s="15"/>
      <c r="M7" s="31"/>
      <c r="N7" s="40"/>
      <c r="O7" s="15"/>
      <c r="P7" s="30"/>
      <c r="Q7" s="40"/>
      <c r="R7" s="19"/>
    </row>
    <row r="8" spans="1:18" ht="15" customHeight="1">
      <c r="A8" s="198"/>
      <c r="B8" s="2" t="s">
        <v>76</v>
      </c>
      <c r="C8" s="31"/>
      <c r="D8" s="40"/>
      <c r="E8" s="40"/>
      <c r="F8" s="15"/>
      <c r="G8" s="31"/>
      <c r="H8" s="40"/>
      <c r="I8" s="15"/>
      <c r="J8" s="31"/>
      <c r="K8" s="40"/>
      <c r="L8" s="15"/>
      <c r="M8" s="31"/>
      <c r="N8" s="40"/>
      <c r="O8" s="15"/>
      <c r="P8" s="30"/>
      <c r="Q8" s="40"/>
      <c r="R8" s="19"/>
    </row>
    <row r="9" spans="1:18" ht="15" customHeight="1">
      <c r="A9" s="198"/>
      <c r="B9" s="2" t="s">
        <v>77</v>
      </c>
      <c r="C9" s="31"/>
      <c r="D9" s="40"/>
      <c r="E9" s="40"/>
      <c r="F9" s="15"/>
      <c r="G9" s="31"/>
      <c r="H9" s="40"/>
      <c r="I9" s="15"/>
      <c r="J9" s="31"/>
      <c r="K9" s="40"/>
      <c r="L9" s="15"/>
      <c r="M9" s="31"/>
      <c r="N9" s="40"/>
      <c r="O9" s="15"/>
      <c r="P9" s="30"/>
      <c r="Q9" s="40"/>
      <c r="R9" s="19"/>
    </row>
    <row r="10" spans="1:18" ht="15" customHeight="1">
      <c r="A10" s="199"/>
      <c r="B10" s="9" t="s">
        <v>53</v>
      </c>
      <c r="C10" s="33"/>
      <c r="D10" s="41"/>
      <c r="E10" s="41"/>
      <c r="F10" s="16"/>
      <c r="G10" s="33"/>
      <c r="H10" s="41"/>
      <c r="I10" s="16"/>
      <c r="J10" s="33"/>
      <c r="K10" s="41"/>
      <c r="L10" s="16"/>
      <c r="M10" s="33"/>
      <c r="N10" s="41"/>
      <c r="O10" s="16"/>
      <c r="P10" s="32"/>
      <c r="Q10" s="41"/>
      <c r="R10" s="20"/>
    </row>
    <row r="11" spans="1:18" ht="15" customHeight="1">
      <c r="A11" s="195" t="s">
        <v>78</v>
      </c>
      <c r="B11" s="8" t="s">
        <v>79</v>
      </c>
      <c r="C11" s="29"/>
      <c r="D11" s="38"/>
      <c r="E11" s="38"/>
      <c r="F11" s="47"/>
      <c r="G11" s="29"/>
      <c r="H11" s="38"/>
      <c r="I11" s="14"/>
      <c r="J11" s="29"/>
      <c r="K11" s="38"/>
      <c r="L11" s="14"/>
      <c r="M11" s="29"/>
      <c r="N11" s="38"/>
      <c r="O11" s="14"/>
      <c r="P11" s="28"/>
      <c r="Q11" s="38"/>
      <c r="R11" s="18"/>
    </row>
    <row r="12" spans="1:18" ht="15" customHeight="1">
      <c r="A12" s="196"/>
      <c r="B12" s="2" t="s">
        <v>80</v>
      </c>
      <c r="C12" s="31"/>
      <c r="D12" s="39"/>
      <c r="E12" s="39"/>
      <c r="F12" s="66"/>
      <c r="G12" s="31"/>
      <c r="H12" s="40"/>
      <c r="I12" s="15"/>
      <c r="J12" s="31"/>
      <c r="K12" s="40"/>
      <c r="L12" s="15"/>
      <c r="M12" s="31"/>
      <c r="N12" s="40"/>
      <c r="O12" s="15"/>
      <c r="P12" s="30"/>
      <c r="Q12" s="40"/>
      <c r="R12" s="19"/>
    </row>
    <row r="13" spans="1:18" ht="15" customHeight="1">
      <c r="A13" s="197"/>
      <c r="B13" s="9" t="s">
        <v>53</v>
      </c>
      <c r="C13" s="33"/>
      <c r="D13" s="41"/>
      <c r="E13" s="57"/>
      <c r="F13" s="50"/>
      <c r="G13" s="33"/>
      <c r="H13" s="41"/>
      <c r="I13" s="16"/>
      <c r="J13" s="33"/>
      <c r="K13" s="41"/>
      <c r="L13" s="16"/>
      <c r="M13" s="33"/>
      <c r="N13" s="41"/>
      <c r="O13" s="16"/>
      <c r="P13" s="32"/>
      <c r="Q13" s="41"/>
      <c r="R13" s="20"/>
    </row>
    <row r="14" spans="1:18" ht="15" customHeight="1">
      <c r="A14" s="182" t="s">
        <v>81</v>
      </c>
      <c r="B14" s="218" t="s">
        <v>82</v>
      </c>
      <c r="C14" s="222"/>
      <c r="D14" s="38"/>
      <c r="E14" s="38"/>
      <c r="F14" s="47"/>
      <c r="G14" s="222"/>
      <c r="H14" s="38"/>
      <c r="I14" s="14"/>
      <c r="J14" s="222"/>
      <c r="K14" s="38"/>
      <c r="L14" s="14"/>
      <c r="M14" s="222"/>
      <c r="N14" s="38"/>
      <c r="O14" s="14"/>
      <c r="P14" s="222"/>
      <c r="Q14" s="38"/>
      <c r="R14" s="18"/>
    </row>
    <row r="15" spans="1:18" ht="15" customHeight="1">
      <c r="A15" s="183"/>
      <c r="B15" s="219"/>
      <c r="C15" s="223"/>
      <c r="D15" s="39"/>
      <c r="E15" s="39"/>
      <c r="F15" s="66"/>
      <c r="G15" s="223"/>
      <c r="H15" s="40"/>
      <c r="I15" s="15"/>
      <c r="J15" s="223"/>
      <c r="K15" s="40"/>
      <c r="L15" s="15"/>
      <c r="M15" s="223"/>
      <c r="N15" s="40"/>
      <c r="O15" s="15"/>
      <c r="P15" s="223"/>
      <c r="Q15" s="40"/>
      <c r="R15" s="19"/>
    </row>
    <row r="16" spans="1:18" ht="15" customHeight="1">
      <c r="A16" s="184"/>
      <c r="B16" s="220"/>
      <c r="C16" s="224"/>
      <c r="D16" s="41"/>
      <c r="E16" s="57"/>
      <c r="F16" s="50"/>
      <c r="G16" s="224"/>
      <c r="H16" s="41"/>
      <c r="I16" s="16"/>
      <c r="J16" s="224"/>
      <c r="K16" s="41"/>
      <c r="L16" s="16"/>
      <c r="M16" s="224"/>
      <c r="N16" s="41"/>
      <c r="O16" s="16"/>
      <c r="P16" s="224"/>
      <c r="Q16" s="41"/>
      <c r="R16" s="20"/>
    </row>
    <row r="17" spans="1:18" ht="15" customHeight="1">
      <c r="A17" s="195" t="s">
        <v>55</v>
      </c>
      <c r="B17" s="8" t="s">
        <v>83</v>
      </c>
      <c r="C17" s="117">
        <v>1366.8</v>
      </c>
      <c r="D17" s="38" t="s">
        <v>267</v>
      </c>
      <c r="E17" s="38" t="s">
        <v>267</v>
      </c>
      <c r="F17" s="47">
        <v>36809</v>
      </c>
      <c r="G17" s="29"/>
      <c r="H17" s="38"/>
      <c r="I17" s="47"/>
      <c r="J17" s="29"/>
      <c r="K17" s="38"/>
      <c r="L17" s="14"/>
      <c r="M17" s="29"/>
      <c r="N17" s="38"/>
      <c r="O17" s="14"/>
      <c r="P17" s="28"/>
      <c r="Q17" s="38"/>
      <c r="R17" s="18"/>
    </row>
    <row r="18" spans="1:18" ht="15" customHeight="1">
      <c r="A18" s="203"/>
      <c r="B18" s="2" t="s">
        <v>84</v>
      </c>
      <c r="C18" s="116">
        <v>3157.9</v>
      </c>
      <c r="D18" s="39">
        <v>398000</v>
      </c>
      <c r="E18" s="39">
        <v>341600</v>
      </c>
      <c r="F18" s="66" t="s">
        <v>262</v>
      </c>
      <c r="G18" s="31"/>
      <c r="H18" s="40"/>
      <c r="I18" s="66"/>
      <c r="J18" s="31"/>
      <c r="K18" s="40"/>
      <c r="L18" s="15"/>
      <c r="M18" s="31"/>
      <c r="N18" s="40"/>
      <c r="O18" s="15"/>
      <c r="P18" s="30"/>
      <c r="Q18" s="40"/>
      <c r="R18" s="19"/>
    </row>
    <row r="19" spans="1:18" ht="15" customHeight="1">
      <c r="A19" s="203"/>
      <c r="B19" s="2" t="s">
        <v>85</v>
      </c>
      <c r="C19" s="116">
        <v>757.3</v>
      </c>
      <c r="D19" s="40"/>
      <c r="E19" s="115">
        <v>-10500</v>
      </c>
      <c r="F19" s="49" t="s">
        <v>268</v>
      </c>
      <c r="G19" s="30"/>
      <c r="H19" s="55"/>
      <c r="I19" s="49"/>
      <c r="J19" s="31"/>
      <c r="K19" s="40"/>
      <c r="L19" s="15"/>
      <c r="M19" s="31"/>
      <c r="N19" s="40"/>
      <c r="O19" s="15"/>
      <c r="P19" s="30"/>
      <c r="Q19" s="40"/>
      <c r="R19" s="19"/>
    </row>
    <row r="20" spans="1:18" ht="15" customHeight="1">
      <c r="A20" s="203"/>
      <c r="B20" s="2" t="s">
        <v>86</v>
      </c>
      <c r="C20" s="116">
        <v>534</v>
      </c>
      <c r="D20" s="40"/>
      <c r="E20" s="40"/>
      <c r="F20" s="15"/>
      <c r="G20" s="31"/>
      <c r="H20" s="40"/>
      <c r="I20" s="15"/>
      <c r="J20" s="31"/>
      <c r="K20" s="40"/>
      <c r="L20" s="15"/>
      <c r="M20" s="31"/>
      <c r="N20" s="40"/>
      <c r="O20" s="15"/>
      <c r="P20" s="30"/>
      <c r="Q20" s="40"/>
      <c r="R20" s="19"/>
    </row>
    <row r="21" spans="1:18" ht="15" customHeight="1">
      <c r="A21" s="204"/>
      <c r="B21" s="9" t="s">
        <v>53</v>
      </c>
      <c r="C21" s="118">
        <f>C17+C18+C19+C20</f>
        <v>5816</v>
      </c>
      <c r="D21" s="41"/>
      <c r="E21" s="41"/>
      <c r="F21" s="16"/>
      <c r="G21" s="33"/>
      <c r="H21" s="41"/>
      <c r="I21" s="16"/>
      <c r="J21" s="33"/>
      <c r="K21" s="41"/>
      <c r="L21" s="16"/>
      <c r="M21" s="33"/>
      <c r="N21" s="41"/>
      <c r="O21" s="16"/>
      <c r="P21" s="32"/>
      <c r="Q21" s="41"/>
      <c r="R21" s="20"/>
    </row>
    <row r="22" spans="1:18" ht="15" customHeight="1">
      <c r="A22" s="182" t="s">
        <v>87</v>
      </c>
      <c r="B22" s="8" t="s">
        <v>88</v>
      </c>
      <c r="C22" s="117">
        <v>5475</v>
      </c>
      <c r="D22" s="38" t="s">
        <v>267</v>
      </c>
      <c r="E22" s="38" t="s">
        <v>267</v>
      </c>
      <c r="F22" s="47">
        <v>36809</v>
      </c>
      <c r="G22" s="29"/>
      <c r="H22" s="38"/>
      <c r="I22" s="14"/>
      <c r="J22" s="29"/>
      <c r="K22" s="38"/>
      <c r="L22" s="14"/>
      <c r="M22" s="29"/>
      <c r="N22" s="38"/>
      <c r="O22" s="14"/>
      <c r="P22" s="28"/>
      <c r="Q22" s="38"/>
      <c r="R22" s="18"/>
    </row>
    <row r="23" spans="1:18" ht="15" customHeight="1">
      <c r="A23" s="198"/>
      <c r="B23" s="2" t="s">
        <v>89</v>
      </c>
      <c r="C23" s="116">
        <v>2304.7</v>
      </c>
      <c r="D23" s="39">
        <v>382000</v>
      </c>
      <c r="E23" s="39">
        <v>312900</v>
      </c>
      <c r="F23" s="66" t="s">
        <v>262</v>
      </c>
      <c r="G23" s="31"/>
      <c r="H23" s="40"/>
      <c r="I23" s="15"/>
      <c r="J23" s="31"/>
      <c r="K23" s="40"/>
      <c r="L23" s="15"/>
      <c r="M23" s="31"/>
      <c r="N23" s="40"/>
      <c r="O23" s="15"/>
      <c r="P23" s="30"/>
      <c r="Q23" s="40"/>
      <c r="R23" s="19"/>
    </row>
    <row r="24" spans="1:18" ht="15" customHeight="1">
      <c r="A24" s="199"/>
      <c r="B24" s="9" t="s">
        <v>53</v>
      </c>
      <c r="C24" s="118">
        <v>7779.7</v>
      </c>
      <c r="D24" s="41"/>
      <c r="E24" s="57">
        <v>-5400</v>
      </c>
      <c r="F24" s="49" t="s">
        <v>270</v>
      </c>
      <c r="G24" s="33"/>
      <c r="H24" s="41"/>
      <c r="I24" s="16"/>
      <c r="J24" s="33"/>
      <c r="K24" s="41"/>
      <c r="L24" s="16"/>
      <c r="M24" s="33"/>
      <c r="N24" s="41"/>
      <c r="O24" s="16"/>
      <c r="P24" s="32"/>
      <c r="Q24" s="41"/>
      <c r="R24" s="20"/>
    </row>
    <row r="25" spans="1:18" ht="15" customHeight="1">
      <c r="A25" s="182" t="s">
        <v>90</v>
      </c>
      <c r="B25" s="8" t="s">
        <v>91</v>
      </c>
      <c r="C25" s="117">
        <v>6124</v>
      </c>
      <c r="D25" s="38" t="s">
        <v>186</v>
      </c>
      <c r="E25" s="38" t="s">
        <v>186</v>
      </c>
      <c r="F25" s="47">
        <v>36466</v>
      </c>
      <c r="G25" s="117">
        <v>6124</v>
      </c>
      <c r="H25" s="38" t="s">
        <v>267</v>
      </c>
      <c r="I25" s="47">
        <v>37708</v>
      </c>
      <c r="J25" s="29"/>
      <c r="K25" s="38"/>
      <c r="L25" s="14"/>
      <c r="M25" s="29"/>
      <c r="N25" s="38"/>
      <c r="O25" s="14"/>
      <c r="P25" s="28"/>
      <c r="Q25" s="38"/>
      <c r="R25" s="18"/>
    </row>
    <row r="26" spans="1:18" ht="15" customHeight="1">
      <c r="A26" s="198"/>
      <c r="B26" s="2" t="s">
        <v>92</v>
      </c>
      <c r="C26" s="116">
        <v>3796</v>
      </c>
      <c r="D26" s="39">
        <v>690700</v>
      </c>
      <c r="E26" s="39">
        <v>636600</v>
      </c>
      <c r="F26" s="66" t="s">
        <v>262</v>
      </c>
      <c r="G26" s="116">
        <v>3817</v>
      </c>
      <c r="H26" s="152">
        <v>636600</v>
      </c>
      <c r="I26" s="66" t="s">
        <v>262</v>
      </c>
      <c r="J26" s="31"/>
      <c r="K26" s="40"/>
      <c r="L26" s="15"/>
      <c r="M26" s="31"/>
      <c r="N26" s="40"/>
      <c r="O26" s="15"/>
      <c r="P26" s="30"/>
      <c r="Q26" s="40"/>
      <c r="R26" s="19"/>
    </row>
    <row r="27" spans="1:18" ht="15" customHeight="1">
      <c r="A27" s="199"/>
      <c r="B27" s="9" t="s">
        <v>53</v>
      </c>
      <c r="C27" s="118">
        <f>SUM(C25:C26)</f>
        <v>9920</v>
      </c>
      <c r="D27" s="41"/>
      <c r="E27" s="57">
        <v>-14900</v>
      </c>
      <c r="F27" s="50" t="s">
        <v>265</v>
      </c>
      <c r="G27" s="118">
        <f>G25+G26</f>
        <v>9941</v>
      </c>
      <c r="H27" s="153">
        <v>-13000</v>
      </c>
      <c r="I27" s="50" t="s">
        <v>273</v>
      </c>
      <c r="J27" s="33"/>
      <c r="K27" s="41"/>
      <c r="L27" s="16"/>
      <c r="M27" s="33"/>
      <c r="N27" s="41"/>
      <c r="O27" s="16"/>
      <c r="P27" s="32"/>
      <c r="Q27" s="41"/>
      <c r="R27" s="20"/>
    </row>
    <row r="28" spans="1:18" ht="15" customHeight="1">
      <c r="A28" s="182" t="s">
        <v>93</v>
      </c>
      <c r="B28" s="8" t="s">
        <v>94</v>
      </c>
      <c r="C28" s="117"/>
      <c r="D28" s="38"/>
      <c r="E28" s="38"/>
      <c r="F28" s="47"/>
      <c r="G28" s="29"/>
      <c r="H28" s="38"/>
      <c r="I28" s="14"/>
      <c r="J28" s="29"/>
      <c r="K28" s="38"/>
      <c r="L28" s="14"/>
      <c r="M28" s="29"/>
      <c r="N28" s="38"/>
      <c r="O28" s="14"/>
      <c r="P28" s="28"/>
      <c r="Q28" s="38"/>
      <c r="R28" s="18"/>
    </row>
    <row r="29" spans="1:18" ht="15" customHeight="1">
      <c r="A29" s="198"/>
      <c r="B29" s="2" t="s">
        <v>95</v>
      </c>
      <c r="C29" s="116"/>
      <c r="D29" s="39"/>
      <c r="E29" s="39"/>
      <c r="F29" s="66"/>
      <c r="G29" s="31"/>
      <c r="H29" s="40"/>
      <c r="I29" s="15"/>
      <c r="J29" s="31"/>
      <c r="K29" s="40"/>
      <c r="L29" s="15"/>
      <c r="M29" s="31"/>
      <c r="N29" s="40"/>
      <c r="O29" s="15"/>
      <c r="P29" s="30"/>
      <c r="Q29" s="40"/>
      <c r="R29" s="19"/>
    </row>
    <row r="30" spans="1:18" ht="15" customHeight="1">
      <c r="A30" s="198"/>
      <c r="B30" s="2" t="s">
        <v>96</v>
      </c>
      <c r="C30" s="116"/>
      <c r="D30" s="40"/>
      <c r="E30" s="55"/>
      <c r="F30" s="49"/>
      <c r="G30" s="31"/>
      <c r="H30" s="40"/>
      <c r="I30" s="15"/>
      <c r="J30" s="31"/>
      <c r="K30" s="40"/>
      <c r="L30" s="15"/>
      <c r="M30" s="31"/>
      <c r="N30" s="40"/>
      <c r="O30" s="15"/>
      <c r="P30" s="30"/>
      <c r="Q30" s="40"/>
      <c r="R30" s="19"/>
    </row>
    <row r="31" spans="1:18" ht="15" customHeight="1">
      <c r="A31" s="198"/>
      <c r="B31" s="2" t="s">
        <v>97</v>
      </c>
      <c r="C31" s="116"/>
      <c r="D31" s="40"/>
      <c r="E31" s="40"/>
      <c r="F31" s="15"/>
      <c r="G31" s="31"/>
      <c r="H31" s="40"/>
      <c r="I31" s="15"/>
      <c r="J31" s="31"/>
      <c r="K31" s="40"/>
      <c r="L31" s="15"/>
      <c r="M31" s="31"/>
      <c r="N31" s="40"/>
      <c r="O31" s="15"/>
      <c r="P31" s="30"/>
      <c r="Q31" s="40"/>
      <c r="R31" s="19"/>
    </row>
    <row r="32" spans="1:18" ht="15" customHeight="1">
      <c r="A32" s="199"/>
      <c r="B32" s="9" t="s">
        <v>53</v>
      </c>
      <c r="C32" s="118"/>
      <c r="D32" s="41"/>
      <c r="E32" s="41"/>
      <c r="F32" s="16"/>
      <c r="G32" s="33"/>
      <c r="H32" s="41"/>
      <c r="I32" s="16"/>
      <c r="J32" s="33"/>
      <c r="K32" s="41"/>
      <c r="L32" s="16"/>
      <c r="M32" s="33"/>
      <c r="N32" s="41"/>
      <c r="O32" s="16"/>
      <c r="P32" s="32"/>
      <c r="Q32" s="41"/>
      <c r="R32" s="20"/>
    </row>
    <row r="33" spans="1:18" ht="15" customHeight="1">
      <c r="A33" s="182" t="s">
        <v>98</v>
      </c>
      <c r="B33" s="8" t="s">
        <v>99</v>
      </c>
      <c r="C33" s="117"/>
      <c r="D33" s="38"/>
      <c r="E33" s="38"/>
      <c r="F33" s="47"/>
      <c r="G33" s="29"/>
      <c r="H33" s="38"/>
      <c r="I33" s="14"/>
      <c r="J33" s="29"/>
      <c r="K33" s="38"/>
      <c r="L33" s="14"/>
      <c r="M33" s="29"/>
      <c r="N33" s="38"/>
      <c r="O33" s="14"/>
      <c r="P33" s="28"/>
      <c r="Q33" s="38"/>
      <c r="R33" s="18"/>
    </row>
    <row r="34" spans="1:18" ht="15" customHeight="1">
      <c r="A34" s="198"/>
      <c r="B34" s="2" t="s">
        <v>100</v>
      </c>
      <c r="C34" s="116"/>
      <c r="D34" s="39"/>
      <c r="E34" s="39"/>
      <c r="F34" s="66"/>
      <c r="G34" s="31"/>
      <c r="H34" s="40"/>
      <c r="I34" s="15"/>
      <c r="J34" s="31"/>
      <c r="K34" s="40"/>
      <c r="L34" s="15"/>
      <c r="M34" s="31"/>
      <c r="N34" s="40"/>
      <c r="O34" s="15"/>
      <c r="P34" s="30"/>
      <c r="Q34" s="40"/>
      <c r="R34" s="19"/>
    </row>
    <row r="35" spans="1:18" ht="15" customHeight="1">
      <c r="A35" s="198"/>
      <c r="B35" s="2" t="s">
        <v>101</v>
      </c>
      <c r="C35" s="116"/>
      <c r="D35" s="40"/>
      <c r="E35" s="55"/>
      <c r="F35" s="49"/>
      <c r="G35" s="31"/>
      <c r="H35" s="40"/>
      <c r="I35" s="15"/>
      <c r="J35" s="31"/>
      <c r="K35" s="40"/>
      <c r="L35" s="15"/>
      <c r="M35" s="31"/>
      <c r="N35" s="40"/>
      <c r="O35" s="15"/>
      <c r="P35" s="30"/>
      <c r="Q35" s="40"/>
      <c r="R35" s="19"/>
    </row>
    <row r="36" spans="1:18" ht="15" customHeight="1">
      <c r="A36" s="198"/>
      <c r="B36" s="2" t="s">
        <v>102</v>
      </c>
      <c r="C36" s="116"/>
      <c r="D36" s="40"/>
      <c r="E36" s="40"/>
      <c r="F36" s="15"/>
      <c r="G36" s="31"/>
      <c r="H36" s="40"/>
      <c r="I36" s="15"/>
      <c r="J36" s="31"/>
      <c r="K36" s="40"/>
      <c r="L36" s="15"/>
      <c r="M36" s="31"/>
      <c r="N36" s="40"/>
      <c r="O36" s="15"/>
      <c r="P36" s="30"/>
      <c r="Q36" s="40"/>
      <c r="R36" s="19"/>
    </row>
    <row r="37" spans="1:18" ht="15" customHeight="1">
      <c r="A37" s="198"/>
      <c r="B37" s="2" t="s">
        <v>103</v>
      </c>
      <c r="C37" s="116"/>
      <c r="D37" s="40"/>
      <c r="E37" s="40"/>
      <c r="F37" s="15"/>
      <c r="G37" s="31"/>
      <c r="H37" s="40"/>
      <c r="I37" s="15"/>
      <c r="J37" s="31"/>
      <c r="K37" s="40"/>
      <c r="L37" s="15"/>
      <c r="M37" s="31"/>
      <c r="N37" s="40"/>
      <c r="O37" s="15"/>
      <c r="P37" s="30"/>
      <c r="Q37" s="40"/>
      <c r="R37" s="19"/>
    </row>
    <row r="38" spans="1:18" ht="15" customHeight="1">
      <c r="A38" s="199"/>
      <c r="B38" s="9" t="s">
        <v>53</v>
      </c>
      <c r="C38" s="118"/>
      <c r="D38" s="41"/>
      <c r="E38" s="41"/>
      <c r="F38" s="16"/>
      <c r="G38" s="33"/>
      <c r="H38" s="41"/>
      <c r="I38" s="16"/>
      <c r="J38" s="33"/>
      <c r="K38" s="41"/>
      <c r="L38" s="16"/>
      <c r="M38" s="33"/>
      <c r="N38" s="41"/>
      <c r="O38" s="16"/>
      <c r="P38" s="32"/>
      <c r="Q38" s="41"/>
      <c r="R38" s="20"/>
    </row>
    <row r="39" spans="1:18" ht="15" customHeight="1">
      <c r="A39" s="182" t="s">
        <v>104</v>
      </c>
      <c r="B39" s="8" t="s">
        <v>105</v>
      </c>
      <c r="C39" s="117">
        <v>7544</v>
      </c>
      <c r="D39" s="38" t="s">
        <v>186</v>
      </c>
      <c r="E39" s="38" t="s">
        <v>186</v>
      </c>
      <c r="F39" s="47">
        <v>36466</v>
      </c>
      <c r="G39" s="117">
        <v>7544</v>
      </c>
      <c r="H39" s="38" t="s">
        <v>267</v>
      </c>
      <c r="I39" s="47">
        <v>37554</v>
      </c>
      <c r="J39" s="29"/>
      <c r="K39" s="38"/>
      <c r="L39" s="47"/>
      <c r="M39" s="29"/>
      <c r="N39" s="38"/>
      <c r="O39" s="14"/>
      <c r="P39" s="28"/>
      <c r="Q39" s="38"/>
      <c r="R39" s="18"/>
    </row>
    <row r="40" spans="1:18" ht="15" customHeight="1">
      <c r="A40" s="198"/>
      <c r="B40" s="2" t="s">
        <v>106</v>
      </c>
      <c r="C40" s="116">
        <v>764</v>
      </c>
      <c r="D40" s="39">
        <v>707000</v>
      </c>
      <c r="E40" s="39">
        <v>473900</v>
      </c>
      <c r="F40" s="66" t="s">
        <v>262</v>
      </c>
      <c r="G40" s="116">
        <v>809.3</v>
      </c>
      <c r="H40" s="39">
        <v>473900</v>
      </c>
      <c r="I40" s="154" t="s">
        <v>274</v>
      </c>
      <c r="J40" s="31"/>
      <c r="K40" s="39"/>
      <c r="L40" s="66"/>
      <c r="M40" s="31"/>
      <c r="N40" s="40"/>
      <c r="O40" s="15"/>
      <c r="P40" s="30"/>
      <c r="Q40" s="40"/>
      <c r="R40" s="19"/>
    </row>
    <row r="41" spans="1:18" ht="15" customHeight="1">
      <c r="A41" s="198"/>
      <c r="B41" s="2" t="s">
        <v>107</v>
      </c>
      <c r="C41" s="116">
        <v>195</v>
      </c>
      <c r="D41" s="40"/>
      <c r="E41" s="55">
        <v>-23400</v>
      </c>
      <c r="F41" s="49" t="s">
        <v>264</v>
      </c>
      <c r="G41" s="116">
        <v>195.4</v>
      </c>
      <c r="H41" s="55">
        <v>-21400</v>
      </c>
      <c r="I41" s="49" t="s">
        <v>275</v>
      </c>
      <c r="J41" s="31"/>
      <c r="K41" s="55"/>
      <c r="L41" s="49"/>
      <c r="M41" s="31"/>
      <c r="N41" s="40"/>
      <c r="O41" s="15"/>
      <c r="P41" s="30"/>
      <c r="Q41" s="40"/>
      <c r="R41" s="19"/>
    </row>
    <row r="42" spans="1:18" ht="15" customHeight="1">
      <c r="A42" s="198"/>
      <c r="B42" s="2" t="s">
        <v>108</v>
      </c>
      <c r="C42" s="116">
        <v>245</v>
      </c>
      <c r="D42" s="40"/>
      <c r="E42" s="40"/>
      <c r="F42" s="15"/>
      <c r="G42" s="116">
        <v>245.3</v>
      </c>
      <c r="H42" s="40"/>
      <c r="I42" s="15"/>
      <c r="J42" s="31"/>
      <c r="K42" s="40"/>
      <c r="L42" s="15"/>
      <c r="M42" s="31"/>
      <c r="N42" s="40"/>
      <c r="O42" s="15"/>
      <c r="P42" s="30"/>
      <c r="Q42" s="40"/>
      <c r="R42" s="19"/>
    </row>
    <row r="43" spans="1:18" ht="15" customHeight="1">
      <c r="A43" s="199"/>
      <c r="B43" s="9" t="s">
        <v>53</v>
      </c>
      <c r="C43" s="118">
        <f>SUM(C39:C42)</f>
        <v>8748</v>
      </c>
      <c r="D43" s="41"/>
      <c r="E43" s="41"/>
      <c r="F43" s="16"/>
      <c r="G43" s="118">
        <f>SUM(G39:G42)</f>
        <v>8793.999999999998</v>
      </c>
      <c r="H43" s="41"/>
      <c r="I43" s="16"/>
      <c r="J43" s="33"/>
      <c r="K43" s="41"/>
      <c r="L43" s="16"/>
      <c r="M43" s="33"/>
      <c r="N43" s="41"/>
      <c r="O43" s="16"/>
      <c r="P43" s="32"/>
      <c r="Q43" s="41"/>
      <c r="R43" s="20"/>
    </row>
    <row r="44" spans="1:18" ht="15" customHeight="1">
      <c r="A44" s="182" t="s">
        <v>109</v>
      </c>
      <c r="B44" s="8" t="s">
        <v>110</v>
      </c>
      <c r="C44" s="29"/>
      <c r="D44" s="38"/>
      <c r="E44" s="38"/>
      <c r="F44" s="47"/>
      <c r="G44" s="29"/>
      <c r="H44" s="38"/>
      <c r="I44" s="14"/>
      <c r="J44" s="29"/>
      <c r="K44" s="38"/>
      <c r="L44" s="14"/>
      <c r="M44" s="29"/>
      <c r="N44" s="38"/>
      <c r="O44" s="14"/>
      <c r="P44" s="28"/>
      <c r="Q44" s="38"/>
      <c r="R44" s="18"/>
    </row>
    <row r="45" spans="1:18" ht="15" customHeight="1">
      <c r="A45" s="198"/>
      <c r="B45" s="2" t="s">
        <v>111</v>
      </c>
      <c r="C45" s="31"/>
      <c r="D45" s="39"/>
      <c r="E45" s="39"/>
      <c r="F45" s="66"/>
      <c r="G45" s="31"/>
      <c r="H45" s="40"/>
      <c r="I45" s="15"/>
      <c r="J45" s="31"/>
      <c r="K45" s="40"/>
      <c r="L45" s="15"/>
      <c r="M45" s="31"/>
      <c r="N45" s="40"/>
      <c r="O45" s="15"/>
      <c r="P45" s="30"/>
      <c r="Q45" s="40"/>
      <c r="R45" s="19"/>
    </row>
    <row r="46" spans="1:18" ht="15" customHeight="1">
      <c r="A46" s="199"/>
      <c r="B46" s="9" t="s">
        <v>53</v>
      </c>
      <c r="C46" s="33"/>
      <c r="D46" s="41"/>
      <c r="E46" s="57"/>
      <c r="F46" s="50"/>
      <c r="G46" s="33"/>
      <c r="H46" s="41"/>
      <c r="I46" s="16"/>
      <c r="J46" s="33"/>
      <c r="K46" s="41"/>
      <c r="L46" s="16"/>
      <c r="M46" s="33"/>
      <c r="N46" s="41"/>
      <c r="O46" s="16"/>
      <c r="P46" s="32"/>
      <c r="Q46" s="41"/>
      <c r="R46" s="20"/>
    </row>
    <row r="47" spans="1:18" ht="15" customHeight="1">
      <c r="A47" s="198" t="s">
        <v>112</v>
      </c>
      <c r="B47" s="1" t="s">
        <v>113</v>
      </c>
      <c r="C47" s="35"/>
      <c r="D47" s="38"/>
      <c r="E47" s="38"/>
      <c r="F47" s="47"/>
      <c r="G47" s="35"/>
      <c r="H47" s="38"/>
      <c r="I47" s="14"/>
      <c r="J47" s="35"/>
      <c r="K47" s="38"/>
      <c r="L47" s="14"/>
      <c r="M47" s="35"/>
      <c r="N47" s="38"/>
      <c r="O47" s="14"/>
      <c r="P47" s="34"/>
      <c r="Q47" s="38"/>
      <c r="R47" s="18"/>
    </row>
    <row r="48" spans="1:18" ht="15" customHeight="1">
      <c r="A48" s="183"/>
      <c r="B48" s="2" t="s">
        <v>114</v>
      </c>
      <c r="C48" s="31"/>
      <c r="D48" s="39"/>
      <c r="E48" s="39"/>
      <c r="F48" s="66"/>
      <c r="G48" s="31"/>
      <c r="H48" s="40"/>
      <c r="I48" s="15"/>
      <c r="J48" s="31"/>
      <c r="K48" s="40"/>
      <c r="L48" s="15"/>
      <c r="M48" s="31"/>
      <c r="N48" s="40"/>
      <c r="O48" s="15"/>
      <c r="P48" s="30"/>
      <c r="Q48" s="40"/>
      <c r="R48" s="19"/>
    </row>
    <row r="49" spans="1:18" ht="15" customHeight="1" thickBot="1">
      <c r="A49" s="217"/>
      <c r="B49" s="3" t="s">
        <v>53</v>
      </c>
      <c r="C49" s="37"/>
      <c r="D49" s="42"/>
      <c r="E49" s="64"/>
      <c r="F49" s="54"/>
      <c r="G49" s="37"/>
      <c r="H49" s="42"/>
      <c r="I49" s="17"/>
      <c r="J49" s="37"/>
      <c r="K49" s="42"/>
      <c r="L49" s="17"/>
      <c r="M49" s="37"/>
      <c r="N49" s="42"/>
      <c r="O49" s="17"/>
      <c r="P49" s="36"/>
      <c r="Q49" s="42"/>
      <c r="R49" s="21"/>
    </row>
    <row r="50" ht="13.5">
      <c r="A50" s="5" t="s">
        <v>65</v>
      </c>
    </row>
  </sheetData>
  <mergeCells count="25">
    <mergeCell ref="A14:A16"/>
    <mergeCell ref="B14:B16"/>
    <mergeCell ref="C14:C16"/>
    <mergeCell ref="G14:G16"/>
    <mergeCell ref="J14:J16"/>
    <mergeCell ref="M14:M16"/>
    <mergeCell ref="P14:P16"/>
    <mergeCell ref="R1:R2"/>
    <mergeCell ref="A11:A13"/>
    <mergeCell ref="A5:A10"/>
    <mergeCell ref="P3:R3"/>
    <mergeCell ref="A3:A4"/>
    <mergeCell ref="B3:B4"/>
    <mergeCell ref="C3:F3"/>
    <mergeCell ref="G3:I3"/>
    <mergeCell ref="J3:L3"/>
    <mergeCell ref="M3:O3"/>
    <mergeCell ref="A28:A32"/>
    <mergeCell ref="A25:A27"/>
    <mergeCell ref="A22:A24"/>
    <mergeCell ref="A17:A21"/>
    <mergeCell ref="A47:A49"/>
    <mergeCell ref="A44:A46"/>
    <mergeCell ref="A39:A43"/>
    <mergeCell ref="A33:A3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9"/>
  <sheetViews>
    <sheetView zoomScale="200" zoomScaleNormal="200" workbookViewId="0" topLeftCell="A1">
      <selection activeCell="AH13" sqref="AH13"/>
    </sheetView>
  </sheetViews>
  <sheetFormatPr defaultColWidth="9.00390625" defaultRowHeight="13.5"/>
  <cols>
    <col min="1" max="1" width="6.625" style="0" customWidth="1"/>
    <col min="2" max="2" width="8.125" style="0" customWidth="1"/>
    <col min="3" max="3" width="4.625" style="0" customWidth="1"/>
    <col min="4" max="35" width="4.125" style="0" customWidth="1"/>
  </cols>
  <sheetData>
    <row r="1" ht="21" customHeight="1">
      <c r="A1" s="4" t="s">
        <v>222</v>
      </c>
    </row>
    <row r="2" ht="14.25" thickBot="1"/>
    <row r="3" spans="1:35" ht="21">
      <c r="A3" s="75" t="s">
        <v>255</v>
      </c>
      <c r="B3" s="76" t="s">
        <v>0</v>
      </c>
      <c r="C3" s="77" t="s">
        <v>223</v>
      </c>
      <c r="D3" s="77" t="s">
        <v>194</v>
      </c>
      <c r="E3" s="77" t="s">
        <v>195</v>
      </c>
      <c r="F3" s="77" t="s">
        <v>196</v>
      </c>
      <c r="G3" s="77" t="s">
        <v>197</v>
      </c>
      <c r="H3" s="77" t="s">
        <v>198</v>
      </c>
      <c r="I3" s="77" t="s">
        <v>199</v>
      </c>
      <c r="J3" s="77" t="s">
        <v>200</v>
      </c>
      <c r="K3" s="77" t="s">
        <v>201</v>
      </c>
      <c r="L3" s="77" t="s">
        <v>202</v>
      </c>
      <c r="M3" s="77" t="s">
        <v>203</v>
      </c>
      <c r="N3" s="77" t="s">
        <v>204</v>
      </c>
      <c r="O3" s="77" t="s">
        <v>205</v>
      </c>
      <c r="P3" s="77" t="s">
        <v>206</v>
      </c>
      <c r="Q3" s="77" t="s">
        <v>207</v>
      </c>
      <c r="R3" s="77" t="s">
        <v>208</v>
      </c>
      <c r="S3" s="77" t="s">
        <v>209</v>
      </c>
      <c r="T3" s="77" t="s">
        <v>210</v>
      </c>
      <c r="U3" s="77" t="s">
        <v>211</v>
      </c>
      <c r="V3" s="77" t="s">
        <v>224</v>
      </c>
      <c r="W3" s="77" t="s">
        <v>212</v>
      </c>
      <c r="X3" s="77" t="s">
        <v>213</v>
      </c>
      <c r="Y3" s="77" t="s">
        <v>214</v>
      </c>
      <c r="Z3" s="77" t="s">
        <v>215</v>
      </c>
      <c r="AA3" s="77"/>
      <c r="AB3" s="77" t="s">
        <v>216</v>
      </c>
      <c r="AC3" s="77" t="s">
        <v>217</v>
      </c>
      <c r="AD3" s="77" t="s">
        <v>218</v>
      </c>
      <c r="AE3" s="77" t="s">
        <v>219</v>
      </c>
      <c r="AF3" s="77" t="s">
        <v>220</v>
      </c>
      <c r="AG3" s="121" t="s">
        <v>221</v>
      </c>
      <c r="AH3" s="121" t="s">
        <v>271</v>
      </c>
      <c r="AI3" s="137" t="s">
        <v>272</v>
      </c>
    </row>
    <row r="4" spans="1:35" ht="12" customHeight="1">
      <c r="A4" s="231" t="s">
        <v>252</v>
      </c>
      <c r="B4" s="74" t="s">
        <v>1</v>
      </c>
      <c r="C4" s="89">
        <v>204</v>
      </c>
      <c r="D4" s="90"/>
      <c r="E4" s="90"/>
      <c r="F4" s="90"/>
      <c r="G4" s="90"/>
      <c r="H4" s="90"/>
      <c r="I4" s="90"/>
      <c r="J4" s="91">
        <v>210</v>
      </c>
      <c r="K4" s="91">
        <v>210</v>
      </c>
      <c r="L4" s="91">
        <v>210</v>
      </c>
      <c r="M4" s="91">
        <v>210</v>
      </c>
      <c r="N4" s="91">
        <v>210</v>
      </c>
      <c r="O4" s="91">
        <v>210</v>
      </c>
      <c r="P4" s="91">
        <v>210</v>
      </c>
      <c r="Q4" s="91">
        <v>210</v>
      </c>
      <c r="R4" s="91">
        <v>210</v>
      </c>
      <c r="S4" s="91">
        <v>210</v>
      </c>
      <c r="T4" s="91">
        <v>210</v>
      </c>
      <c r="U4" s="91">
        <v>210</v>
      </c>
      <c r="V4" s="91">
        <v>210</v>
      </c>
      <c r="W4" s="91">
        <v>210</v>
      </c>
      <c r="X4" s="91">
        <v>210</v>
      </c>
      <c r="Y4" s="91">
        <v>210</v>
      </c>
      <c r="Z4" s="91">
        <v>210</v>
      </c>
      <c r="AA4" s="91">
        <v>210</v>
      </c>
      <c r="AB4" s="91">
        <v>210</v>
      </c>
      <c r="AC4" s="91">
        <v>210</v>
      </c>
      <c r="AD4" s="91">
        <v>210</v>
      </c>
      <c r="AE4" s="91">
        <v>210</v>
      </c>
      <c r="AF4" s="91">
        <v>210</v>
      </c>
      <c r="AG4" s="122">
        <v>204</v>
      </c>
      <c r="AH4" s="138"/>
      <c r="AI4" s="134"/>
    </row>
    <row r="5" spans="1:35" ht="12" customHeight="1">
      <c r="A5" s="232"/>
      <c r="B5" s="72" t="s">
        <v>225</v>
      </c>
      <c r="C5" s="92">
        <v>209</v>
      </c>
      <c r="D5" s="93"/>
      <c r="E5" s="93"/>
      <c r="F5" s="93"/>
      <c r="G5" s="93"/>
      <c r="H5" s="93"/>
      <c r="I5" s="93"/>
      <c r="J5" s="94">
        <v>220</v>
      </c>
      <c r="K5" s="94">
        <v>220</v>
      </c>
      <c r="L5" s="94">
        <v>220</v>
      </c>
      <c r="M5" s="94">
        <v>220</v>
      </c>
      <c r="N5" s="94">
        <v>220</v>
      </c>
      <c r="O5" s="94">
        <v>220</v>
      </c>
      <c r="P5" s="94">
        <v>220</v>
      </c>
      <c r="Q5" s="94">
        <v>220</v>
      </c>
      <c r="R5" s="94">
        <v>220</v>
      </c>
      <c r="S5" s="94">
        <v>220</v>
      </c>
      <c r="T5" s="94">
        <v>220</v>
      </c>
      <c r="U5" s="94">
        <v>220</v>
      </c>
      <c r="V5" s="94">
        <v>220</v>
      </c>
      <c r="W5" s="94">
        <v>220</v>
      </c>
      <c r="X5" s="94">
        <v>220</v>
      </c>
      <c r="Y5" s="94">
        <v>220</v>
      </c>
      <c r="Z5" s="94">
        <v>220</v>
      </c>
      <c r="AA5" s="94">
        <v>220</v>
      </c>
      <c r="AB5" s="94">
        <v>220</v>
      </c>
      <c r="AC5" s="94">
        <v>220</v>
      </c>
      <c r="AD5" s="94">
        <v>220</v>
      </c>
      <c r="AE5" s="94">
        <v>220</v>
      </c>
      <c r="AF5" s="94">
        <v>220</v>
      </c>
      <c r="AG5" s="123">
        <v>209</v>
      </c>
      <c r="AH5" s="139"/>
      <c r="AI5" s="135"/>
    </row>
    <row r="6" spans="1:35" ht="12" customHeight="1">
      <c r="A6" s="232"/>
      <c r="B6" s="72" t="s">
        <v>7</v>
      </c>
      <c r="C6" s="92">
        <v>216</v>
      </c>
      <c r="D6" s="93"/>
      <c r="E6" s="93"/>
      <c r="F6" s="93"/>
      <c r="G6" s="93"/>
      <c r="H6" s="93"/>
      <c r="I6" s="93"/>
      <c r="J6" s="94">
        <v>190</v>
      </c>
      <c r="K6" s="94">
        <v>190</v>
      </c>
      <c r="L6" s="94">
        <v>190</v>
      </c>
      <c r="M6" s="94">
        <v>190</v>
      </c>
      <c r="N6" s="94">
        <v>190</v>
      </c>
      <c r="O6" s="94">
        <v>190</v>
      </c>
      <c r="P6" s="94">
        <v>190</v>
      </c>
      <c r="Q6" s="94">
        <v>190</v>
      </c>
      <c r="R6" s="94">
        <v>190</v>
      </c>
      <c r="S6" s="94">
        <v>192</v>
      </c>
      <c r="T6" s="94">
        <v>192</v>
      </c>
      <c r="U6" s="94">
        <v>192</v>
      </c>
      <c r="V6" s="94">
        <v>192</v>
      </c>
      <c r="W6" s="94">
        <v>192</v>
      </c>
      <c r="X6" s="94">
        <v>192</v>
      </c>
      <c r="Y6" s="94">
        <v>192</v>
      </c>
      <c r="Z6" s="94">
        <v>192</v>
      </c>
      <c r="AA6" s="94">
        <v>192</v>
      </c>
      <c r="AB6" s="94">
        <v>192</v>
      </c>
      <c r="AC6" s="94">
        <v>192</v>
      </c>
      <c r="AD6" s="94">
        <v>192</v>
      </c>
      <c r="AE6" s="94">
        <v>192</v>
      </c>
      <c r="AF6" s="94">
        <v>192</v>
      </c>
      <c r="AG6" s="123">
        <v>216</v>
      </c>
      <c r="AH6" s="139"/>
      <c r="AI6" s="135"/>
    </row>
    <row r="7" spans="1:35" ht="12" customHeight="1">
      <c r="A7" s="232"/>
      <c r="B7" s="72" t="s">
        <v>2</v>
      </c>
      <c r="C7" s="92">
        <v>171</v>
      </c>
      <c r="D7" s="93"/>
      <c r="E7" s="93"/>
      <c r="F7" s="93"/>
      <c r="G7" s="93"/>
      <c r="H7" s="93"/>
      <c r="I7" s="93"/>
      <c r="J7" s="94">
        <v>180</v>
      </c>
      <c r="K7" s="94">
        <v>180</v>
      </c>
      <c r="L7" s="94">
        <v>180</v>
      </c>
      <c r="M7" s="94">
        <v>180</v>
      </c>
      <c r="N7" s="94">
        <v>180</v>
      </c>
      <c r="O7" s="94">
        <v>180</v>
      </c>
      <c r="P7" s="94">
        <v>180</v>
      </c>
      <c r="Q7" s="94">
        <v>180</v>
      </c>
      <c r="R7" s="94">
        <v>180</v>
      </c>
      <c r="S7" s="94">
        <v>180</v>
      </c>
      <c r="T7" s="94">
        <v>180</v>
      </c>
      <c r="U7" s="94">
        <v>180</v>
      </c>
      <c r="V7" s="94">
        <v>180</v>
      </c>
      <c r="W7" s="94">
        <v>180</v>
      </c>
      <c r="X7" s="94">
        <v>180</v>
      </c>
      <c r="Y7" s="94">
        <v>180</v>
      </c>
      <c r="Z7" s="94">
        <v>180</v>
      </c>
      <c r="AA7" s="94">
        <v>180</v>
      </c>
      <c r="AB7" s="94">
        <v>180</v>
      </c>
      <c r="AC7" s="94">
        <v>180</v>
      </c>
      <c r="AD7" s="94">
        <v>180</v>
      </c>
      <c r="AE7" s="94">
        <v>180</v>
      </c>
      <c r="AF7" s="94">
        <v>180</v>
      </c>
      <c r="AG7" s="123">
        <v>171</v>
      </c>
      <c r="AH7" s="139"/>
      <c r="AI7" s="135"/>
    </row>
    <row r="8" spans="1:35" ht="12" customHeight="1">
      <c r="A8" s="232"/>
      <c r="B8" s="72" t="s">
        <v>3</v>
      </c>
      <c r="C8" s="92">
        <v>427</v>
      </c>
      <c r="D8" s="93"/>
      <c r="E8" s="93"/>
      <c r="F8" s="93"/>
      <c r="G8" s="93"/>
      <c r="H8" s="93"/>
      <c r="I8" s="93"/>
      <c r="J8" s="94">
        <v>370</v>
      </c>
      <c r="K8" s="94">
        <v>370</v>
      </c>
      <c r="L8" s="94">
        <v>370</v>
      </c>
      <c r="M8" s="94">
        <v>370</v>
      </c>
      <c r="N8" s="94">
        <v>370</v>
      </c>
      <c r="O8" s="94">
        <v>370</v>
      </c>
      <c r="P8" s="94">
        <v>370</v>
      </c>
      <c r="Q8" s="94">
        <v>370</v>
      </c>
      <c r="R8" s="94">
        <v>370</v>
      </c>
      <c r="S8" s="94">
        <v>370</v>
      </c>
      <c r="T8" s="94">
        <v>370</v>
      </c>
      <c r="U8" s="94">
        <v>370</v>
      </c>
      <c r="V8" s="94">
        <v>370</v>
      </c>
      <c r="W8" s="94">
        <v>370</v>
      </c>
      <c r="X8" s="94">
        <v>370</v>
      </c>
      <c r="Y8" s="94">
        <v>370</v>
      </c>
      <c r="Z8" s="94">
        <v>370</v>
      </c>
      <c r="AA8" s="94">
        <v>370</v>
      </c>
      <c r="AB8" s="94">
        <v>370</v>
      </c>
      <c r="AC8" s="94">
        <v>370</v>
      </c>
      <c r="AD8" s="94">
        <v>370</v>
      </c>
      <c r="AE8" s="94">
        <v>370</v>
      </c>
      <c r="AF8" s="94">
        <v>370</v>
      </c>
      <c r="AG8" s="123">
        <v>427</v>
      </c>
      <c r="AH8" s="139"/>
      <c r="AI8" s="135"/>
    </row>
    <row r="9" spans="1:35" ht="12" customHeight="1">
      <c r="A9" s="233"/>
      <c r="B9" s="80" t="s">
        <v>226</v>
      </c>
      <c r="C9" s="95">
        <f>SUM(C4:C8)</f>
        <v>1227</v>
      </c>
      <c r="D9" s="96"/>
      <c r="E9" s="96"/>
      <c r="F9" s="96"/>
      <c r="G9" s="96"/>
      <c r="H9" s="96"/>
      <c r="I9" s="96"/>
      <c r="J9" s="97">
        <f>SUM(J4:J8)</f>
        <v>1170</v>
      </c>
      <c r="K9" s="97">
        <f aca="true" t="shared" si="0" ref="K9:R9">SUM(K4:K8)</f>
        <v>1170</v>
      </c>
      <c r="L9" s="97">
        <f t="shared" si="0"/>
        <v>1170</v>
      </c>
      <c r="M9" s="97">
        <f t="shared" si="0"/>
        <v>1170</v>
      </c>
      <c r="N9" s="97">
        <f t="shared" si="0"/>
        <v>1170</v>
      </c>
      <c r="O9" s="97">
        <f t="shared" si="0"/>
        <v>1170</v>
      </c>
      <c r="P9" s="97">
        <f t="shared" si="0"/>
        <v>1170</v>
      </c>
      <c r="Q9" s="97">
        <f t="shared" si="0"/>
        <v>1170</v>
      </c>
      <c r="R9" s="97">
        <f t="shared" si="0"/>
        <v>1170</v>
      </c>
      <c r="S9" s="97">
        <f>SUM(S4:S8)</f>
        <v>1172</v>
      </c>
      <c r="T9" s="97">
        <f aca="true" t="shared" si="1" ref="T9:Y9">SUM(T4:T8)</f>
        <v>1172</v>
      </c>
      <c r="U9" s="97">
        <f t="shared" si="1"/>
        <v>1172</v>
      </c>
      <c r="V9" s="97">
        <f t="shared" si="1"/>
        <v>1172</v>
      </c>
      <c r="W9" s="97">
        <f t="shared" si="1"/>
        <v>1172</v>
      </c>
      <c r="X9" s="97">
        <f t="shared" si="1"/>
        <v>1172</v>
      </c>
      <c r="Y9" s="97">
        <f t="shared" si="1"/>
        <v>1172</v>
      </c>
      <c r="Z9" s="97">
        <f aca="true" t="shared" si="2" ref="Z9:AG9">SUM(Z4:Z8)</f>
        <v>1172</v>
      </c>
      <c r="AA9" s="97">
        <f t="shared" si="2"/>
        <v>1172</v>
      </c>
      <c r="AB9" s="97">
        <f t="shared" si="2"/>
        <v>1172</v>
      </c>
      <c r="AC9" s="97">
        <f t="shared" si="2"/>
        <v>1172</v>
      </c>
      <c r="AD9" s="97">
        <f t="shared" si="2"/>
        <v>1172</v>
      </c>
      <c r="AE9" s="97">
        <f t="shared" si="2"/>
        <v>1172</v>
      </c>
      <c r="AF9" s="97">
        <f t="shared" si="2"/>
        <v>1172</v>
      </c>
      <c r="AG9" s="124">
        <f t="shared" si="2"/>
        <v>1227</v>
      </c>
      <c r="AH9" s="140"/>
      <c r="AI9" s="141"/>
    </row>
    <row r="10" spans="1:35" ht="12" customHeight="1">
      <c r="A10" s="228" t="s">
        <v>256</v>
      </c>
      <c r="B10" s="74" t="s">
        <v>227</v>
      </c>
      <c r="C10" s="89">
        <v>1106</v>
      </c>
      <c r="D10" s="90"/>
      <c r="E10" s="90"/>
      <c r="F10" s="90"/>
      <c r="G10" s="90"/>
      <c r="H10" s="90"/>
      <c r="I10" s="90"/>
      <c r="J10" s="91">
        <v>1080</v>
      </c>
      <c r="K10" s="91">
        <v>1080</v>
      </c>
      <c r="L10" s="91">
        <v>1080</v>
      </c>
      <c r="M10" s="91">
        <v>1080</v>
      </c>
      <c r="N10" s="91">
        <v>1080</v>
      </c>
      <c r="O10" s="91">
        <v>1080</v>
      </c>
      <c r="P10" s="91">
        <v>1080</v>
      </c>
      <c r="Q10" s="91">
        <v>1080</v>
      </c>
      <c r="R10" s="91">
        <v>1083</v>
      </c>
      <c r="S10" s="91">
        <v>1083</v>
      </c>
      <c r="T10" s="91">
        <v>1083</v>
      </c>
      <c r="U10" s="91">
        <v>1083</v>
      </c>
      <c r="V10" s="91">
        <v>1083</v>
      </c>
      <c r="W10" s="91">
        <v>1083</v>
      </c>
      <c r="X10" s="91">
        <v>1083</v>
      </c>
      <c r="Y10" s="91">
        <v>1083</v>
      </c>
      <c r="Z10" s="91">
        <v>1072</v>
      </c>
      <c r="AA10" s="91">
        <v>1072</v>
      </c>
      <c r="AB10" s="91">
        <v>1072</v>
      </c>
      <c r="AC10" s="91">
        <v>1072</v>
      </c>
      <c r="AD10" s="91">
        <v>1072</v>
      </c>
      <c r="AE10" s="91">
        <v>1072</v>
      </c>
      <c r="AF10" s="91">
        <v>1106</v>
      </c>
      <c r="AG10" s="122">
        <v>1106</v>
      </c>
      <c r="AH10" s="138"/>
      <c r="AI10" s="134"/>
    </row>
    <row r="11" spans="1:35" ht="12" customHeight="1">
      <c r="A11" s="229"/>
      <c r="B11" s="72" t="s">
        <v>228</v>
      </c>
      <c r="C11" s="92">
        <v>537</v>
      </c>
      <c r="D11" s="93"/>
      <c r="E11" s="93"/>
      <c r="F11" s="93"/>
      <c r="G11" s="93"/>
      <c r="H11" s="93"/>
      <c r="I11" s="93"/>
      <c r="J11" s="94">
        <v>530</v>
      </c>
      <c r="K11" s="94">
        <v>530</v>
      </c>
      <c r="L11" s="94">
        <v>530</v>
      </c>
      <c r="M11" s="94">
        <v>530</v>
      </c>
      <c r="N11" s="94">
        <v>530</v>
      </c>
      <c r="O11" s="94">
        <v>530</v>
      </c>
      <c r="P11" s="94">
        <v>530</v>
      </c>
      <c r="Q11" s="94">
        <v>530</v>
      </c>
      <c r="R11" s="94">
        <v>530</v>
      </c>
      <c r="S11" s="94">
        <v>530</v>
      </c>
      <c r="T11" s="94">
        <v>530</v>
      </c>
      <c r="U11" s="94">
        <v>530</v>
      </c>
      <c r="V11" s="94">
        <v>530</v>
      </c>
      <c r="W11" s="94">
        <v>530</v>
      </c>
      <c r="X11" s="94">
        <v>530</v>
      </c>
      <c r="Y11" s="94">
        <v>530</v>
      </c>
      <c r="Z11" s="94">
        <v>530</v>
      </c>
      <c r="AA11" s="94">
        <v>530</v>
      </c>
      <c r="AB11" s="94">
        <v>530</v>
      </c>
      <c r="AC11" s="94">
        <v>530</v>
      </c>
      <c r="AD11" s="94">
        <v>530</v>
      </c>
      <c r="AE11" s="94">
        <v>530</v>
      </c>
      <c r="AF11" s="94">
        <v>537</v>
      </c>
      <c r="AG11" s="123">
        <v>537</v>
      </c>
      <c r="AH11" s="139"/>
      <c r="AI11" s="135"/>
    </row>
    <row r="12" spans="1:35" ht="12" customHeight="1">
      <c r="A12" s="230"/>
      <c r="B12" s="80" t="s">
        <v>226</v>
      </c>
      <c r="C12" s="95">
        <f>SUM(C10:C11)</f>
        <v>1643</v>
      </c>
      <c r="D12" s="96"/>
      <c r="E12" s="96"/>
      <c r="F12" s="96"/>
      <c r="G12" s="96"/>
      <c r="H12" s="96"/>
      <c r="I12" s="96"/>
      <c r="J12" s="97">
        <f>SUM(J10:J11)</f>
        <v>1610</v>
      </c>
      <c r="K12" s="97">
        <f aca="true" t="shared" si="3" ref="K12:Q12">SUM(K10:K11)</f>
        <v>1610</v>
      </c>
      <c r="L12" s="97">
        <f t="shared" si="3"/>
        <v>1610</v>
      </c>
      <c r="M12" s="97">
        <f t="shared" si="3"/>
        <v>1610</v>
      </c>
      <c r="N12" s="97">
        <f t="shared" si="3"/>
        <v>1610</v>
      </c>
      <c r="O12" s="97">
        <f t="shared" si="3"/>
        <v>1610</v>
      </c>
      <c r="P12" s="97">
        <f t="shared" si="3"/>
        <v>1610</v>
      </c>
      <c r="Q12" s="97">
        <f t="shared" si="3"/>
        <v>1610</v>
      </c>
      <c r="R12" s="97">
        <f>SUM(R10:R11)</f>
        <v>1613</v>
      </c>
      <c r="S12" s="97">
        <f aca="true" t="shared" si="4" ref="S12:Y12">SUM(S10:S11)</f>
        <v>1613</v>
      </c>
      <c r="T12" s="97">
        <f t="shared" si="4"/>
        <v>1613</v>
      </c>
      <c r="U12" s="97">
        <f t="shared" si="4"/>
        <v>1613</v>
      </c>
      <c r="V12" s="97">
        <f t="shared" si="4"/>
        <v>1613</v>
      </c>
      <c r="W12" s="97">
        <f t="shared" si="4"/>
        <v>1613</v>
      </c>
      <c r="X12" s="97">
        <f t="shared" si="4"/>
        <v>1613</v>
      </c>
      <c r="Y12" s="97">
        <f t="shared" si="4"/>
        <v>1613</v>
      </c>
      <c r="Z12" s="97">
        <f aca="true" t="shared" si="5" ref="Z12:AG12">SUM(Z10:Z11)</f>
        <v>1602</v>
      </c>
      <c r="AA12" s="97">
        <f t="shared" si="5"/>
        <v>1602</v>
      </c>
      <c r="AB12" s="97">
        <f t="shared" si="5"/>
        <v>1602</v>
      </c>
      <c r="AC12" s="97">
        <f t="shared" si="5"/>
        <v>1602</v>
      </c>
      <c r="AD12" s="97">
        <f t="shared" si="5"/>
        <v>1602</v>
      </c>
      <c r="AE12" s="97">
        <f t="shared" si="5"/>
        <v>1602</v>
      </c>
      <c r="AF12" s="97">
        <f t="shared" si="5"/>
        <v>1643</v>
      </c>
      <c r="AG12" s="124">
        <f t="shared" si="5"/>
        <v>1643</v>
      </c>
      <c r="AH12" s="144"/>
      <c r="AI12" s="136"/>
    </row>
    <row r="13" spans="1:35" ht="12" customHeight="1">
      <c r="A13" s="85" t="s">
        <v>253</v>
      </c>
      <c r="B13" s="86" t="s">
        <v>12</v>
      </c>
      <c r="C13" s="98">
        <v>1012</v>
      </c>
      <c r="D13" s="99"/>
      <c r="E13" s="99"/>
      <c r="F13" s="99"/>
      <c r="G13" s="99"/>
      <c r="H13" s="99"/>
      <c r="I13" s="99"/>
      <c r="J13" s="100">
        <v>960</v>
      </c>
      <c r="K13" s="100">
        <v>960</v>
      </c>
      <c r="L13" s="100">
        <v>960</v>
      </c>
      <c r="M13" s="100">
        <v>960</v>
      </c>
      <c r="N13" s="100">
        <v>960</v>
      </c>
      <c r="O13" s="100">
        <v>960</v>
      </c>
      <c r="P13" s="100">
        <v>960</v>
      </c>
      <c r="Q13" s="100">
        <v>960</v>
      </c>
      <c r="R13" s="100">
        <v>981</v>
      </c>
      <c r="S13" s="100">
        <v>981</v>
      </c>
      <c r="T13" s="100">
        <v>981</v>
      </c>
      <c r="U13" s="100">
        <v>981</v>
      </c>
      <c r="V13" s="100">
        <v>981</v>
      </c>
      <c r="W13" s="100">
        <v>981</v>
      </c>
      <c r="X13" s="100">
        <v>981</v>
      </c>
      <c r="Y13" s="100">
        <v>981</v>
      </c>
      <c r="Z13" s="100">
        <v>1027</v>
      </c>
      <c r="AA13" s="100">
        <v>1027</v>
      </c>
      <c r="AB13" s="100">
        <v>1027</v>
      </c>
      <c r="AC13" s="100">
        <v>1027</v>
      </c>
      <c r="AD13" s="100">
        <v>1027</v>
      </c>
      <c r="AE13" s="100">
        <v>1027</v>
      </c>
      <c r="AF13" s="100">
        <v>1027</v>
      </c>
      <c r="AG13" s="125">
        <v>1012</v>
      </c>
      <c r="AH13" s="145"/>
      <c r="AI13" s="71"/>
    </row>
    <row r="14" spans="1:35" ht="12" customHeight="1">
      <c r="A14" s="228" t="s">
        <v>254</v>
      </c>
      <c r="B14" s="74" t="s">
        <v>229</v>
      </c>
      <c r="C14" s="89">
        <v>1368</v>
      </c>
      <c r="D14" s="90"/>
      <c r="E14" s="90"/>
      <c r="F14" s="91">
        <v>1300</v>
      </c>
      <c r="G14" s="91">
        <v>1300</v>
      </c>
      <c r="H14" s="91">
        <v>1300</v>
      </c>
      <c r="I14" s="91">
        <v>1300</v>
      </c>
      <c r="J14" s="91">
        <v>1300</v>
      </c>
      <c r="K14" s="91">
        <v>1300</v>
      </c>
      <c r="L14" s="91">
        <v>1300</v>
      </c>
      <c r="M14" s="91">
        <v>1300</v>
      </c>
      <c r="N14" s="91">
        <v>1300</v>
      </c>
      <c r="O14" s="91">
        <v>1294</v>
      </c>
      <c r="P14" s="91">
        <v>1294</v>
      </c>
      <c r="Q14" s="91">
        <v>1294</v>
      </c>
      <c r="R14" s="91">
        <v>1294</v>
      </c>
      <c r="S14" s="91">
        <v>1294</v>
      </c>
      <c r="T14" s="91">
        <v>1294</v>
      </c>
      <c r="U14" s="91">
        <v>1294</v>
      </c>
      <c r="V14" s="91">
        <v>1314</v>
      </c>
      <c r="W14" s="91">
        <v>1314</v>
      </c>
      <c r="X14" s="91">
        <v>1314</v>
      </c>
      <c r="Y14" s="91">
        <v>1314</v>
      </c>
      <c r="Z14" s="91">
        <v>1314</v>
      </c>
      <c r="AA14" s="91">
        <v>1314</v>
      </c>
      <c r="AB14" s="91">
        <v>1314</v>
      </c>
      <c r="AC14" s="91">
        <v>1314</v>
      </c>
      <c r="AD14" s="91">
        <v>1309</v>
      </c>
      <c r="AE14" s="91">
        <v>1309</v>
      </c>
      <c r="AF14" s="91">
        <v>1368</v>
      </c>
      <c r="AG14" s="122">
        <v>1368</v>
      </c>
      <c r="AH14" s="138"/>
      <c r="AI14" s="134"/>
    </row>
    <row r="15" spans="1:35" ht="12" customHeight="1">
      <c r="A15" s="229"/>
      <c r="B15" s="72" t="s">
        <v>230</v>
      </c>
      <c r="C15" s="92">
        <v>3158</v>
      </c>
      <c r="D15" s="93"/>
      <c r="E15" s="93"/>
      <c r="F15" s="94">
        <v>3250</v>
      </c>
      <c r="G15" s="94">
        <v>3250</v>
      </c>
      <c r="H15" s="94">
        <v>3250</v>
      </c>
      <c r="I15" s="94">
        <v>3250</v>
      </c>
      <c r="J15" s="94">
        <v>3250</v>
      </c>
      <c r="K15" s="94">
        <v>3250</v>
      </c>
      <c r="L15" s="94">
        <v>3250</v>
      </c>
      <c r="M15" s="94">
        <v>3250</v>
      </c>
      <c r="N15" s="94">
        <v>3250</v>
      </c>
      <c r="O15" s="94">
        <v>3274</v>
      </c>
      <c r="P15" s="94">
        <v>3274</v>
      </c>
      <c r="Q15" s="94">
        <v>3274</v>
      </c>
      <c r="R15" s="94">
        <v>3274</v>
      </c>
      <c r="S15" s="94">
        <v>3274</v>
      </c>
      <c r="T15" s="94">
        <v>3274</v>
      </c>
      <c r="U15" s="94">
        <v>3274</v>
      </c>
      <c r="V15" s="94">
        <v>3273</v>
      </c>
      <c r="W15" s="94">
        <v>3273</v>
      </c>
      <c r="X15" s="94">
        <v>3273</v>
      </c>
      <c r="Y15" s="94">
        <v>3273</v>
      </c>
      <c r="Z15" s="94">
        <v>3273</v>
      </c>
      <c r="AA15" s="94">
        <v>3273</v>
      </c>
      <c r="AB15" s="94">
        <v>3273</v>
      </c>
      <c r="AC15" s="94">
        <v>3273</v>
      </c>
      <c r="AD15" s="94">
        <v>3158</v>
      </c>
      <c r="AE15" s="94">
        <v>3158</v>
      </c>
      <c r="AF15" s="94">
        <v>3158</v>
      </c>
      <c r="AG15" s="123">
        <v>3158</v>
      </c>
      <c r="AH15" s="139"/>
      <c r="AI15" s="135"/>
    </row>
    <row r="16" spans="1:35" ht="12" customHeight="1">
      <c r="A16" s="229"/>
      <c r="B16" s="72" t="s">
        <v>231</v>
      </c>
      <c r="C16" s="92">
        <v>757</v>
      </c>
      <c r="D16" s="93"/>
      <c r="E16" s="93"/>
      <c r="F16" s="94">
        <v>710</v>
      </c>
      <c r="G16" s="94">
        <v>710</v>
      </c>
      <c r="H16" s="94">
        <v>710</v>
      </c>
      <c r="I16" s="94">
        <v>710</v>
      </c>
      <c r="J16" s="94">
        <v>710</v>
      </c>
      <c r="K16" s="94">
        <v>710</v>
      </c>
      <c r="L16" s="94">
        <v>710</v>
      </c>
      <c r="M16" s="94">
        <v>710</v>
      </c>
      <c r="N16" s="94">
        <v>710</v>
      </c>
      <c r="O16" s="94">
        <v>710</v>
      </c>
      <c r="P16" s="94">
        <v>710</v>
      </c>
      <c r="Q16" s="94">
        <v>710</v>
      </c>
      <c r="R16" s="94">
        <v>710</v>
      </c>
      <c r="S16" s="94">
        <v>710</v>
      </c>
      <c r="T16" s="94">
        <v>710</v>
      </c>
      <c r="U16" s="94">
        <v>710</v>
      </c>
      <c r="V16" s="94">
        <v>735</v>
      </c>
      <c r="W16" s="94">
        <v>735</v>
      </c>
      <c r="X16" s="94">
        <v>735</v>
      </c>
      <c r="Y16" s="94">
        <v>735</v>
      </c>
      <c r="Z16" s="94">
        <v>735</v>
      </c>
      <c r="AA16" s="94">
        <v>735</v>
      </c>
      <c r="AB16" s="94">
        <v>735</v>
      </c>
      <c r="AC16" s="94">
        <v>735</v>
      </c>
      <c r="AD16" s="94">
        <v>757</v>
      </c>
      <c r="AE16" s="94">
        <v>757</v>
      </c>
      <c r="AF16" s="94">
        <v>757</v>
      </c>
      <c r="AG16" s="123">
        <v>757</v>
      </c>
      <c r="AH16" s="139"/>
      <c r="AI16" s="135"/>
    </row>
    <row r="17" spans="1:35" ht="12" customHeight="1">
      <c r="A17" s="229"/>
      <c r="B17" s="72" t="s">
        <v>16</v>
      </c>
      <c r="C17" s="92">
        <v>534</v>
      </c>
      <c r="D17" s="93"/>
      <c r="E17" s="93"/>
      <c r="F17" s="94">
        <v>540</v>
      </c>
      <c r="G17" s="94">
        <v>540</v>
      </c>
      <c r="H17" s="94">
        <v>540</v>
      </c>
      <c r="I17" s="94">
        <v>540</v>
      </c>
      <c r="J17" s="94">
        <v>540</v>
      </c>
      <c r="K17" s="94">
        <v>540</v>
      </c>
      <c r="L17" s="94">
        <v>540</v>
      </c>
      <c r="M17" s="94">
        <v>540</v>
      </c>
      <c r="N17" s="94">
        <v>540</v>
      </c>
      <c r="O17" s="94">
        <v>596</v>
      </c>
      <c r="P17" s="94">
        <v>596</v>
      </c>
      <c r="Q17" s="94">
        <v>596</v>
      </c>
      <c r="R17" s="94">
        <v>596</v>
      </c>
      <c r="S17" s="94">
        <v>596</v>
      </c>
      <c r="T17" s="94">
        <v>596</v>
      </c>
      <c r="U17" s="94">
        <v>596</v>
      </c>
      <c r="V17" s="94">
        <v>596</v>
      </c>
      <c r="W17" s="94">
        <v>596</v>
      </c>
      <c r="X17" s="94">
        <v>596</v>
      </c>
      <c r="Y17" s="94">
        <v>596</v>
      </c>
      <c r="Z17" s="94">
        <v>596</v>
      </c>
      <c r="AA17" s="94">
        <v>596</v>
      </c>
      <c r="AB17" s="94">
        <v>596</v>
      </c>
      <c r="AC17" s="94">
        <v>596</v>
      </c>
      <c r="AD17" s="94">
        <v>534</v>
      </c>
      <c r="AE17" s="94">
        <v>534</v>
      </c>
      <c r="AF17" s="94">
        <v>534</v>
      </c>
      <c r="AG17" s="123">
        <v>534</v>
      </c>
      <c r="AH17" s="139"/>
      <c r="AI17" s="135"/>
    </row>
    <row r="18" spans="1:35" ht="12" customHeight="1">
      <c r="A18" s="230"/>
      <c r="B18" s="80" t="s">
        <v>232</v>
      </c>
      <c r="C18" s="95">
        <f>SUM(C14:C17)</f>
        <v>5817</v>
      </c>
      <c r="D18" s="96"/>
      <c r="E18" s="96"/>
      <c r="F18" s="97">
        <f>SUM(F14:F17)</f>
        <v>5800</v>
      </c>
      <c r="G18" s="97">
        <f aca="true" t="shared" si="6" ref="G18:N18">SUM(G14:G17)</f>
        <v>5800</v>
      </c>
      <c r="H18" s="97">
        <f t="shared" si="6"/>
        <v>5800</v>
      </c>
      <c r="I18" s="97">
        <f t="shared" si="6"/>
        <v>5800</v>
      </c>
      <c r="J18" s="97">
        <f t="shared" si="6"/>
        <v>5800</v>
      </c>
      <c r="K18" s="97">
        <f t="shared" si="6"/>
        <v>5800</v>
      </c>
      <c r="L18" s="97">
        <f t="shared" si="6"/>
        <v>5800</v>
      </c>
      <c r="M18" s="97">
        <f t="shared" si="6"/>
        <v>5800</v>
      </c>
      <c r="N18" s="97">
        <f t="shared" si="6"/>
        <v>5800</v>
      </c>
      <c r="O18" s="97">
        <f>SUM(O14:O17)</f>
        <v>5874</v>
      </c>
      <c r="P18" s="97">
        <f aca="true" t="shared" si="7" ref="P18:U18">SUM(P14:P17)</f>
        <v>5874</v>
      </c>
      <c r="Q18" s="97">
        <f t="shared" si="7"/>
        <v>5874</v>
      </c>
      <c r="R18" s="97">
        <f t="shared" si="7"/>
        <v>5874</v>
      </c>
      <c r="S18" s="97">
        <f t="shared" si="7"/>
        <v>5874</v>
      </c>
      <c r="T18" s="97">
        <f t="shared" si="7"/>
        <v>5874</v>
      </c>
      <c r="U18" s="97">
        <f t="shared" si="7"/>
        <v>5874</v>
      </c>
      <c r="V18" s="97">
        <f aca="true" t="shared" si="8" ref="V18:AG18">SUM(V14:V17)</f>
        <v>5918</v>
      </c>
      <c r="W18" s="97">
        <f t="shared" si="8"/>
        <v>5918</v>
      </c>
      <c r="X18" s="97">
        <f t="shared" si="8"/>
        <v>5918</v>
      </c>
      <c r="Y18" s="97">
        <f t="shared" si="8"/>
        <v>5918</v>
      </c>
      <c r="Z18" s="97">
        <f t="shared" si="8"/>
        <v>5918</v>
      </c>
      <c r="AA18" s="97">
        <f t="shared" si="8"/>
        <v>5918</v>
      </c>
      <c r="AB18" s="97">
        <f t="shared" si="8"/>
        <v>5918</v>
      </c>
      <c r="AC18" s="97">
        <f t="shared" si="8"/>
        <v>5918</v>
      </c>
      <c r="AD18" s="97">
        <f t="shared" si="8"/>
        <v>5758</v>
      </c>
      <c r="AE18" s="97">
        <f t="shared" si="8"/>
        <v>5758</v>
      </c>
      <c r="AF18" s="97">
        <f t="shared" si="8"/>
        <v>5817</v>
      </c>
      <c r="AG18" s="124">
        <f t="shared" si="8"/>
        <v>5817</v>
      </c>
      <c r="AH18" s="144"/>
      <c r="AI18" s="136"/>
    </row>
    <row r="19" spans="1:35" ht="12" customHeight="1">
      <c r="A19" s="231" t="s">
        <v>17</v>
      </c>
      <c r="B19" s="74" t="s">
        <v>233</v>
      </c>
      <c r="C19" s="89">
        <v>5475</v>
      </c>
      <c r="D19" s="90"/>
      <c r="E19" s="90"/>
      <c r="F19" s="91">
        <v>5475</v>
      </c>
      <c r="G19" s="91">
        <v>5475</v>
      </c>
      <c r="H19" s="91">
        <v>5475</v>
      </c>
      <c r="I19" s="91">
        <v>5475</v>
      </c>
      <c r="J19" s="91">
        <v>5475</v>
      </c>
      <c r="K19" s="91">
        <v>5475</v>
      </c>
      <c r="L19" s="91">
        <v>5475</v>
      </c>
      <c r="M19" s="91">
        <v>5475</v>
      </c>
      <c r="N19" s="91">
        <v>5475</v>
      </c>
      <c r="O19" s="91">
        <v>5475</v>
      </c>
      <c r="P19" s="91">
        <v>5475</v>
      </c>
      <c r="Q19" s="91">
        <v>5475</v>
      </c>
      <c r="R19" s="91">
        <v>5475</v>
      </c>
      <c r="S19" s="91">
        <v>5475</v>
      </c>
      <c r="T19" s="91">
        <v>5475</v>
      </c>
      <c r="U19" s="91">
        <v>5475</v>
      </c>
      <c r="V19" s="91">
        <v>5475</v>
      </c>
      <c r="W19" s="91">
        <v>5475</v>
      </c>
      <c r="X19" s="91">
        <v>5475</v>
      </c>
      <c r="Y19" s="91">
        <v>5475</v>
      </c>
      <c r="Z19" s="91">
        <v>5475</v>
      </c>
      <c r="AA19" s="91">
        <v>5475</v>
      </c>
      <c r="AB19" s="91">
        <v>5475</v>
      </c>
      <c r="AC19" s="91">
        <v>5475</v>
      </c>
      <c r="AD19" s="91">
        <v>5475</v>
      </c>
      <c r="AE19" s="91">
        <v>5475</v>
      </c>
      <c r="AF19" s="91">
        <v>5475</v>
      </c>
      <c r="AG19" s="122">
        <v>5475</v>
      </c>
      <c r="AH19" s="142"/>
      <c r="AI19" s="143"/>
    </row>
    <row r="20" spans="1:35" ht="12" customHeight="1">
      <c r="A20" s="232"/>
      <c r="B20" s="72" t="s">
        <v>234</v>
      </c>
      <c r="C20" s="92">
        <v>2100</v>
      </c>
      <c r="D20" s="93"/>
      <c r="E20" s="93"/>
      <c r="F20" s="94">
        <v>2100</v>
      </c>
      <c r="G20" s="94">
        <v>2100</v>
      </c>
      <c r="H20" s="94">
        <v>2100</v>
      </c>
      <c r="I20" s="94">
        <v>2100</v>
      </c>
      <c r="J20" s="94">
        <v>2100</v>
      </c>
      <c r="K20" s="94">
        <v>2100</v>
      </c>
      <c r="L20" s="94">
        <v>2100</v>
      </c>
      <c r="M20" s="94">
        <v>2100</v>
      </c>
      <c r="N20" s="94">
        <v>2100</v>
      </c>
      <c r="O20" s="94">
        <v>2100</v>
      </c>
      <c r="P20" s="94">
        <v>2100</v>
      </c>
      <c r="Q20" s="94">
        <v>2100</v>
      </c>
      <c r="R20" s="94">
        <v>2100</v>
      </c>
      <c r="S20" s="94">
        <v>2100</v>
      </c>
      <c r="T20" s="94">
        <v>2100</v>
      </c>
      <c r="U20" s="94">
        <v>2100</v>
      </c>
      <c r="V20" s="94">
        <v>2100</v>
      </c>
      <c r="W20" s="94">
        <v>2100</v>
      </c>
      <c r="X20" s="94">
        <v>2100</v>
      </c>
      <c r="Y20" s="94">
        <v>2100</v>
      </c>
      <c r="Z20" s="94">
        <v>2100</v>
      </c>
      <c r="AA20" s="94">
        <v>2100</v>
      </c>
      <c r="AB20" s="94">
        <v>2100</v>
      </c>
      <c r="AC20" s="94">
        <v>2100</v>
      </c>
      <c r="AD20" s="94">
        <v>2100</v>
      </c>
      <c r="AE20" s="94">
        <v>2100</v>
      </c>
      <c r="AF20" s="94">
        <v>2100</v>
      </c>
      <c r="AG20" s="123">
        <v>2100</v>
      </c>
      <c r="AH20" s="139"/>
      <c r="AI20" s="135"/>
    </row>
    <row r="21" spans="1:35" ht="12" customHeight="1">
      <c r="A21" s="233"/>
      <c r="B21" s="80" t="s">
        <v>235</v>
      </c>
      <c r="C21" s="95">
        <f>SUM(C19:C20)</f>
        <v>7575</v>
      </c>
      <c r="D21" s="96"/>
      <c r="E21" s="96"/>
      <c r="F21" s="97">
        <f>SUM(F19:F20)</f>
        <v>7575</v>
      </c>
      <c r="G21" s="97">
        <f aca="true" t="shared" si="9" ref="G21:M21">SUM(G19:G20)</f>
        <v>7575</v>
      </c>
      <c r="H21" s="97">
        <f t="shared" si="9"/>
        <v>7575</v>
      </c>
      <c r="I21" s="97">
        <f t="shared" si="9"/>
        <v>7575</v>
      </c>
      <c r="J21" s="97">
        <f t="shared" si="9"/>
        <v>7575</v>
      </c>
      <c r="K21" s="97">
        <f t="shared" si="9"/>
        <v>7575</v>
      </c>
      <c r="L21" s="97">
        <f t="shared" si="9"/>
        <v>7575</v>
      </c>
      <c r="M21" s="97">
        <f t="shared" si="9"/>
        <v>7575</v>
      </c>
      <c r="N21" s="97">
        <f>SUM(N19:N20)</f>
        <v>7575</v>
      </c>
      <c r="O21" s="97">
        <f aca="true" t="shared" si="10" ref="O21:T21">SUM(O19:O20)</f>
        <v>7575</v>
      </c>
      <c r="P21" s="97">
        <f t="shared" si="10"/>
        <v>7575</v>
      </c>
      <c r="Q21" s="97">
        <f t="shared" si="10"/>
        <v>7575</v>
      </c>
      <c r="R21" s="97">
        <f t="shared" si="10"/>
        <v>7575</v>
      </c>
      <c r="S21" s="97">
        <f t="shared" si="10"/>
        <v>7575</v>
      </c>
      <c r="T21" s="97">
        <f t="shared" si="10"/>
        <v>7575</v>
      </c>
      <c r="U21" s="97">
        <f>SUM(U19:U20)</f>
        <v>7575</v>
      </c>
      <c r="V21" s="97">
        <f aca="true" t="shared" si="11" ref="V21:AB21">SUM(V19:V20)</f>
        <v>7575</v>
      </c>
      <c r="W21" s="97">
        <f t="shared" si="11"/>
        <v>7575</v>
      </c>
      <c r="X21" s="97">
        <f t="shared" si="11"/>
        <v>7575</v>
      </c>
      <c r="Y21" s="97">
        <f t="shared" si="11"/>
        <v>7575</v>
      </c>
      <c r="Z21" s="97">
        <f t="shared" si="11"/>
        <v>7575</v>
      </c>
      <c r="AA21" s="97">
        <f t="shared" si="11"/>
        <v>7575</v>
      </c>
      <c r="AB21" s="97">
        <f t="shared" si="11"/>
        <v>7575</v>
      </c>
      <c r="AC21" s="97">
        <f>SUM(AC19:AC20)</f>
        <v>7575</v>
      </c>
      <c r="AD21" s="97">
        <f>SUM(AD19:AD20)</f>
        <v>7575</v>
      </c>
      <c r="AE21" s="97">
        <f>SUM(AE19:AE20)</f>
        <v>7575</v>
      </c>
      <c r="AF21" s="97">
        <f>SUM(AF19:AF20)</f>
        <v>7575</v>
      </c>
      <c r="AG21" s="124">
        <f>SUM(AG19:AG20)</f>
        <v>7575</v>
      </c>
      <c r="AH21" s="140"/>
      <c r="AI21" s="141"/>
    </row>
    <row r="22" spans="1:35" ht="12" customHeight="1">
      <c r="A22" s="231" t="s">
        <v>20</v>
      </c>
      <c r="B22" s="74" t="s">
        <v>236</v>
      </c>
      <c r="C22" s="89">
        <v>6124</v>
      </c>
      <c r="D22" s="89">
        <v>5880</v>
      </c>
      <c r="E22" s="89">
        <v>5880</v>
      </c>
      <c r="F22" s="89">
        <v>5880</v>
      </c>
      <c r="G22" s="89">
        <v>5880</v>
      </c>
      <c r="H22" s="89">
        <v>5880</v>
      </c>
      <c r="I22" s="89">
        <v>5880</v>
      </c>
      <c r="J22" s="89">
        <v>5880</v>
      </c>
      <c r="K22" s="89">
        <v>5880</v>
      </c>
      <c r="L22" s="89">
        <v>6130</v>
      </c>
      <c r="M22" s="89">
        <v>6130</v>
      </c>
      <c r="N22" s="89">
        <v>6130</v>
      </c>
      <c r="O22" s="89">
        <v>6130</v>
      </c>
      <c r="P22" s="89">
        <v>6130</v>
      </c>
      <c r="Q22" s="89">
        <v>6130</v>
      </c>
      <c r="R22" s="89">
        <v>6130</v>
      </c>
      <c r="S22" s="89">
        <v>6130</v>
      </c>
      <c r="T22" s="89">
        <v>6103</v>
      </c>
      <c r="U22" s="89">
        <v>6103</v>
      </c>
      <c r="V22" s="89">
        <v>6104</v>
      </c>
      <c r="W22" s="89">
        <v>6104</v>
      </c>
      <c r="X22" s="89">
        <v>6104</v>
      </c>
      <c r="Y22" s="89">
        <v>6104</v>
      </c>
      <c r="Z22" s="89">
        <v>6104</v>
      </c>
      <c r="AA22" s="89">
        <v>6124</v>
      </c>
      <c r="AB22" s="89">
        <v>6124</v>
      </c>
      <c r="AC22" s="89">
        <v>6124</v>
      </c>
      <c r="AD22" s="89">
        <v>6124</v>
      </c>
      <c r="AE22" s="89">
        <v>6124</v>
      </c>
      <c r="AF22" s="89">
        <v>6124</v>
      </c>
      <c r="AG22" s="126">
        <v>6124</v>
      </c>
      <c r="AH22" s="138"/>
      <c r="AI22" s="134"/>
    </row>
    <row r="23" spans="1:35" ht="12" customHeight="1">
      <c r="A23" s="232"/>
      <c r="B23" s="72" t="s">
        <v>22</v>
      </c>
      <c r="C23" s="92">
        <v>3796</v>
      </c>
      <c r="D23" s="92">
        <v>3530</v>
      </c>
      <c r="E23" s="92">
        <v>3530</v>
      </c>
      <c r="F23" s="92">
        <v>3530</v>
      </c>
      <c r="G23" s="92">
        <v>3530</v>
      </c>
      <c r="H23" s="92">
        <v>3530</v>
      </c>
      <c r="I23" s="92">
        <v>3530</v>
      </c>
      <c r="J23" s="92">
        <v>3530</v>
      </c>
      <c r="K23" s="92">
        <v>3530</v>
      </c>
      <c r="L23" s="92">
        <v>3720</v>
      </c>
      <c r="M23" s="92">
        <v>3720</v>
      </c>
      <c r="N23" s="92">
        <v>3720</v>
      </c>
      <c r="O23" s="92">
        <v>3720</v>
      </c>
      <c r="P23" s="92">
        <v>3720</v>
      </c>
      <c r="Q23" s="92">
        <v>3720</v>
      </c>
      <c r="R23" s="92">
        <v>3720</v>
      </c>
      <c r="S23" s="92">
        <v>3720</v>
      </c>
      <c r="T23" s="92">
        <v>3725</v>
      </c>
      <c r="U23" s="92">
        <v>3725</v>
      </c>
      <c r="V23" s="92">
        <v>3725</v>
      </c>
      <c r="W23" s="92">
        <v>3725</v>
      </c>
      <c r="X23" s="92">
        <v>3747</v>
      </c>
      <c r="Y23" s="92">
        <v>3747</v>
      </c>
      <c r="Z23" s="92">
        <v>3792</v>
      </c>
      <c r="AA23" s="92">
        <v>3793</v>
      </c>
      <c r="AB23" s="92">
        <v>3793</v>
      </c>
      <c r="AC23" s="92">
        <v>3796</v>
      </c>
      <c r="AD23" s="92">
        <v>3796</v>
      </c>
      <c r="AE23" s="92">
        <v>3796</v>
      </c>
      <c r="AF23" s="92">
        <v>3796</v>
      </c>
      <c r="AG23" s="127">
        <v>3796</v>
      </c>
      <c r="AH23" s="139"/>
      <c r="AI23" s="135"/>
    </row>
    <row r="24" spans="1:35" ht="12" customHeight="1">
      <c r="A24" s="233"/>
      <c r="B24" s="80" t="s">
        <v>237</v>
      </c>
      <c r="C24" s="95">
        <f>SUM(C22:C23)</f>
        <v>9920</v>
      </c>
      <c r="D24" s="95">
        <f>SUM(D22:D23)</f>
        <v>9410</v>
      </c>
      <c r="E24" s="95">
        <f aca="true" t="shared" si="12" ref="E24:K24">SUM(E22:E23)</f>
        <v>9410</v>
      </c>
      <c r="F24" s="95">
        <f t="shared" si="12"/>
        <v>9410</v>
      </c>
      <c r="G24" s="95">
        <f t="shared" si="12"/>
        <v>9410</v>
      </c>
      <c r="H24" s="95">
        <f t="shared" si="12"/>
        <v>9410</v>
      </c>
      <c r="I24" s="95">
        <f t="shared" si="12"/>
        <v>9410</v>
      </c>
      <c r="J24" s="95">
        <f t="shared" si="12"/>
        <v>9410</v>
      </c>
      <c r="K24" s="95">
        <f t="shared" si="12"/>
        <v>9410</v>
      </c>
      <c r="L24" s="95">
        <f>SUM(L22:L23)</f>
        <v>9850</v>
      </c>
      <c r="M24" s="95">
        <f aca="true" t="shared" si="13" ref="M24:S24">SUM(M22:M23)</f>
        <v>9850</v>
      </c>
      <c r="N24" s="95">
        <f t="shared" si="13"/>
        <v>9850</v>
      </c>
      <c r="O24" s="95">
        <f t="shared" si="13"/>
        <v>9850</v>
      </c>
      <c r="P24" s="95">
        <f t="shared" si="13"/>
        <v>9850</v>
      </c>
      <c r="Q24" s="95">
        <f t="shared" si="13"/>
        <v>9850</v>
      </c>
      <c r="R24" s="95">
        <f t="shared" si="13"/>
        <v>9850</v>
      </c>
      <c r="S24" s="95">
        <f t="shared" si="13"/>
        <v>9850</v>
      </c>
      <c r="T24" s="95">
        <f>SUM(T22:T23)</f>
        <v>9828</v>
      </c>
      <c r="U24" s="95">
        <f>SUM(U22:U23)</f>
        <v>9828</v>
      </c>
      <c r="V24" s="101">
        <v>9828</v>
      </c>
      <c r="W24" s="101">
        <v>9828</v>
      </c>
      <c r="X24" s="95">
        <f aca="true" t="shared" si="14" ref="X24:AG24">SUM(X22:X23)</f>
        <v>9851</v>
      </c>
      <c r="Y24" s="95">
        <f t="shared" si="14"/>
        <v>9851</v>
      </c>
      <c r="Z24" s="95">
        <f t="shared" si="14"/>
        <v>9896</v>
      </c>
      <c r="AA24" s="95">
        <f t="shared" si="14"/>
        <v>9917</v>
      </c>
      <c r="AB24" s="95">
        <f t="shared" si="14"/>
        <v>9917</v>
      </c>
      <c r="AC24" s="95">
        <f t="shared" si="14"/>
        <v>9920</v>
      </c>
      <c r="AD24" s="95">
        <f t="shared" si="14"/>
        <v>9920</v>
      </c>
      <c r="AE24" s="95">
        <f t="shared" si="14"/>
        <v>9920</v>
      </c>
      <c r="AF24" s="95">
        <f t="shared" si="14"/>
        <v>9920</v>
      </c>
      <c r="AG24" s="128">
        <f t="shared" si="14"/>
        <v>9920</v>
      </c>
      <c r="AH24" s="144"/>
      <c r="AI24" s="136"/>
    </row>
    <row r="25" spans="1:35" ht="12" customHeight="1">
      <c r="A25" s="231" t="s">
        <v>23</v>
      </c>
      <c r="B25" s="74" t="s">
        <v>238</v>
      </c>
      <c r="C25" s="89">
        <v>1826</v>
      </c>
      <c r="D25" s="102"/>
      <c r="E25" s="102"/>
      <c r="F25" s="102"/>
      <c r="G25" s="102"/>
      <c r="H25" s="102"/>
      <c r="I25" s="102"/>
      <c r="J25" s="89">
        <v>1740</v>
      </c>
      <c r="K25" s="89">
        <v>1740</v>
      </c>
      <c r="L25" s="89">
        <v>1740</v>
      </c>
      <c r="M25" s="89">
        <v>1740</v>
      </c>
      <c r="N25" s="89">
        <v>1740</v>
      </c>
      <c r="O25" s="89">
        <v>1740</v>
      </c>
      <c r="P25" s="89">
        <v>1740</v>
      </c>
      <c r="Q25" s="89">
        <v>1740</v>
      </c>
      <c r="R25" s="89">
        <v>1740</v>
      </c>
      <c r="S25" s="89">
        <v>1740</v>
      </c>
      <c r="T25" s="89">
        <v>1740</v>
      </c>
      <c r="U25" s="89">
        <v>1740</v>
      </c>
      <c r="V25" s="89">
        <v>1740</v>
      </c>
      <c r="W25" s="89">
        <v>1740</v>
      </c>
      <c r="X25" s="89">
        <v>1740</v>
      </c>
      <c r="Y25" s="89">
        <v>1755</v>
      </c>
      <c r="Z25" s="89">
        <v>1755</v>
      </c>
      <c r="AA25" s="89">
        <v>1755</v>
      </c>
      <c r="AB25" s="89">
        <v>1757</v>
      </c>
      <c r="AC25" s="89">
        <v>1757</v>
      </c>
      <c r="AD25" s="89">
        <v>1757</v>
      </c>
      <c r="AE25" s="89">
        <v>1757</v>
      </c>
      <c r="AF25" s="89">
        <v>1826</v>
      </c>
      <c r="AG25" s="126">
        <v>1826</v>
      </c>
      <c r="AH25" s="142"/>
      <c r="AI25" s="143"/>
    </row>
    <row r="26" spans="1:35" ht="12" customHeight="1">
      <c r="A26" s="232"/>
      <c r="B26" s="72" t="s">
        <v>25</v>
      </c>
      <c r="C26" s="92">
        <v>1700</v>
      </c>
      <c r="D26" s="103"/>
      <c r="E26" s="103"/>
      <c r="F26" s="103"/>
      <c r="G26" s="103"/>
      <c r="H26" s="103"/>
      <c r="I26" s="103"/>
      <c r="J26" s="92">
        <v>1560</v>
      </c>
      <c r="K26" s="92">
        <v>1560</v>
      </c>
      <c r="L26" s="92">
        <v>1560</v>
      </c>
      <c r="M26" s="92">
        <v>1560</v>
      </c>
      <c r="N26" s="92">
        <v>1560</v>
      </c>
      <c r="O26" s="92">
        <v>1560</v>
      </c>
      <c r="P26" s="92">
        <v>1560</v>
      </c>
      <c r="Q26" s="92">
        <v>1560</v>
      </c>
      <c r="R26" s="92">
        <v>1560</v>
      </c>
      <c r="S26" s="92">
        <v>1542</v>
      </c>
      <c r="T26" s="92">
        <v>1542</v>
      </c>
      <c r="U26" s="92">
        <v>1584</v>
      </c>
      <c r="V26" s="92">
        <v>1584</v>
      </c>
      <c r="W26" s="92">
        <v>1584</v>
      </c>
      <c r="X26" s="92">
        <v>1584</v>
      </c>
      <c r="Y26" s="92">
        <v>1584</v>
      </c>
      <c r="Z26" s="92">
        <v>1584</v>
      </c>
      <c r="AA26" s="92">
        <v>1584</v>
      </c>
      <c r="AB26" s="92">
        <v>1646</v>
      </c>
      <c r="AC26" s="92">
        <v>1646</v>
      </c>
      <c r="AD26" s="92">
        <v>1646</v>
      </c>
      <c r="AE26" s="92">
        <v>1646</v>
      </c>
      <c r="AF26" s="92">
        <v>1700</v>
      </c>
      <c r="AG26" s="127">
        <v>1700</v>
      </c>
      <c r="AH26" s="139"/>
      <c r="AI26" s="135"/>
    </row>
    <row r="27" spans="1:35" ht="12" customHeight="1">
      <c r="A27" s="232"/>
      <c r="B27" s="72" t="s">
        <v>239</v>
      </c>
      <c r="C27" s="92">
        <v>185</v>
      </c>
      <c r="D27" s="103"/>
      <c r="E27" s="103"/>
      <c r="F27" s="103"/>
      <c r="G27" s="103"/>
      <c r="H27" s="103"/>
      <c r="I27" s="103"/>
      <c r="J27" s="92">
        <v>190</v>
      </c>
      <c r="K27" s="92">
        <v>190</v>
      </c>
      <c r="L27" s="92">
        <v>190</v>
      </c>
      <c r="M27" s="92">
        <v>190</v>
      </c>
      <c r="N27" s="92">
        <v>190</v>
      </c>
      <c r="O27" s="92">
        <v>190</v>
      </c>
      <c r="P27" s="92">
        <v>190</v>
      </c>
      <c r="Q27" s="92">
        <v>190</v>
      </c>
      <c r="R27" s="92">
        <v>190</v>
      </c>
      <c r="S27" s="92">
        <v>194</v>
      </c>
      <c r="T27" s="92">
        <v>194</v>
      </c>
      <c r="U27" s="92">
        <v>194</v>
      </c>
      <c r="V27" s="92">
        <v>194</v>
      </c>
      <c r="W27" s="92">
        <v>194</v>
      </c>
      <c r="X27" s="92">
        <v>194</v>
      </c>
      <c r="Y27" s="92">
        <v>194</v>
      </c>
      <c r="Z27" s="92">
        <v>194</v>
      </c>
      <c r="AA27" s="92">
        <v>194</v>
      </c>
      <c r="AB27" s="92">
        <v>194</v>
      </c>
      <c r="AC27" s="92">
        <v>194</v>
      </c>
      <c r="AD27" s="92">
        <v>194</v>
      </c>
      <c r="AE27" s="92">
        <v>194</v>
      </c>
      <c r="AF27" s="92">
        <v>185</v>
      </c>
      <c r="AG27" s="127">
        <v>185</v>
      </c>
      <c r="AH27" s="139"/>
      <c r="AI27" s="135"/>
    </row>
    <row r="28" spans="1:35" ht="12" customHeight="1">
      <c r="A28" s="232"/>
      <c r="B28" s="72" t="s">
        <v>240</v>
      </c>
      <c r="C28" s="92">
        <v>359</v>
      </c>
      <c r="D28" s="103"/>
      <c r="E28" s="103"/>
      <c r="F28" s="103"/>
      <c r="G28" s="103"/>
      <c r="H28" s="103"/>
      <c r="I28" s="103"/>
      <c r="J28" s="92">
        <v>370</v>
      </c>
      <c r="K28" s="92">
        <v>370</v>
      </c>
      <c r="L28" s="92">
        <v>370</v>
      </c>
      <c r="M28" s="92">
        <v>370</v>
      </c>
      <c r="N28" s="92">
        <v>370</v>
      </c>
      <c r="O28" s="92">
        <v>370</v>
      </c>
      <c r="P28" s="92">
        <v>370</v>
      </c>
      <c r="Q28" s="92">
        <v>370</v>
      </c>
      <c r="R28" s="92">
        <v>370</v>
      </c>
      <c r="S28" s="92">
        <v>370</v>
      </c>
      <c r="T28" s="92">
        <v>370</v>
      </c>
      <c r="U28" s="92">
        <v>370</v>
      </c>
      <c r="V28" s="92">
        <v>370</v>
      </c>
      <c r="W28" s="92">
        <v>370</v>
      </c>
      <c r="X28" s="92">
        <v>370</v>
      </c>
      <c r="Y28" s="92">
        <v>370</v>
      </c>
      <c r="Z28" s="92">
        <v>370</v>
      </c>
      <c r="AA28" s="92">
        <v>370</v>
      </c>
      <c r="AB28" s="92">
        <v>370</v>
      </c>
      <c r="AC28" s="92">
        <v>370</v>
      </c>
      <c r="AD28" s="92">
        <v>370</v>
      </c>
      <c r="AE28" s="92">
        <v>370</v>
      </c>
      <c r="AF28" s="92">
        <v>359</v>
      </c>
      <c r="AG28" s="127">
        <v>359</v>
      </c>
      <c r="AH28" s="139"/>
      <c r="AI28" s="135"/>
    </row>
    <row r="29" spans="1:35" ht="12" customHeight="1">
      <c r="A29" s="233"/>
      <c r="B29" s="80" t="s">
        <v>241</v>
      </c>
      <c r="C29" s="95">
        <f>SUM(C25:C28)</f>
        <v>4070</v>
      </c>
      <c r="D29" s="104"/>
      <c r="E29" s="104"/>
      <c r="F29" s="104"/>
      <c r="G29" s="104"/>
      <c r="H29" s="104"/>
      <c r="I29" s="104"/>
      <c r="J29" s="95">
        <f>SUM(J25:J28)</f>
        <v>3860</v>
      </c>
      <c r="K29" s="95">
        <f aca="true" t="shared" si="15" ref="K29:R29">SUM(K25:K28)</f>
        <v>3860</v>
      </c>
      <c r="L29" s="95">
        <f t="shared" si="15"/>
        <v>3860</v>
      </c>
      <c r="M29" s="95">
        <f t="shared" si="15"/>
        <v>3860</v>
      </c>
      <c r="N29" s="95">
        <f t="shared" si="15"/>
        <v>3860</v>
      </c>
      <c r="O29" s="95">
        <f t="shared" si="15"/>
        <v>3860</v>
      </c>
      <c r="P29" s="95">
        <f t="shared" si="15"/>
        <v>3860</v>
      </c>
      <c r="Q29" s="95">
        <f t="shared" si="15"/>
        <v>3860</v>
      </c>
      <c r="R29" s="95">
        <f t="shared" si="15"/>
        <v>3860</v>
      </c>
      <c r="S29" s="95">
        <f aca="true" t="shared" si="16" ref="S29:AG29">SUM(S25:S28)</f>
        <v>3846</v>
      </c>
      <c r="T29" s="95">
        <f t="shared" si="16"/>
        <v>3846</v>
      </c>
      <c r="U29" s="95">
        <f t="shared" si="16"/>
        <v>3888</v>
      </c>
      <c r="V29" s="95">
        <f t="shared" si="16"/>
        <v>3888</v>
      </c>
      <c r="W29" s="95">
        <f t="shared" si="16"/>
        <v>3888</v>
      </c>
      <c r="X29" s="95">
        <f t="shared" si="16"/>
        <v>3888</v>
      </c>
      <c r="Y29" s="95">
        <f t="shared" si="16"/>
        <v>3903</v>
      </c>
      <c r="Z29" s="95">
        <f t="shared" si="16"/>
        <v>3903</v>
      </c>
      <c r="AA29" s="95">
        <f t="shared" si="16"/>
        <v>3903</v>
      </c>
      <c r="AB29" s="95">
        <f t="shared" si="16"/>
        <v>3967</v>
      </c>
      <c r="AC29" s="95">
        <f t="shared" si="16"/>
        <v>3967</v>
      </c>
      <c r="AD29" s="95">
        <f t="shared" si="16"/>
        <v>3967</v>
      </c>
      <c r="AE29" s="95">
        <f t="shared" si="16"/>
        <v>3967</v>
      </c>
      <c r="AF29" s="95">
        <f t="shared" si="16"/>
        <v>4070</v>
      </c>
      <c r="AG29" s="128">
        <f t="shared" si="16"/>
        <v>4070</v>
      </c>
      <c r="AH29" s="140"/>
      <c r="AI29" s="141"/>
    </row>
    <row r="30" spans="1:35" ht="12" customHeight="1">
      <c r="A30" s="231" t="s">
        <v>28</v>
      </c>
      <c r="B30" s="74" t="s">
        <v>242</v>
      </c>
      <c r="C30" s="105">
        <v>1526.8</v>
      </c>
      <c r="D30" s="102"/>
      <c r="E30" s="102"/>
      <c r="F30" s="102"/>
      <c r="G30" s="102"/>
      <c r="H30" s="102"/>
      <c r="I30" s="102"/>
      <c r="J30" s="89">
        <v>1440</v>
      </c>
      <c r="K30" s="89">
        <v>1440</v>
      </c>
      <c r="L30" s="89">
        <v>1440</v>
      </c>
      <c r="M30" s="89">
        <v>1440</v>
      </c>
      <c r="N30" s="89">
        <v>1440</v>
      </c>
      <c r="O30" s="89">
        <v>1440</v>
      </c>
      <c r="P30" s="89">
        <v>1440</v>
      </c>
      <c r="Q30" s="89">
        <v>1440</v>
      </c>
      <c r="R30" s="89">
        <v>1451</v>
      </c>
      <c r="S30" s="89">
        <v>1451</v>
      </c>
      <c r="T30" s="89">
        <v>1451</v>
      </c>
      <c r="U30" s="89">
        <v>1451</v>
      </c>
      <c r="V30" s="89">
        <v>1451</v>
      </c>
      <c r="W30" s="89">
        <v>1451</v>
      </c>
      <c r="X30" s="89">
        <v>1451</v>
      </c>
      <c r="Y30" s="83">
        <v>1499.6</v>
      </c>
      <c r="Z30" s="83">
        <v>1499.6</v>
      </c>
      <c r="AA30" s="83">
        <v>1499.6</v>
      </c>
      <c r="AB30" s="83">
        <v>1499.6</v>
      </c>
      <c r="AC30" s="83">
        <v>1499.6</v>
      </c>
      <c r="AD30" s="84">
        <v>1526.8</v>
      </c>
      <c r="AE30" s="84">
        <v>1526.8</v>
      </c>
      <c r="AF30" s="83">
        <v>1526.8</v>
      </c>
      <c r="AG30" s="129">
        <v>1526.8</v>
      </c>
      <c r="AH30" s="138"/>
      <c r="AI30" s="134"/>
    </row>
    <row r="31" spans="1:35" ht="12" customHeight="1">
      <c r="A31" s="232"/>
      <c r="B31" s="72" t="s">
        <v>30</v>
      </c>
      <c r="C31" s="106">
        <v>419</v>
      </c>
      <c r="D31" s="103"/>
      <c r="E31" s="103"/>
      <c r="F31" s="103"/>
      <c r="G31" s="103"/>
      <c r="H31" s="103"/>
      <c r="I31" s="103"/>
      <c r="J31" s="92">
        <v>350</v>
      </c>
      <c r="K31" s="92">
        <v>350</v>
      </c>
      <c r="L31" s="92">
        <v>350</v>
      </c>
      <c r="M31" s="92">
        <v>350</v>
      </c>
      <c r="N31" s="92">
        <v>350</v>
      </c>
      <c r="O31" s="92">
        <v>350</v>
      </c>
      <c r="P31" s="92">
        <v>350</v>
      </c>
      <c r="Q31" s="92">
        <v>350</v>
      </c>
      <c r="R31" s="92">
        <v>419</v>
      </c>
      <c r="S31" s="92">
        <v>419</v>
      </c>
      <c r="T31" s="92">
        <v>419</v>
      </c>
      <c r="U31" s="92">
        <v>419</v>
      </c>
      <c r="V31" s="92">
        <v>419</v>
      </c>
      <c r="W31" s="92">
        <v>419</v>
      </c>
      <c r="X31" s="92">
        <v>419</v>
      </c>
      <c r="Y31" s="107">
        <v>419</v>
      </c>
      <c r="Z31" s="107">
        <v>419</v>
      </c>
      <c r="AA31" s="107">
        <v>419</v>
      </c>
      <c r="AB31" s="107">
        <v>419</v>
      </c>
      <c r="AC31" s="107">
        <v>419</v>
      </c>
      <c r="AD31" s="108">
        <v>419</v>
      </c>
      <c r="AE31" s="108">
        <v>419</v>
      </c>
      <c r="AF31" s="107">
        <v>419</v>
      </c>
      <c r="AG31" s="130">
        <v>419</v>
      </c>
      <c r="AH31" s="139"/>
      <c r="AI31" s="135"/>
    </row>
    <row r="32" spans="1:35" ht="12" customHeight="1">
      <c r="A32" s="232"/>
      <c r="B32" s="72" t="s">
        <v>31</v>
      </c>
      <c r="C32" s="106">
        <v>427.6</v>
      </c>
      <c r="D32" s="103"/>
      <c r="E32" s="103"/>
      <c r="F32" s="103"/>
      <c r="G32" s="103"/>
      <c r="H32" s="103"/>
      <c r="I32" s="103"/>
      <c r="J32" s="92">
        <v>410</v>
      </c>
      <c r="K32" s="92">
        <v>410</v>
      </c>
      <c r="L32" s="92">
        <v>410</v>
      </c>
      <c r="M32" s="92">
        <v>410</v>
      </c>
      <c r="N32" s="92">
        <v>410</v>
      </c>
      <c r="O32" s="92">
        <v>410</v>
      </c>
      <c r="P32" s="92">
        <v>410</v>
      </c>
      <c r="Q32" s="92">
        <v>410</v>
      </c>
      <c r="R32" s="92">
        <v>417</v>
      </c>
      <c r="S32" s="92">
        <v>417</v>
      </c>
      <c r="T32" s="92">
        <v>417</v>
      </c>
      <c r="U32" s="92">
        <v>417</v>
      </c>
      <c r="V32" s="92">
        <v>417</v>
      </c>
      <c r="W32" s="92">
        <v>417</v>
      </c>
      <c r="X32" s="92">
        <v>417</v>
      </c>
      <c r="Y32" s="107">
        <v>429.9</v>
      </c>
      <c r="Z32" s="107">
        <v>429.9</v>
      </c>
      <c r="AA32" s="107">
        <v>429.9</v>
      </c>
      <c r="AB32" s="107">
        <v>429.9</v>
      </c>
      <c r="AC32" s="107">
        <v>429.9</v>
      </c>
      <c r="AD32" s="108">
        <v>419.9</v>
      </c>
      <c r="AE32" s="108">
        <v>419.9</v>
      </c>
      <c r="AF32" s="107">
        <v>427.6</v>
      </c>
      <c r="AG32" s="130">
        <v>427.6</v>
      </c>
      <c r="AH32" s="139"/>
      <c r="AI32" s="135"/>
    </row>
    <row r="33" spans="1:35" ht="12" customHeight="1">
      <c r="A33" s="232"/>
      <c r="B33" s="72" t="s">
        <v>32</v>
      </c>
      <c r="C33" s="106">
        <v>283.1</v>
      </c>
      <c r="D33" s="103"/>
      <c r="E33" s="103"/>
      <c r="F33" s="103"/>
      <c r="G33" s="103"/>
      <c r="H33" s="103"/>
      <c r="I33" s="103"/>
      <c r="J33" s="92">
        <v>220</v>
      </c>
      <c r="K33" s="92">
        <v>220</v>
      </c>
      <c r="L33" s="92">
        <v>220</v>
      </c>
      <c r="M33" s="92">
        <v>220</v>
      </c>
      <c r="N33" s="92">
        <v>220</v>
      </c>
      <c r="O33" s="92">
        <v>220</v>
      </c>
      <c r="P33" s="92">
        <v>220</v>
      </c>
      <c r="Q33" s="92">
        <v>220</v>
      </c>
      <c r="R33" s="92">
        <v>232</v>
      </c>
      <c r="S33" s="92">
        <v>232</v>
      </c>
      <c r="T33" s="92">
        <v>232</v>
      </c>
      <c r="U33" s="92">
        <v>232</v>
      </c>
      <c r="V33" s="92">
        <v>268</v>
      </c>
      <c r="W33" s="92">
        <v>268</v>
      </c>
      <c r="X33" s="92">
        <v>268</v>
      </c>
      <c r="Y33" s="107">
        <v>274.5</v>
      </c>
      <c r="Z33" s="107">
        <v>274.5</v>
      </c>
      <c r="AA33" s="107">
        <v>274.5</v>
      </c>
      <c r="AB33" s="107">
        <v>274.5</v>
      </c>
      <c r="AC33" s="107">
        <v>274.5</v>
      </c>
      <c r="AD33" s="108">
        <v>274.5</v>
      </c>
      <c r="AE33" s="108">
        <v>274.5</v>
      </c>
      <c r="AF33" s="107">
        <v>283.1</v>
      </c>
      <c r="AG33" s="130">
        <v>283.1</v>
      </c>
      <c r="AH33" s="139"/>
      <c r="AI33" s="135"/>
    </row>
    <row r="34" spans="1:35" ht="12" customHeight="1">
      <c r="A34" s="232"/>
      <c r="B34" s="72" t="s">
        <v>33</v>
      </c>
      <c r="C34" s="106">
        <v>53.3</v>
      </c>
      <c r="D34" s="103"/>
      <c r="E34" s="103"/>
      <c r="F34" s="103"/>
      <c r="G34" s="103"/>
      <c r="H34" s="103"/>
      <c r="I34" s="103"/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107">
        <v>53.3</v>
      </c>
      <c r="Z34" s="107">
        <v>53.3</v>
      </c>
      <c r="AA34" s="107">
        <v>53.3</v>
      </c>
      <c r="AB34" s="107">
        <v>53.3</v>
      </c>
      <c r="AC34" s="107">
        <v>53.3</v>
      </c>
      <c r="AD34" s="108">
        <v>53.3</v>
      </c>
      <c r="AE34" s="108">
        <v>53.3</v>
      </c>
      <c r="AF34" s="107">
        <v>53.3</v>
      </c>
      <c r="AG34" s="130">
        <v>53.3</v>
      </c>
      <c r="AH34" s="139"/>
      <c r="AI34" s="135"/>
    </row>
    <row r="35" spans="1:35" ht="12" customHeight="1">
      <c r="A35" s="233"/>
      <c r="B35" s="80" t="s">
        <v>243</v>
      </c>
      <c r="C35" s="109">
        <f>SUM(C30:C34)</f>
        <v>2709.8</v>
      </c>
      <c r="D35" s="104"/>
      <c r="E35" s="104"/>
      <c r="F35" s="104"/>
      <c r="G35" s="104"/>
      <c r="H35" s="104"/>
      <c r="I35" s="104"/>
      <c r="J35" s="95">
        <f>SUM(J30:J34)</f>
        <v>2420</v>
      </c>
      <c r="K35" s="95">
        <f aca="true" t="shared" si="17" ref="K35:Q35">SUM(K30:K34)</f>
        <v>2420</v>
      </c>
      <c r="L35" s="95">
        <f t="shared" si="17"/>
        <v>2420</v>
      </c>
      <c r="M35" s="95">
        <f t="shared" si="17"/>
        <v>2420</v>
      </c>
      <c r="N35" s="95">
        <f t="shared" si="17"/>
        <v>2420</v>
      </c>
      <c r="O35" s="95">
        <f t="shared" si="17"/>
        <v>2420</v>
      </c>
      <c r="P35" s="95">
        <f t="shared" si="17"/>
        <v>2420</v>
      </c>
      <c r="Q35" s="95">
        <f t="shared" si="17"/>
        <v>2420</v>
      </c>
      <c r="R35" s="95">
        <f aca="true" t="shared" si="18" ref="R35:AG35">SUM(R30:R34)</f>
        <v>2519</v>
      </c>
      <c r="S35" s="95">
        <f t="shared" si="18"/>
        <v>2519</v>
      </c>
      <c r="T35" s="95">
        <f t="shared" si="18"/>
        <v>2519</v>
      </c>
      <c r="U35" s="95">
        <f t="shared" si="18"/>
        <v>2519</v>
      </c>
      <c r="V35" s="95">
        <f t="shared" si="18"/>
        <v>2555</v>
      </c>
      <c r="W35" s="95">
        <f t="shared" si="18"/>
        <v>2555</v>
      </c>
      <c r="X35" s="95">
        <f t="shared" si="18"/>
        <v>2555</v>
      </c>
      <c r="Y35" s="81">
        <f t="shared" si="18"/>
        <v>2676.3</v>
      </c>
      <c r="Z35" s="81">
        <f t="shared" si="18"/>
        <v>2676.3</v>
      </c>
      <c r="AA35" s="81">
        <f t="shared" si="18"/>
        <v>2676.3</v>
      </c>
      <c r="AB35" s="81">
        <f t="shared" si="18"/>
        <v>2676.3</v>
      </c>
      <c r="AC35" s="81">
        <f t="shared" si="18"/>
        <v>2676.3</v>
      </c>
      <c r="AD35" s="82">
        <f t="shared" si="18"/>
        <v>2693.5</v>
      </c>
      <c r="AE35" s="82">
        <f t="shared" si="18"/>
        <v>2693.5</v>
      </c>
      <c r="AF35" s="81">
        <f t="shared" si="18"/>
        <v>2709.8</v>
      </c>
      <c r="AG35" s="131">
        <f t="shared" si="18"/>
        <v>2709.8</v>
      </c>
      <c r="AH35" s="144"/>
      <c r="AI35" s="136"/>
    </row>
    <row r="36" spans="1:35" ht="12" customHeight="1">
      <c r="A36" s="231" t="s">
        <v>34</v>
      </c>
      <c r="B36" s="74" t="s">
        <v>244</v>
      </c>
      <c r="C36" s="89">
        <v>7544</v>
      </c>
      <c r="D36" s="102"/>
      <c r="E36" s="102"/>
      <c r="F36" s="89">
        <v>6700</v>
      </c>
      <c r="G36" s="89">
        <v>6700</v>
      </c>
      <c r="H36" s="89">
        <v>6700</v>
      </c>
      <c r="I36" s="89">
        <v>6700</v>
      </c>
      <c r="J36" s="89">
        <v>6700</v>
      </c>
      <c r="K36" s="89">
        <v>6700</v>
      </c>
      <c r="L36" s="89">
        <v>6700</v>
      </c>
      <c r="M36" s="89">
        <v>7021</v>
      </c>
      <c r="N36" s="89">
        <v>7021</v>
      </c>
      <c r="O36" s="89">
        <v>7021</v>
      </c>
      <c r="P36" s="89">
        <v>7021</v>
      </c>
      <c r="Q36" s="89">
        <v>7021</v>
      </c>
      <c r="R36" s="89">
        <v>7021</v>
      </c>
      <c r="S36" s="89">
        <v>7021</v>
      </c>
      <c r="T36" s="89">
        <v>7269</v>
      </c>
      <c r="U36" s="89">
        <v>7269</v>
      </c>
      <c r="V36" s="89">
        <v>7275</v>
      </c>
      <c r="W36" s="89">
        <v>7275</v>
      </c>
      <c r="X36" s="89">
        <v>7275</v>
      </c>
      <c r="Y36" s="89">
        <v>7278</v>
      </c>
      <c r="Z36" s="89">
        <v>7278</v>
      </c>
      <c r="AA36" s="89">
        <v>7278</v>
      </c>
      <c r="AB36" s="89">
        <v>7278</v>
      </c>
      <c r="AC36" s="89">
        <v>7278</v>
      </c>
      <c r="AD36" s="89">
        <v>7491</v>
      </c>
      <c r="AE36" s="89">
        <v>7491</v>
      </c>
      <c r="AF36" s="89">
        <v>7544</v>
      </c>
      <c r="AG36" s="126">
        <v>7544</v>
      </c>
      <c r="AH36" s="142"/>
      <c r="AI36" s="143"/>
    </row>
    <row r="37" spans="1:35" ht="12" customHeight="1">
      <c r="A37" s="232"/>
      <c r="B37" s="72" t="s">
        <v>245</v>
      </c>
      <c r="C37" s="92">
        <v>764</v>
      </c>
      <c r="D37" s="103"/>
      <c r="E37" s="103"/>
      <c r="F37" s="92">
        <v>560</v>
      </c>
      <c r="G37" s="92">
        <v>560</v>
      </c>
      <c r="H37" s="92">
        <v>560</v>
      </c>
      <c r="I37" s="92">
        <v>560</v>
      </c>
      <c r="J37" s="92">
        <v>560</v>
      </c>
      <c r="K37" s="92">
        <v>560</v>
      </c>
      <c r="L37" s="92">
        <v>560</v>
      </c>
      <c r="M37" s="92">
        <v>610</v>
      </c>
      <c r="N37" s="92">
        <v>610</v>
      </c>
      <c r="O37" s="92">
        <v>610</v>
      </c>
      <c r="P37" s="92">
        <v>610</v>
      </c>
      <c r="Q37" s="92">
        <v>610</v>
      </c>
      <c r="R37" s="92">
        <v>610</v>
      </c>
      <c r="S37" s="92">
        <v>610</v>
      </c>
      <c r="T37" s="92">
        <v>600</v>
      </c>
      <c r="U37" s="92">
        <v>600</v>
      </c>
      <c r="V37" s="92">
        <v>600</v>
      </c>
      <c r="W37" s="92">
        <v>600</v>
      </c>
      <c r="X37" s="92">
        <v>600</v>
      </c>
      <c r="Y37" s="92">
        <v>600</v>
      </c>
      <c r="Z37" s="92">
        <v>600</v>
      </c>
      <c r="AA37" s="92">
        <v>600</v>
      </c>
      <c r="AB37" s="92">
        <v>600</v>
      </c>
      <c r="AC37" s="92">
        <v>762</v>
      </c>
      <c r="AD37" s="92">
        <v>762</v>
      </c>
      <c r="AE37" s="92">
        <v>762</v>
      </c>
      <c r="AF37" s="92">
        <v>764</v>
      </c>
      <c r="AG37" s="127">
        <v>764</v>
      </c>
      <c r="AH37" s="139"/>
      <c r="AI37" s="135"/>
    </row>
    <row r="38" spans="1:35" ht="12" customHeight="1">
      <c r="A38" s="232"/>
      <c r="B38" s="72" t="s">
        <v>246</v>
      </c>
      <c r="C38" s="92">
        <v>195</v>
      </c>
      <c r="D38" s="103"/>
      <c r="E38" s="103"/>
      <c r="F38" s="92">
        <v>110</v>
      </c>
      <c r="G38" s="92">
        <v>110</v>
      </c>
      <c r="H38" s="92">
        <v>110</v>
      </c>
      <c r="I38" s="92">
        <v>110</v>
      </c>
      <c r="J38" s="92">
        <v>110</v>
      </c>
      <c r="K38" s="92">
        <v>110</v>
      </c>
      <c r="L38" s="92">
        <v>110</v>
      </c>
      <c r="M38" s="92">
        <v>148</v>
      </c>
      <c r="N38" s="92">
        <v>148</v>
      </c>
      <c r="O38" s="92">
        <v>148</v>
      </c>
      <c r="P38" s="92">
        <v>148</v>
      </c>
      <c r="Q38" s="92">
        <v>148</v>
      </c>
      <c r="R38" s="92">
        <v>148</v>
      </c>
      <c r="S38" s="92">
        <v>148</v>
      </c>
      <c r="T38" s="92">
        <v>148</v>
      </c>
      <c r="U38" s="92">
        <v>148</v>
      </c>
      <c r="V38" s="92">
        <v>148</v>
      </c>
      <c r="W38" s="92">
        <v>148</v>
      </c>
      <c r="X38" s="92">
        <v>148</v>
      </c>
      <c r="Y38" s="92">
        <v>148</v>
      </c>
      <c r="Z38" s="92">
        <v>148</v>
      </c>
      <c r="AA38" s="92">
        <v>148</v>
      </c>
      <c r="AB38" s="92">
        <v>148</v>
      </c>
      <c r="AC38" s="92">
        <v>148</v>
      </c>
      <c r="AD38" s="92">
        <v>148</v>
      </c>
      <c r="AE38" s="92">
        <v>148</v>
      </c>
      <c r="AF38" s="92">
        <v>195</v>
      </c>
      <c r="AG38" s="127">
        <v>195</v>
      </c>
      <c r="AH38" s="139"/>
      <c r="AI38" s="135"/>
    </row>
    <row r="39" spans="1:35" ht="12" customHeight="1">
      <c r="A39" s="232"/>
      <c r="B39" s="72" t="s">
        <v>247</v>
      </c>
      <c r="C39" s="92">
        <v>245</v>
      </c>
      <c r="D39" s="103"/>
      <c r="E39" s="103"/>
      <c r="F39" s="92">
        <v>230</v>
      </c>
      <c r="G39" s="92">
        <v>230</v>
      </c>
      <c r="H39" s="92">
        <v>230</v>
      </c>
      <c r="I39" s="92">
        <v>230</v>
      </c>
      <c r="J39" s="92">
        <v>230</v>
      </c>
      <c r="K39" s="92">
        <v>230</v>
      </c>
      <c r="L39" s="92">
        <v>230</v>
      </c>
      <c r="M39" s="92">
        <v>232</v>
      </c>
      <c r="N39" s="92">
        <v>232</v>
      </c>
      <c r="O39" s="92">
        <v>232</v>
      </c>
      <c r="P39" s="92">
        <v>232</v>
      </c>
      <c r="Q39" s="92">
        <v>232</v>
      </c>
      <c r="R39" s="92">
        <v>232</v>
      </c>
      <c r="S39" s="92">
        <v>232</v>
      </c>
      <c r="T39" s="92">
        <v>232</v>
      </c>
      <c r="U39" s="92">
        <v>232</v>
      </c>
      <c r="V39" s="92">
        <v>232</v>
      </c>
      <c r="W39" s="92">
        <v>232</v>
      </c>
      <c r="X39" s="92">
        <v>232</v>
      </c>
      <c r="Y39" s="92">
        <v>232</v>
      </c>
      <c r="Z39" s="92">
        <v>232</v>
      </c>
      <c r="AA39" s="92">
        <v>232</v>
      </c>
      <c r="AB39" s="92">
        <v>232</v>
      </c>
      <c r="AC39" s="92">
        <v>232</v>
      </c>
      <c r="AD39" s="92">
        <v>232</v>
      </c>
      <c r="AE39" s="92">
        <v>232</v>
      </c>
      <c r="AF39" s="92">
        <v>245</v>
      </c>
      <c r="AG39" s="127">
        <v>245</v>
      </c>
      <c r="AH39" s="139"/>
      <c r="AI39" s="135"/>
    </row>
    <row r="40" spans="1:35" ht="12" customHeight="1">
      <c r="A40" s="233"/>
      <c r="B40" s="80" t="s">
        <v>226</v>
      </c>
      <c r="C40" s="95">
        <f>SUM(C36:C39)</f>
        <v>8748</v>
      </c>
      <c r="D40" s="104"/>
      <c r="E40" s="104"/>
      <c r="F40" s="95">
        <f>SUM(F36:F39)</f>
        <v>7600</v>
      </c>
      <c r="G40" s="95">
        <f aca="true" t="shared" si="19" ref="G40:L40">SUM(G36:G39)</f>
        <v>7600</v>
      </c>
      <c r="H40" s="95">
        <f t="shared" si="19"/>
        <v>7600</v>
      </c>
      <c r="I40" s="95">
        <f t="shared" si="19"/>
        <v>7600</v>
      </c>
      <c r="J40" s="95">
        <f t="shared" si="19"/>
        <v>7600</v>
      </c>
      <c r="K40" s="95">
        <f t="shared" si="19"/>
        <v>7600</v>
      </c>
      <c r="L40" s="95">
        <f t="shared" si="19"/>
        <v>7600</v>
      </c>
      <c r="M40" s="95">
        <f>SUM(M36:M39)</f>
        <v>8011</v>
      </c>
      <c r="N40" s="95">
        <f aca="true" t="shared" si="20" ref="N40:S40">SUM(N36:N39)</f>
        <v>8011</v>
      </c>
      <c r="O40" s="95">
        <f t="shared" si="20"/>
        <v>8011</v>
      </c>
      <c r="P40" s="95">
        <f t="shared" si="20"/>
        <v>8011</v>
      </c>
      <c r="Q40" s="95">
        <f t="shared" si="20"/>
        <v>8011</v>
      </c>
      <c r="R40" s="95">
        <f t="shared" si="20"/>
        <v>8011</v>
      </c>
      <c r="S40" s="95">
        <f t="shared" si="20"/>
        <v>8011</v>
      </c>
      <c r="T40" s="95">
        <f aca="true" t="shared" si="21" ref="T40:AG40">SUM(T36:T39)</f>
        <v>8249</v>
      </c>
      <c r="U40" s="95">
        <f t="shared" si="21"/>
        <v>8249</v>
      </c>
      <c r="V40" s="95">
        <f t="shared" si="21"/>
        <v>8255</v>
      </c>
      <c r="W40" s="95">
        <f t="shared" si="21"/>
        <v>8255</v>
      </c>
      <c r="X40" s="95">
        <f t="shared" si="21"/>
        <v>8255</v>
      </c>
      <c r="Y40" s="95">
        <f t="shared" si="21"/>
        <v>8258</v>
      </c>
      <c r="Z40" s="95">
        <f t="shared" si="21"/>
        <v>8258</v>
      </c>
      <c r="AA40" s="95">
        <f t="shared" si="21"/>
        <v>8258</v>
      </c>
      <c r="AB40" s="95">
        <f t="shared" si="21"/>
        <v>8258</v>
      </c>
      <c r="AC40" s="95">
        <f t="shared" si="21"/>
        <v>8420</v>
      </c>
      <c r="AD40" s="95">
        <f t="shared" si="21"/>
        <v>8633</v>
      </c>
      <c r="AE40" s="95">
        <f t="shared" si="21"/>
        <v>8633</v>
      </c>
      <c r="AF40" s="95">
        <f t="shared" si="21"/>
        <v>8748</v>
      </c>
      <c r="AG40" s="128">
        <f t="shared" si="21"/>
        <v>8748</v>
      </c>
      <c r="AH40" s="140"/>
      <c r="AI40" s="141"/>
    </row>
    <row r="41" spans="1:35" ht="12" customHeight="1">
      <c r="A41" s="231" t="s">
        <v>258</v>
      </c>
      <c r="B41" s="74" t="s">
        <v>248</v>
      </c>
      <c r="C41" s="89">
        <v>768</v>
      </c>
      <c r="D41" s="102"/>
      <c r="E41" s="102"/>
      <c r="F41" s="102"/>
      <c r="G41" s="102"/>
      <c r="H41" s="102"/>
      <c r="I41" s="102"/>
      <c r="J41" s="89">
        <v>620</v>
      </c>
      <c r="K41" s="89">
        <v>620</v>
      </c>
      <c r="L41" s="89">
        <v>620</v>
      </c>
      <c r="M41" s="89">
        <v>620</v>
      </c>
      <c r="N41" s="89">
        <v>620</v>
      </c>
      <c r="O41" s="89">
        <v>620</v>
      </c>
      <c r="P41" s="89">
        <v>620</v>
      </c>
      <c r="Q41" s="89">
        <v>620</v>
      </c>
      <c r="R41" s="89">
        <v>620</v>
      </c>
      <c r="S41" s="89">
        <v>647</v>
      </c>
      <c r="T41" s="89">
        <v>647</v>
      </c>
      <c r="U41" s="89">
        <v>647</v>
      </c>
      <c r="V41" s="89">
        <v>647</v>
      </c>
      <c r="W41" s="89">
        <v>647</v>
      </c>
      <c r="X41" s="89">
        <v>647</v>
      </c>
      <c r="Y41" s="89">
        <v>647</v>
      </c>
      <c r="Z41" s="89">
        <v>736</v>
      </c>
      <c r="AA41" s="89">
        <v>736</v>
      </c>
      <c r="AB41" s="89">
        <v>736</v>
      </c>
      <c r="AC41" s="89">
        <v>736</v>
      </c>
      <c r="AD41" s="89">
        <v>736</v>
      </c>
      <c r="AE41" s="89">
        <v>736</v>
      </c>
      <c r="AF41" s="89">
        <v>736</v>
      </c>
      <c r="AG41" s="126">
        <v>768</v>
      </c>
      <c r="AH41" s="138"/>
      <c r="AI41" s="134"/>
    </row>
    <row r="42" spans="1:35" ht="12" customHeight="1">
      <c r="A42" s="232"/>
      <c r="B42" s="72" t="s">
        <v>249</v>
      </c>
      <c r="C42" s="92">
        <v>441</v>
      </c>
      <c r="D42" s="103"/>
      <c r="E42" s="103"/>
      <c r="F42" s="103"/>
      <c r="G42" s="103"/>
      <c r="H42" s="103"/>
      <c r="I42" s="103"/>
      <c r="J42" s="92">
        <v>430</v>
      </c>
      <c r="K42" s="92">
        <v>430</v>
      </c>
      <c r="L42" s="92">
        <v>430</v>
      </c>
      <c r="M42" s="92">
        <v>430</v>
      </c>
      <c r="N42" s="92">
        <v>430</v>
      </c>
      <c r="O42" s="92">
        <v>430</v>
      </c>
      <c r="P42" s="92">
        <v>430</v>
      </c>
      <c r="Q42" s="92">
        <v>430</v>
      </c>
      <c r="R42" s="92">
        <v>430</v>
      </c>
      <c r="S42" s="92">
        <v>430</v>
      </c>
      <c r="T42" s="92">
        <v>430</v>
      </c>
      <c r="U42" s="92">
        <v>430</v>
      </c>
      <c r="V42" s="92">
        <v>430</v>
      </c>
      <c r="W42" s="92">
        <v>430</v>
      </c>
      <c r="X42" s="92">
        <v>430</v>
      </c>
      <c r="Y42" s="92">
        <v>430</v>
      </c>
      <c r="Z42" s="92">
        <v>439</v>
      </c>
      <c r="AA42" s="92">
        <v>439</v>
      </c>
      <c r="AB42" s="92">
        <v>439</v>
      </c>
      <c r="AC42" s="92">
        <v>439</v>
      </c>
      <c r="AD42" s="92">
        <v>439</v>
      </c>
      <c r="AE42" s="92">
        <v>439</v>
      </c>
      <c r="AF42" s="92">
        <v>439</v>
      </c>
      <c r="AG42" s="127">
        <v>441</v>
      </c>
      <c r="AH42" s="139"/>
      <c r="AI42" s="135"/>
    </row>
    <row r="43" spans="1:35" ht="12" customHeight="1">
      <c r="A43" s="233"/>
      <c r="B43" s="80" t="s">
        <v>232</v>
      </c>
      <c r="C43" s="95">
        <f>SUM(C41:C42)</f>
        <v>1209</v>
      </c>
      <c r="D43" s="104"/>
      <c r="E43" s="104"/>
      <c r="F43" s="104"/>
      <c r="G43" s="104"/>
      <c r="H43" s="104"/>
      <c r="I43" s="104"/>
      <c r="J43" s="95">
        <f>SUM(J41:J42)</f>
        <v>1050</v>
      </c>
      <c r="K43" s="95">
        <f aca="true" t="shared" si="22" ref="K43:R43">SUM(K41:K42)</f>
        <v>1050</v>
      </c>
      <c r="L43" s="95">
        <f t="shared" si="22"/>
        <v>1050</v>
      </c>
      <c r="M43" s="95">
        <f t="shared" si="22"/>
        <v>1050</v>
      </c>
      <c r="N43" s="95">
        <f t="shared" si="22"/>
        <v>1050</v>
      </c>
      <c r="O43" s="95">
        <f t="shared" si="22"/>
        <v>1050</v>
      </c>
      <c r="P43" s="95">
        <f t="shared" si="22"/>
        <v>1050</v>
      </c>
      <c r="Q43" s="95">
        <f t="shared" si="22"/>
        <v>1050</v>
      </c>
      <c r="R43" s="95">
        <f t="shared" si="22"/>
        <v>1050</v>
      </c>
      <c r="S43" s="95">
        <f>SUM(S41:S42)</f>
        <v>1077</v>
      </c>
      <c r="T43" s="95">
        <f aca="true" t="shared" si="23" ref="T43:Y43">SUM(T41:T42)</f>
        <v>1077</v>
      </c>
      <c r="U43" s="95">
        <f t="shared" si="23"/>
        <v>1077</v>
      </c>
      <c r="V43" s="95">
        <f t="shared" si="23"/>
        <v>1077</v>
      </c>
      <c r="W43" s="95">
        <f t="shared" si="23"/>
        <v>1077</v>
      </c>
      <c r="X43" s="95">
        <f t="shared" si="23"/>
        <v>1077</v>
      </c>
      <c r="Y43" s="95">
        <f t="shared" si="23"/>
        <v>1077</v>
      </c>
      <c r="Z43" s="95">
        <f>SUM(Z41:Z42)</f>
        <v>1175</v>
      </c>
      <c r="AA43" s="95">
        <f aca="true" t="shared" si="24" ref="AA43:AF43">SUM(AA41:AA42)</f>
        <v>1175</v>
      </c>
      <c r="AB43" s="95">
        <f t="shared" si="24"/>
        <v>1175</v>
      </c>
      <c r="AC43" s="95">
        <f t="shared" si="24"/>
        <v>1175</v>
      </c>
      <c r="AD43" s="95">
        <f t="shared" si="24"/>
        <v>1175</v>
      </c>
      <c r="AE43" s="95">
        <f t="shared" si="24"/>
        <v>1175</v>
      </c>
      <c r="AF43" s="95">
        <f t="shared" si="24"/>
        <v>1175</v>
      </c>
      <c r="AG43" s="128">
        <f>SUM(AG41:AG42)</f>
        <v>1209</v>
      </c>
      <c r="AH43" s="144"/>
      <c r="AI43" s="136"/>
    </row>
    <row r="44" spans="1:35" ht="12" customHeight="1">
      <c r="A44" s="231" t="s">
        <v>259</v>
      </c>
      <c r="B44" s="74" t="s">
        <v>250</v>
      </c>
      <c r="C44" s="89">
        <v>315</v>
      </c>
      <c r="D44" s="102"/>
      <c r="E44" s="102"/>
      <c r="F44" s="102"/>
      <c r="G44" s="102"/>
      <c r="H44" s="102"/>
      <c r="I44" s="102"/>
      <c r="J44" s="89">
        <v>280</v>
      </c>
      <c r="K44" s="89">
        <v>280</v>
      </c>
      <c r="L44" s="89">
        <v>280</v>
      </c>
      <c r="M44" s="89">
        <v>280</v>
      </c>
      <c r="N44" s="89">
        <v>280</v>
      </c>
      <c r="O44" s="89">
        <v>280</v>
      </c>
      <c r="P44" s="89">
        <v>280</v>
      </c>
      <c r="Q44" s="89">
        <v>280</v>
      </c>
      <c r="R44" s="89">
        <v>288</v>
      </c>
      <c r="S44" s="89">
        <v>288</v>
      </c>
      <c r="T44" s="89">
        <v>288</v>
      </c>
      <c r="U44" s="89">
        <v>288</v>
      </c>
      <c r="V44" s="89">
        <v>288</v>
      </c>
      <c r="W44" s="89">
        <v>288</v>
      </c>
      <c r="X44" s="89">
        <v>288</v>
      </c>
      <c r="Y44" s="89">
        <v>288</v>
      </c>
      <c r="Z44" s="89">
        <v>288</v>
      </c>
      <c r="AA44" s="89">
        <v>288</v>
      </c>
      <c r="AB44" s="89">
        <v>288</v>
      </c>
      <c r="AC44" s="89">
        <v>288</v>
      </c>
      <c r="AD44" s="89">
        <v>288</v>
      </c>
      <c r="AE44" s="89">
        <v>288</v>
      </c>
      <c r="AF44" s="89">
        <v>288</v>
      </c>
      <c r="AG44" s="126">
        <v>315</v>
      </c>
      <c r="AH44" s="142"/>
      <c r="AI44" s="143"/>
    </row>
    <row r="45" spans="1:35" ht="12" customHeight="1">
      <c r="A45" s="232"/>
      <c r="B45" s="72" t="s">
        <v>251</v>
      </c>
      <c r="C45" s="92">
        <v>161</v>
      </c>
      <c r="D45" s="103"/>
      <c r="E45" s="103"/>
      <c r="F45" s="103"/>
      <c r="G45" s="103"/>
      <c r="H45" s="103"/>
      <c r="I45" s="103"/>
      <c r="J45" s="92">
        <v>140</v>
      </c>
      <c r="K45" s="92">
        <v>140</v>
      </c>
      <c r="L45" s="92">
        <v>140</v>
      </c>
      <c r="M45" s="92">
        <v>140</v>
      </c>
      <c r="N45" s="92">
        <v>140</v>
      </c>
      <c r="O45" s="92">
        <v>140</v>
      </c>
      <c r="P45" s="92">
        <v>140</v>
      </c>
      <c r="Q45" s="92">
        <v>140</v>
      </c>
      <c r="R45" s="92">
        <v>143</v>
      </c>
      <c r="S45" s="92">
        <v>143</v>
      </c>
      <c r="T45" s="92">
        <v>143</v>
      </c>
      <c r="U45" s="92">
        <v>143</v>
      </c>
      <c r="V45" s="92">
        <v>143</v>
      </c>
      <c r="W45" s="92">
        <v>143</v>
      </c>
      <c r="X45" s="92">
        <v>143</v>
      </c>
      <c r="Y45" s="92">
        <v>143</v>
      </c>
      <c r="Z45" s="92">
        <v>143</v>
      </c>
      <c r="AA45" s="92">
        <v>143</v>
      </c>
      <c r="AB45" s="92">
        <v>143</v>
      </c>
      <c r="AC45" s="92">
        <v>143</v>
      </c>
      <c r="AD45" s="92">
        <v>143</v>
      </c>
      <c r="AE45" s="92">
        <v>143</v>
      </c>
      <c r="AF45" s="92">
        <v>143</v>
      </c>
      <c r="AG45" s="127">
        <v>161</v>
      </c>
      <c r="AH45" s="139"/>
      <c r="AI45" s="135"/>
    </row>
    <row r="46" spans="1:35" ht="12" customHeight="1" thickBot="1">
      <c r="A46" s="234"/>
      <c r="B46" s="73" t="s">
        <v>232</v>
      </c>
      <c r="C46" s="110">
        <f>SUM(C44:C45)</f>
        <v>476</v>
      </c>
      <c r="D46" s="111"/>
      <c r="E46" s="111"/>
      <c r="F46" s="111"/>
      <c r="G46" s="111"/>
      <c r="H46" s="111"/>
      <c r="I46" s="111"/>
      <c r="J46" s="112">
        <f>SUM(J44:J45)</f>
        <v>420</v>
      </c>
      <c r="K46" s="112">
        <f aca="true" t="shared" si="25" ref="K46:Q46">SUM(K44:K45)</f>
        <v>420</v>
      </c>
      <c r="L46" s="112">
        <f t="shared" si="25"/>
        <v>420</v>
      </c>
      <c r="M46" s="112">
        <f t="shared" si="25"/>
        <v>420</v>
      </c>
      <c r="N46" s="112">
        <f t="shared" si="25"/>
        <v>420</v>
      </c>
      <c r="O46" s="112">
        <f t="shared" si="25"/>
        <v>420</v>
      </c>
      <c r="P46" s="112">
        <f t="shared" si="25"/>
        <v>420</v>
      </c>
      <c r="Q46" s="112">
        <f t="shared" si="25"/>
        <v>420</v>
      </c>
      <c r="R46" s="112">
        <f>SUM(R44:R45)</f>
        <v>431</v>
      </c>
      <c r="S46" s="112">
        <f aca="true" t="shared" si="26" ref="S46:Y46">SUM(S44:S45)</f>
        <v>431</v>
      </c>
      <c r="T46" s="112">
        <f t="shared" si="26"/>
        <v>431</v>
      </c>
      <c r="U46" s="112">
        <f t="shared" si="26"/>
        <v>431</v>
      </c>
      <c r="V46" s="112">
        <f t="shared" si="26"/>
        <v>431</v>
      </c>
      <c r="W46" s="112">
        <f t="shared" si="26"/>
        <v>431</v>
      </c>
      <c r="X46" s="112">
        <f t="shared" si="26"/>
        <v>431</v>
      </c>
      <c r="Y46" s="112">
        <f t="shared" si="26"/>
        <v>431</v>
      </c>
      <c r="Z46" s="112">
        <f>SUM(Z44:Z45)</f>
        <v>431</v>
      </c>
      <c r="AA46" s="112">
        <f aca="true" t="shared" si="27" ref="AA46:AF46">SUM(AA44:AA45)</f>
        <v>431</v>
      </c>
      <c r="AB46" s="112">
        <f t="shared" si="27"/>
        <v>431</v>
      </c>
      <c r="AC46" s="112">
        <f t="shared" si="27"/>
        <v>431</v>
      </c>
      <c r="AD46" s="112">
        <f t="shared" si="27"/>
        <v>431</v>
      </c>
      <c r="AE46" s="112">
        <f t="shared" si="27"/>
        <v>431</v>
      </c>
      <c r="AF46" s="112">
        <f t="shared" si="27"/>
        <v>431</v>
      </c>
      <c r="AG46" s="132">
        <f>SUM(AG44:AG45)</f>
        <v>476</v>
      </c>
      <c r="AH46" s="140"/>
      <c r="AI46" s="141"/>
    </row>
    <row r="47" spans="1:35" ht="15" customHeight="1" thickBot="1" thickTop="1">
      <c r="A47" s="78" t="s">
        <v>257</v>
      </c>
      <c r="B47" s="79"/>
      <c r="C47" s="113"/>
      <c r="D47" s="87">
        <f>D9+D12+D13+D18+D21+D24+D29+D35+D40+D43+D46</f>
        <v>9410</v>
      </c>
      <c r="E47" s="87">
        <f aca="true" t="shared" si="28" ref="E47:AG47">E9+E12+E13+E18+E21+E24+E29+E35+E40+E43+E46</f>
        <v>9410</v>
      </c>
      <c r="F47" s="87">
        <f t="shared" si="28"/>
        <v>30385</v>
      </c>
      <c r="G47" s="87">
        <f t="shared" si="28"/>
        <v>30385</v>
      </c>
      <c r="H47" s="87">
        <f t="shared" si="28"/>
        <v>30385</v>
      </c>
      <c r="I47" s="87">
        <f t="shared" si="28"/>
        <v>30385</v>
      </c>
      <c r="J47" s="87">
        <f t="shared" si="28"/>
        <v>41875</v>
      </c>
      <c r="K47" s="87">
        <f t="shared" si="28"/>
        <v>41875</v>
      </c>
      <c r="L47" s="87">
        <f t="shared" si="28"/>
        <v>42315</v>
      </c>
      <c r="M47" s="87">
        <f t="shared" si="28"/>
        <v>42726</v>
      </c>
      <c r="N47" s="87">
        <f t="shared" si="28"/>
        <v>42726</v>
      </c>
      <c r="O47" s="87">
        <f t="shared" si="28"/>
        <v>42800</v>
      </c>
      <c r="P47" s="87">
        <f t="shared" si="28"/>
        <v>42800</v>
      </c>
      <c r="Q47" s="87">
        <f t="shared" si="28"/>
        <v>42800</v>
      </c>
      <c r="R47" s="87">
        <f t="shared" si="28"/>
        <v>42934</v>
      </c>
      <c r="S47" s="87">
        <f t="shared" si="28"/>
        <v>42949</v>
      </c>
      <c r="T47" s="87">
        <f t="shared" si="28"/>
        <v>43165</v>
      </c>
      <c r="U47" s="87">
        <f t="shared" si="28"/>
        <v>43207</v>
      </c>
      <c r="V47" s="87">
        <f t="shared" si="28"/>
        <v>43293</v>
      </c>
      <c r="W47" s="87">
        <f t="shared" si="28"/>
        <v>43293</v>
      </c>
      <c r="X47" s="87">
        <f t="shared" si="28"/>
        <v>43316</v>
      </c>
      <c r="Y47" s="87">
        <f t="shared" si="28"/>
        <v>43455.3</v>
      </c>
      <c r="Z47" s="87">
        <f t="shared" si="28"/>
        <v>43633.3</v>
      </c>
      <c r="AA47" s="87">
        <f t="shared" si="28"/>
        <v>43654.3</v>
      </c>
      <c r="AB47" s="87">
        <f t="shared" si="28"/>
        <v>43718.3</v>
      </c>
      <c r="AC47" s="87">
        <f t="shared" si="28"/>
        <v>43883.3</v>
      </c>
      <c r="AD47" s="87">
        <f t="shared" si="28"/>
        <v>43953.5</v>
      </c>
      <c r="AE47" s="87">
        <f t="shared" si="28"/>
        <v>43953.5</v>
      </c>
      <c r="AF47" s="87">
        <f t="shared" si="28"/>
        <v>44287.8</v>
      </c>
      <c r="AG47" s="133">
        <f t="shared" si="28"/>
        <v>44406.8</v>
      </c>
      <c r="AH47" s="146"/>
      <c r="AI47" s="147"/>
    </row>
    <row r="49" ht="13.5">
      <c r="A49" s="88" t="s">
        <v>260</v>
      </c>
    </row>
  </sheetData>
  <mergeCells count="10">
    <mergeCell ref="A44:A46"/>
    <mergeCell ref="A25:A29"/>
    <mergeCell ref="A30:A35"/>
    <mergeCell ref="A36:A40"/>
    <mergeCell ref="A41:A43"/>
    <mergeCell ref="A14:A18"/>
    <mergeCell ref="A19:A21"/>
    <mergeCell ref="A22:A24"/>
    <mergeCell ref="A4:A9"/>
    <mergeCell ref="A10:A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ＦＵＪ９９０３Ｂ００５６</dc:creator>
  <cp:keywords/>
  <dc:description/>
  <cp:lastModifiedBy>都市計画室</cp:lastModifiedBy>
  <cp:lastPrinted>2003-08-15T08:49:06Z</cp:lastPrinted>
  <dcterms:created xsi:type="dcterms:W3CDTF">1999-07-26T04:37:56Z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