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599" activeTab="1"/>
  </bookViews>
  <sheets>
    <sheet name="元データ" sheetId="1" r:id="rId1"/>
    <sheet name="機械器具" sheetId="2" r:id="rId2"/>
    <sheet name="パルプ" sheetId="3" r:id="rId3"/>
  </sheets>
  <definedNames>
    <definedName name="_xlnm.Print_Area" localSheetId="2">'パルプ'!$A$1:$H$53</definedName>
    <definedName name="_xlnm.Print_Area" localSheetId="0">'元データ'!$A$1:$M$59</definedName>
  </definedNames>
  <calcPr fullCalcOnLoad="1"/>
</workbook>
</file>

<file path=xl/sharedStrings.xml><?xml version="1.0" encoding="utf-8"?>
<sst xmlns="http://schemas.openxmlformats.org/spreadsheetml/2006/main" count="482" uniqueCount="217">
  <si>
    <t>機械器具編</t>
  </si>
  <si>
    <t>（入力用の表）</t>
  </si>
  <si>
    <t>月</t>
  </si>
  <si>
    <t>事</t>
  </si>
  <si>
    <t>数</t>
  </si>
  <si>
    <t>生　　　　産</t>
  </si>
  <si>
    <t>出　　　　荷</t>
  </si>
  <si>
    <t>月　末</t>
  </si>
  <si>
    <t xml:space="preserve">      生        産</t>
  </si>
  <si>
    <t xml:space="preserve">       出        荷</t>
  </si>
  <si>
    <t xml:space="preserve"> 月  末</t>
  </si>
  <si>
    <t>報</t>
  </si>
  <si>
    <t>業</t>
  </si>
  <si>
    <t>量</t>
  </si>
  <si>
    <t>販　　　売</t>
  </si>
  <si>
    <t>その他</t>
  </si>
  <si>
    <t>在　庫</t>
  </si>
  <si>
    <t xml:space="preserve">    販     売</t>
  </si>
  <si>
    <t xml:space="preserve"> その他</t>
  </si>
  <si>
    <t xml:space="preserve"> 在  庫</t>
  </si>
  <si>
    <t>番</t>
  </si>
  <si>
    <t>所</t>
  </si>
  <si>
    <t>単</t>
  </si>
  <si>
    <t>数　量</t>
  </si>
  <si>
    <t>重　量</t>
  </si>
  <si>
    <t>金　額</t>
  </si>
  <si>
    <t xml:space="preserve"> 数  量</t>
  </si>
  <si>
    <t xml:space="preserve"> 重  量</t>
  </si>
  <si>
    <t xml:space="preserve"> 金    額</t>
  </si>
  <si>
    <t>号</t>
  </si>
  <si>
    <t>位</t>
  </si>
  <si>
    <t>　（ｔ）</t>
  </si>
  <si>
    <t>（百万円）</t>
  </si>
  <si>
    <t>（ｔ）</t>
  </si>
  <si>
    <t xml:space="preserve">       合          計</t>
  </si>
  <si>
    <t>（  対 前 年 同 月 比 ％  ）</t>
  </si>
  <si>
    <t xml:space="preserve"> </t>
  </si>
  <si>
    <t>01</t>
  </si>
  <si>
    <t>ボイラ及び原動機</t>
  </si>
  <si>
    <t>02</t>
  </si>
  <si>
    <t>03</t>
  </si>
  <si>
    <t>化学機械及び貯蔵そう</t>
  </si>
  <si>
    <t>04</t>
  </si>
  <si>
    <t>パルプ及び製紙機械，プラスチック加工機械</t>
  </si>
  <si>
    <t>台</t>
  </si>
  <si>
    <t>印刷，製版，製本及び紙工機械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</si>
  <si>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</si>
  <si>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</si>
  <si>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</si>
  <si>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</si>
  <si>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</si>
  <si>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</si>
  <si>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農業用機械器具</t>
  </si>
  <si>
    <t>金属工作機械</t>
  </si>
  <si>
    <t>金属加工機械及び鋳造装置</t>
  </si>
  <si>
    <t>食料品加工機械，包装機械及び荷造り機械</t>
  </si>
  <si>
    <t>木材加工機械</t>
  </si>
  <si>
    <t>事務用機械</t>
  </si>
  <si>
    <t>冷凍機及び同応用製品</t>
  </si>
  <si>
    <t>軸受</t>
  </si>
  <si>
    <t>千個</t>
  </si>
  <si>
    <t>鉄構物及び架線金物</t>
  </si>
  <si>
    <t>ばね</t>
  </si>
  <si>
    <t>金型</t>
  </si>
  <si>
    <t>組</t>
  </si>
  <si>
    <t>機械工具</t>
  </si>
  <si>
    <t>弁及び管継手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</si>
  <si>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</si>
  <si>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</si>
  <si>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</si>
  <si>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</si>
  <si>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</si>
  <si>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</si>
  <si>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</si>
  <si>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</si>
  <si>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電池</t>
  </si>
  <si>
    <t>自動車部品及び内燃機関電装品</t>
  </si>
  <si>
    <t>二輪自動車（完成車）</t>
  </si>
  <si>
    <t xml:space="preserve">    〃    部品</t>
  </si>
  <si>
    <t>　</t>
  </si>
  <si>
    <t>航空機</t>
  </si>
  <si>
    <t>計測機器</t>
  </si>
  <si>
    <t>鍛工品</t>
  </si>
  <si>
    <t>銑鉄鋳物</t>
  </si>
  <si>
    <t>可鍛銑鉄及び精密鋳造品</t>
  </si>
  <si>
    <t>非鉄金属鋳物</t>
  </si>
  <si>
    <t>ダイカスト</t>
  </si>
  <si>
    <t>（１）機械器具編</t>
  </si>
  <si>
    <t xml:space="preserve">      X</t>
  </si>
  <si>
    <t>　※　各品目の調査対象は、規模欄の従業者規模以上の事業所です。</t>
  </si>
  <si>
    <t>規</t>
  </si>
  <si>
    <t>X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</si>
  <si>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</si>
  <si>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</si>
  <si>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</si>
  <si>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</si>
  <si>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</si>
  <si>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</si>
  <si>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</si>
  <si>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</si>
  <si>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 xml:space="preserve"> </t>
  </si>
  <si>
    <t>生      産</t>
  </si>
  <si>
    <t>消      費</t>
  </si>
  <si>
    <t>出            荷</t>
  </si>
  <si>
    <t>月 末 在 庫</t>
  </si>
  <si>
    <t>数      量</t>
  </si>
  <si>
    <t>金      額</t>
  </si>
  <si>
    <t>板        紙</t>
  </si>
  <si>
    <t>　　　③ 単位未満四捨五入のため、合計数字と内訳が一致しない場合があります。</t>
  </si>
  <si>
    <t xml:space="preserve">  － １３ －</t>
  </si>
  <si>
    <t>生      産</t>
  </si>
  <si>
    <t>消      費</t>
  </si>
  <si>
    <t>出            荷</t>
  </si>
  <si>
    <t>月 末 在 庫</t>
  </si>
  <si>
    <t>数      量</t>
  </si>
  <si>
    <t>金      額</t>
  </si>
  <si>
    <t>4230 - 174</t>
  </si>
  <si>
    <t>A</t>
  </si>
  <si>
    <t>B</t>
  </si>
  <si>
    <t>C</t>
  </si>
  <si>
    <t>D</t>
  </si>
  <si>
    <t>F</t>
  </si>
  <si>
    <t>4240 - 186</t>
  </si>
  <si>
    <t>－</t>
  </si>
  <si>
    <t>E</t>
  </si>
  <si>
    <t>4260 - 179</t>
  </si>
  <si>
    <t xml:space="preserve"> </t>
  </si>
  <si>
    <t>台</t>
  </si>
  <si>
    <t>電子計算機及び関連装置</t>
  </si>
  <si>
    <t>千個</t>
  </si>
  <si>
    <t>台</t>
  </si>
  <si>
    <t>09</t>
  </si>
  <si>
    <t>09</t>
  </si>
  <si>
    <t>43</t>
  </si>
  <si>
    <t>43</t>
  </si>
  <si>
    <t>44</t>
  </si>
  <si>
    <t>44</t>
  </si>
  <si>
    <t>47</t>
  </si>
  <si>
    <t>47</t>
  </si>
  <si>
    <t>動力伝動装置</t>
  </si>
  <si>
    <t>産業車両</t>
  </si>
  <si>
    <t>光学機械器具及び時計</t>
  </si>
  <si>
    <t>半導体製造装置及びフラットパネル・ディスプレイ製造装置</t>
  </si>
  <si>
    <t>武器</t>
  </si>
  <si>
    <t>自転車及び車いす（完成自転車）</t>
  </si>
  <si>
    <t>自転車及び車いす（車いす）</t>
  </si>
  <si>
    <t>粉末や金製品</t>
  </si>
  <si>
    <t>鉱山機械他</t>
  </si>
  <si>
    <t>鉱山機械他</t>
  </si>
  <si>
    <t>繊維機械</t>
  </si>
  <si>
    <t>ミシン</t>
  </si>
  <si>
    <t>業務用洗たく機他</t>
  </si>
  <si>
    <t>業務用洗たく機他</t>
  </si>
  <si>
    <t>民生用電気機械器具（映像機器・音響機器）</t>
  </si>
  <si>
    <t>作業工具・自動車用機械工具・のこ刃・機械刃物他</t>
  </si>
  <si>
    <t>作業工具・自動車用機械工具・のこ刃・機械刃物他</t>
  </si>
  <si>
    <t>通信・電子装置の部品及び付属品</t>
  </si>
  <si>
    <t>通信・電子装置の部品及び付属品</t>
  </si>
  <si>
    <t>電子管、半導体素子及び集積回路</t>
  </si>
  <si>
    <t>アイテム</t>
  </si>
  <si>
    <t>調査票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</si>
  <si>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</si>
  <si>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</si>
  <si>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</si>
  <si>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</si>
  <si>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</si>
  <si>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</si>
  <si>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</si>
  <si>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</si>
  <si>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</si>
  <si>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</si>
  <si>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</si>
  <si>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総計</t>
  </si>
  <si>
    <t>組</t>
  </si>
  <si>
    <t>千台</t>
  </si>
  <si>
    <t>合計 : 実数</t>
  </si>
  <si>
    <t>自動車（完成車・ボディー）</t>
  </si>
  <si>
    <t>　　　　　〃　　　　（車いす）</t>
  </si>
  <si>
    <t>調　　査　　票　　名　　等</t>
  </si>
  <si>
    <t>10･20</t>
  </si>
  <si>
    <t>電子応用装置</t>
  </si>
  <si>
    <t>電気計測器（ガス警報器を含む）</t>
  </si>
  <si>
    <t>品目</t>
  </si>
  <si>
    <t>-</t>
  </si>
  <si>
    <t>百万円</t>
  </si>
  <si>
    <t>調査票 - 品目</t>
  </si>
  <si>
    <t>模</t>
  </si>
  <si>
    <t>（人）</t>
  </si>
  <si>
    <t>50･30</t>
  </si>
  <si>
    <t>　  　　項　目</t>
  </si>
  <si>
    <t>項目</t>
  </si>
  <si>
    <t>2040 計</t>
  </si>
  <si>
    <t>2100 計</t>
  </si>
  <si>
    <t>2170 計</t>
  </si>
  <si>
    <t>2240 計</t>
  </si>
  <si>
    <t>2250 計</t>
  </si>
  <si>
    <t>2380 計</t>
  </si>
  <si>
    <t>2420 計</t>
  </si>
  <si>
    <t>2430 計</t>
  </si>
  <si>
    <t>2520 計</t>
  </si>
  <si>
    <t>2540 計</t>
  </si>
  <si>
    <t>民生用電子機械器具（映像機器・音響機器）</t>
  </si>
  <si>
    <t>月分</t>
  </si>
  <si>
    <t>Pivot1 値貼り付け用エリア（合計欄他は貼り付けない。）</t>
  </si>
  <si>
    <t>Pivot2 値貼り付け用エリア（合計欄他は貼り付けない。）</t>
  </si>
  <si>
    <t>(打出し調整用の表)</t>
  </si>
  <si>
    <t xml:space="preserve"> </t>
  </si>
  <si>
    <t xml:space="preserve"> </t>
  </si>
  <si>
    <t>ミシン</t>
  </si>
  <si>
    <t>繊維機械</t>
  </si>
  <si>
    <t>電子管、半導体素子及び集積回路</t>
  </si>
  <si>
    <t>電子応用装置</t>
  </si>
  <si>
    <t>自動車（完成車・ボディー）</t>
  </si>
  <si>
    <t>　</t>
  </si>
  <si>
    <t>粉末や金製品</t>
  </si>
  <si>
    <t>（2）紙・パルプ編</t>
  </si>
  <si>
    <t>　　　② 空欄は、調査票様式中に該当欄がないもの、又は各品目の数量単位が異なる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</si>
</sst>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\(##.0\);\(\-##.0\)"/>
    <numFmt numFmtId="179" formatCode="\(#0.0\);\(\-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-411]e\.m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Terminal"/>
      <family val="0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明朝"/>
      <family val="1"/>
    </font>
    <font>
      <sz val="9"/>
      <name val="ＭＳ Ｐゴシック"/>
      <family val="3"/>
    </font>
    <font>
      <sz val="10"/>
      <name val="明朝"/>
      <family val="1"/>
    </font>
    <font>
      <sz val="9"/>
      <name val="ＭＳ 明朝"/>
      <family val="1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b/>
      <sz val="18"/>
      <name val="MS UI Gothic"/>
      <family val="3"/>
    </font>
    <font>
      <b/>
      <sz val="11"/>
      <name val="MS UI Gothic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3"/>
      <name val="ＭＳ Ｐ明朝"/>
      <family val="1"/>
    </font>
    <font>
      <sz val="8"/>
      <name val="ＭＳ Ｐゴシック"/>
      <family val="3"/>
    </font>
    <font>
      <sz val="6"/>
      <name val="明朝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37" fontId="6" fillId="0" borderId="2" xfId="0" applyNumberFormat="1" applyFont="1" applyBorder="1" applyAlignment="1" applyProtection="1">
      <alignment horizontal="centerContinuous" vertical="distributed"/>
      <protection/>
    </xf>
    <xf numFmtId="37" fontId="6" fillId="0" borderId="3" xfId="0" applyNumberFormat="1" applyFont="1" applyBorder="1" applyAlignment="1" applyProtection="1">
      <alignment horizontal="centerContinuous" vertical="distributed"/>
      <protection/>
    </xf>
    <xf numFmtId="37" fontId="6" fillId="0" borderId="4" xfId="0" applyNumberFormat="1" applyFont="1" applyBorder="1" applyAlignment="1" applyProtection="1" quotePrefix="1">
      <alignment horizontal="centerContinuous"/>
      <protection/>
    </xf>
    <xf numFmtId="37" fontId="6" fillId="0" borderId="5" xfId="0" applyNumberFormat="1" applyFont="1" applyBorder="1" applyAlignment="1" applyProtection="1">
      <alignment horizontal="centerContinuous"/>
      <protection/>
    </xf>
    <xf numFmtId="37" fontId="6" fillId="0" borderId="6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 quotePrefix="1">
      <alignment horizontal="center" vertical="distributed"/>
      <protection/>
    </xf>
    <xf numFmtId="37" fontId="6" fillId="0" borderId="8" xfId="0" applyNumberFormat="1" applyFont="1" applyBorder="1" applyAlignment="1" applyProtection="1">
      <alignment vertical="distributed"/>
      <protection/>
    </xf>
    <xf numFmtId="37" fontId="6" fillId="0" borderId="9" xfId="0" applyNumberFormat="1" applyFont="1" applyBorder="1" applyAlignment="1" applyProtection="1">
      <alignment vertical="distributed"/>
      <protection/>
    </xf>
    <xf numFmtId="37" fontId="6" fillId="0" borderId="10" xfId="0" applyNumberFormat="1" applyFont="1" applyBorder="1" applyAlignment="1" applyProtection="1" quotePrefix="1">
      <alignment horizontal="centerContinuous" vertical="center"/>
      <protection/>
    </xf>
    <xf numFmtId="37" fontId="6" fillId="0" borderId="9" xfId="0" applyNumberFormat="1" applyFont="1" applyBorder="1" applyAlignment="1" applyProtection="1">
      <alignment horizontal="centerContinuous" vertical="center"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12" xfId="0" applyNumberFormat="1" applyFont="1" applyBorder="1" applyAlignment="1" applyProtection="1" quotePrefix="1">
      <alignment horizontal="center" vertical="distributed"/>
      <protection/>
    </xf>
    <xf numFmtId="37" fontId="6" fillId="0" borderId="13" xfId="0" applyNumberFormat="1" applyFont="1" applyBorder="1" applyAlignment="1" applyProtection="1" quotePrefix="1">
      <alignment horizontal="center"/>
      <protection/>
    </xf>
    <xf numFmtId="37" fontId="6" fillId="0" borderId="14" xfId="0" applyNumberFormat="1" applyFont="1" applyBorder="1" applyAlignment="1" applyProtection="1" quotePrefix="1">
      <alignment horizontal="center"/>
      <protection/>
    </xf>
    <xf numFmtId="37" fontId="6" fillId="0" borderId="11" xfId="0" applyNumberFormat="1" applyFont="1" applyBorder="1" applyAlignment="1" applyProtection="1" quotePrefix="1">
      <alignment horizontal="center"/>
      <protection/>
    </xf>
    <xf numFmtId="37" fontId="6" fillId="0" borderId="13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 horizontal="left"/>
      <protection/>
    </xf>
    <xf numFmtId="37" fontId="6" fillId="0" borderId="14" xfId="0" applyNumberFormat="1" applyFont="1" applyBorder="1" applyAlignment="1" applyProtection="1">
      <alignment/>
      <protection/>
    </xf>
    <xf numFmtId="37" fontId="7" fillId="0" borderId="14" xfId="0" applyNumberFormat="1" applyFont="1" applyBorder="1" applyAlignment="1" applyProtection="1">
      <alignment horizontal="center"/>
      <protection/>
    </xf>
    <xf numFmtId="37" fontId="6" fillId="0" borderId="11" xfId="0" applyNumberFormat="1" applyFont="1" applyBorder="1" applyAlignment="1" applyProtection="1">
      <alignment/>
      <protection/>
    </xf>
    <xf numFmtId="37" fontId="6" fillId="0" borderId="12" xfId="0" applyNumberFormat="1" applyFont="1" applyBorder="1" applyAlignment="1" applyProtection="1">
      <alignment vertical="distributed"/>
      <protection/>
    </xf>
    <xf numFmtId="177" fontId="6" fillId="0" borderId="15" xfId="0" applyNumberFormat="1" applyFont="1" applyBorder="1" applyAlignment="1" applyProtection="1">
      <alignment/>
      <protection/>
    </xf>
    <xf numFmtId="177" fontId="6" fillId="0" borderId="7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177" fontId="6" fillId="0" borderId="11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/>
      <protection/>
    </xf>
    <xf numFmtId="177" fontId="6" fillId="0" borderId="19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 quotePrefix="1">
      <alignment horizontal="center"/>
      <protection/>
    </xf>
    <xf numFmtId="37" fontId="6" fillId="0" borderId="24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 quotePrefix="1">
      <alignment/>
      <protection/>
    </xf>
    <xf numFmtId="37" fontId="6" fillId="0" borderId="0" xfId="0" applyNumberFormat="1" applyFont="1" applyBorder="1" applyAlignment="1" applyProtection="1" quotePrefix="1">
      <alignment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6" xfId="0" applyNumberFormat="1" applyFont="1" applyBorder="1" applyAlignment="1" applyProtection="1">
      <alignment horizontal="right"/>
      <protection/>
    </xf>
    <xf numFmtId="177" fontId="6" fillId="0" borderId="21" xfId="0" applyNumberFormat="1" applyFont="1" applyBorder="1" applyAlignment="1" applyProtection="1">
      <alignment/>
      <protection/>
    </xf>
    <xf numFmtId="177" fontId="6" fillId="0" borderId="22" xfId="0" applyNumberFormat="1" applyFont="1" applyBorder="1" applyAlignment="1" applyProtection="1">
      <alignment/>
      <protection/>
    </xf>
    <xf numFmtId="177" fontId="6" fillId="0" borderId="24" xfId="0" applyNumberFormat="1" applyFont="1" applyBorder="1" applyAlignment="1" applyProtection="1">
      <alignment/>
      <protection/>
    </xf>
    <xf numFmtId="177" fontId="6" fillId="0" borderId="22" xfId="0" applyNumberFormat="1" applyFont="1" applyBorder="1" applyAlignment="1" applyProtection="1">
      <alignment horizontal="right"/>
      <protection/>
    </xf>
    <xf numFmtId="177" fontId="6" fillId="0" borderId="24" xfId="0" applyNumberFormat="1" applyFont="1" applyBorder="1" applyAlignment="1" applyProtection="1">
      <alignment horizontal="right"/>
      <protection/>
    </xf>
    <xf numFmtId="177" fontId="6" fillId="0" borderId="22" xfId="0" applyNumberFormat="1" applyFont="1" applyBorder="1" applyAlignment="1" applyProtection="1">
      <alignment/>
      <protection/>
    </xf>
    <xf numFmtId="177" fontId="6" fillId="0" borderId="25" xfId="0" applyNumberFormat="1" applyFont="1" applyBorder="1" applyAlignment="1" applyProtection="1">
      <alignment horizontal="right"/>
      <protection/>
    </xf>
    <xf numFmtId="177" fontId="6" fillId="0" borderId="26" xfId="0" applyNumberFormat="1" applyFont="1" applyBorder="1" applyAlignment="1" applyProtection="1">
      <alignment horizontal="right"/>
      <protection/>
    </xf>
    <xf numFmtId="37" fontId="8" fillId="0" borderId="14" xfId="0" applyNumberFormat="1" applyFont="1" applyBorder="1" applyAlignment="1" applyProtection="1" quotePrefix="1">
      <alignment horizontal="center"/>
      <protection/>
    </xf>
    <xf numFmtId="37" fontId="6" fillId="0" borderId="3" xfId="0" applyNumberFormat="1" applyFont="1" applyBorder="1" applyAlignment="1" applyProtection="1" quotePrefix="1">
      <alignment horizontal="center"/>
      <protection/>
    </xf>
    <xf numFmtId="37" fontId="9" fillId="0" borderId="0" xfId="0" applyNumberFormat="1" applyFont="1" applyBorder="1" applyAlignment="1" applyProtection="1" quotePrefix="1">
      <alignment horizontal="centerContinuous"/>
      <protection/>
    </xf>
    <xf numFmtId="0" fontId="0" fillId="0" borderId="0" xfId="0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9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 quotePrefix="1">
      <alignment horizontal="centerContinuous"/>
    </xf>
    <xf numFmtId="0" fontId="0" fillId="0" borderId="13" xfId="0" applyBorder="1" applyAlignment="1" quotePrefix="1">
      <alignment/>
    </xf>
    <xf numFmtId="177" fontId="6" fillId="0" borderId="33" xfId="0" applyNumberFormat="1" applyFont="1" applyBorder="1" applyAlignment="1">
      <alignment horizontal="center"/>
    </xf>
    <xf numFmtId="177" fontId="6" fillId="0" borderId="34" xfId="0" applyNumberFormat="1" applyFont="1" applyBorder="1" applyAlignment="1">
      <alignment horizontal="center"/>
    </xf>
    <xf numFmtId="177" fontId="6" fillId="0" borderId="35" xfId="0" applyNumberFormat="1" applyFont="1" applyBorder="1" applyAlignment="1">
      <alignment horizontal="center"/>
    </xf>
    <xf numFmtId="177" fontId="6" fillId="0" borderId="36" xfId="0" applyNumberFormat="1" applyFont="1" applyBorder="1" applyAlignment="1">
      <alignment horizontal="center"/>
    </xf>
    <xf numFmtId="0" fontId="0" fillId="0" borderId="27" xfId="0" applyBorder="1" applyAlignment="1" quotePrefix="1">
      <alignment/>
    </xf>
    <xf numFmtId="0" fontId="0" fillId="0" borderId="1" xfId="0" applyBorder="1" applyAlignment="1">
      <alignment/>
    </xf>
    <xf numFmtId="177" fontId="6" fillId="0" borderId="37" xfId="0" applyNumberFormat="1" applyFont="1" applyBorder="1" applyAlignment="1">
      <alignment horizontal="center"/>
    </xf>
    <xf numFmtId="177" fontId="6" fillId="0" borderId="38" xfId="0" applyNumberFormat="1" applyFont="1" applyBorder="1" applyAlignment="1">
      <alignment horizontal="center"/>
    </xf>
    <xf numFmtId="37" fontId="14" fillId="0" borderId="24" xfId="0" applyNumberFormat="1" applyFont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/>
      <protection/>
    </xf>
    <xf numFmtId="177" fontId="14" fillId="0" borderId="24" xfId="0" applyNumberFormat="1" applyFont="1" applyBorder="1" applyAlignment="1" applyProtection="1">
      <alignment/>
      <protection/>
    </xf>
    <xf numFmtId="177" fontId="14" fillId="0" borderId="11" xfId="0" applyNumberFormat="1" applyFont="1" applyBorder="1" applyAlignment="1" applyProtection="1">
      <alignment/>
      <protection/>
    </xf>
    <xf numFmtId="177" fontId="14" fillId="0" borderId="12" xfId="0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177" fontId="6" fillId="0" borderId="12" xfId="0" applyNumberFormat="1" applyFont="1" applyBorder="1" applyAlignment="1" applyProtection="1">
      <alignment horizontal="right"/>
      <protection/>
    </xf>
    <xf numFmtId="37" fontId="15" fillId="0" borderId="0" xfId="0" applyNumberFormat="1" applyFont="1" applyBorder="1" applyAlignment="1" applyProtection="1" quotePrefix="1">
      <alignment horizontal="left"/>
      <protection/>
    </xf>
    <xf numFmtId="0" fontId="16" fillId="0" borderId="0" xfId="0" applyFont="1" applyAlignment="1">
      <alignment/>
    </xf>
    <xf numFmtId="178" fontId="6" fillId="0" borderId="16" xfId="0" applyNumberFormat="1" applyFont="1" applyBorder="1" applyAlignment="1" applyProtection="1" quotePrefix="1">
      <alignment horizontal="center"/>
      <protection/>
    </xf>
    <xf numFmtId="37" fontId="6" fillId="0" borderId="24" xfId="0" applyNumberFormat="1" applyFont="1" applyBorder="1" applyAlignment="1" applyProtection="1" quotePrefix="1">
      <alignment horizontal="center"/>
      <protection/>
    </xf>
    <xf numFmtId="37" fontId="6" fillId="0" borderId="23" xfId="0" applyNumberFormat="1" applyFont="1" applyBorder="1" applyAlignment="1" applyProtection="1">
      <alignment/>
      <protection/>
    </xf>
    <xf numFmtId="37" fontId="6" fillId="0" borderId="27" xfId="0" applyNumberFormat="1" applyFont="1" applyBorder="1" applyAlignment="1" applyProtection="1">
      <alignment horizontal="center"/>
      <protection/>
    </xf>
    <xf numFmtId="37" fontId="6" fillId="0" borderId="28" xfId="0" applyNumberFormat="1" applyFont="1" applyBorder="1" applyAlignment="1" applyProtection="1">
      <alignment horizontal="center"/>
      <protection/>
    </xf>
    <xf numFmtId="177" fontId="6" fillId="0" borderId="28" xfId="0" applyNumberFormat="1" applyFont="1" applyBorder="1" applyAlignment="1" applyProtection="1">
      <alignment/>
      <protection/>
    </xf>
    <xf numFmtId="37" fontId="14" fillId="0" borderId="39" xfId="0" applyNumberFormat="1" applyFont="1" applyBorder="1" applyAlignment="1" applyProtection="1">
      <alignment horizontal="center"/>
      <protection/>
    </xf>
    <xf numFmtId="37" fontId="14" fillId="0" borderId="40" xfId="0" applyNumberFormat="1" applyFont="1" applyBorder="1" applyAlignment="1" applyProtection="1" quotePrefix="1">
      <alignment/>
      <protection/>
    </xf>
    <xf numFmtId="177" fontId="14" fillId="0" borderId="39" xfId="0" applyNumberFormat="1" applyFont="1" applyBorder="1" applyAlignment="1" applyProtection="1">
      <alignment/>
      <protection/>
    </xf>
    <xf numFmtId="177" fontId="14" fillId="0" borderId="41" xfId="0" applyNumberFormat="1" applyFont="1" applyBorder="1" applyAlignment="1" applyProtection="1">
      <alignment/>
      <protection/>
    </xf>
    <xf numFmtId="177" fontId="14" fillId="0" borderId="41" xfId="0" applyNumberFormat="1" applyFont="1" applyBorder="1" applyAlignment="1" applyProtection="1" quotePrefix="1">
      <alignment/>
      <protection/>
    </xf>
    <xf numFmtId="177" fontId="14" fillId="0" borderId="42" xfId="0" applyNumberFormat="1" applyFont="1" applyBorder="1" applyAlignment="1" applyProtection="1">
      <alignment/>
      <protection/>
    </xf>
    <xf numFmtId="37" fontId="6" fillId="0" borderId="39" xfId="0" applyNumberFormat="1" applyFont="1" applyBorder="1" applyAlignment="1" applyProtection="1">
      <alignment horizontal="center"/>
      <protection/>
    </xf>
    <xf numFmtId="37" fontId="6" fillId="0" borderId="40" xfId="0" applyNumberFormat="1" applyFont="1" applyBorder="1" applyAlignment="1" applyProtection="1" quotePrefix="1">
      <alignment/>
      <protection/>
    </xf>
    <xf numFmtId="177" fontId="6" fillId="0" borderId="39" xfId="0" applyNumberFormat="1" applyFont="1" applyBorder="1" applyAlignment="1" applyProtection="1">
      <alignment horizontal="right"/>
      <protection/>
    </xf>
    <xf numFmtId="177" fontId="6" fillId="0" borderId="41" xfId="0" applyNumberFormat="1" applyFont="1" applyBorder="1" applyAlignment="1" applyProtection="1">
      <alignment/>
      <protection/>
    </xf>
    <xf numFmtId="177" fontId="6" fillId="0" borderId="41" xfId="0" applyNumberFormat="1" applyFont="1" applyBorder="1" applyAlignment="1" applyProtection="1">
      <alignment horizontal="right"/>
      <protection/>
    </xf>
    <xf numFmtId="177" fontId="6" fillId="0" borderId="43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 quotePrefix="1">
      <alignment/>
      <protection/>
    </xf>
    <xf numFmtId="177" fontId="6" fillId="0" borderId="44" xfId="0" applyNumberFormat="1" applyFont="1" applyBorder="1" applyAlignment="1" applyProtection="1">
      <alignment/>
      <protection/>
    </xf>
    <xf numFmtId="37" fontId="6" fillId="0" borderId="22" xfId="0" applyNumberFormat="1" applyFont="1" applyBorder="1" applyAlignment="1" applyProtection="1" quotePrefix="1">
      <alignment horizontal="center"/>
      <protection/>
    </xf>
    <xf numFmtId="37" fontId="6" fillId="0" borderId="39" xfId="0" applyNumberFormat="1" applyFont="1" applyBorder="1" applyAlignment="1" applyProtection="1" quotePrefix="1">
      <alignment horizontal="center"/>
      <protection/>
    </xf>
    <xf numFmtId="37" fontId="6" fillId="0" borderId="40" xfId="0" applyNumberFormat="1" applyFont="1" applyBorder="1" applyAlignment="1" applyProtection="1">
      <alignment/>
      <protection/>
    </xf>
    <xf numFmtId="177" fontId="6" fillId="0" borderId="39" xfId="0" applyNumberFormat="1" applyFont="1" applyBorder="1" applyAlignment="1" applyProtection="1">
      <alignment/>
      <protection/>
    </xf>
    <xf numFmtId="177" fontId="6" fillId="0" borderId="42" xfId="0" applyNumberFormat="1" applyFont="1" applyBorder="1" applyAlignment="1" applyProtection="1">
      <alignment/>
      <protection/>
    </xf>
    <xf numFmtId="177" fontId="6" fillId="0" borderId="17" xfId="0" applyNumberFormat="1" applyFont="1" applyBorder="1" applyAlignment="1" applyProtection="1">
      <alignment horizontal="right"/>
      <protection/>
    </xf>
    <xf numFmtId="177" fontId="6" fillId="0" borderId="42" xfId="0" applyNumberFormat="1" applyFont="1" applyBorder="1" applyAlignment="1" applyProtection="1">
      <alignment horizontal="right"/>
      <protection/>
    </xf>
    <xf numFmtId="37" fontId="6" fillId="0" borderId="45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 horizontal="center"/>
      <protection/>
    </xf>
    <xf numFmtId="37" fontId="6" fillId="0" borderId="26" xfId="0" applyNumberFormat="1" applyFont="1" applyBorder="1" applyAlignment="1" applyProtection="1">
      <alignment horizontal="center"/>
      <protection/>
    </xf>
    <xf numFmtId="37" fontId="6" fillId="0" borderId="25" xfId="0" applyNumberFormat="1" applyFont="1" applyBorder="1" applyAlignment="1" applyProtection="1">
      <alignment horizontal="center"/>
      <protection/>
    </xf>
    <xf numFmtId="37" fontId="14" fillId="0" borderId="26" xfId="0" applyNumberFormat="1" applyFont="1" applyBorder="1" applyAlignment="1" applyProtection="1">
      <alignment horizontal="center"/>
      <protection/>
    </xf>
    <xf numFmtId="37" fontId="6" fillId="0" borderId="43" xfId="0" applyNumberFormat="1" applyFont="1" applyBorder="1" applyAlignment="1" applyProtection="1">
      <alignment horizontal="center"/>
      <protection/>
    </xf>
    <xf numFmtId="37" fontId="6" fillId="0" borderId="46" xfId="0" applyNumberFormat="1" applyFont="1" applyBorder="1" applyAlignment="1" applyProtection="1">
      <alignment horizontal="center"/>
      <protection/>
    </xf>
    <xf numFmtId="37" fontId="6" fillId="0" borderId="47" xfId="0" applyNumberFormat="1" applyFont="1" applyBorder="1" applyAlignment="1" applyProtection="1">
      <alignment horizontal="center"/>
      <protection/>
    </xf>
    <xf numFmtId="37" fontId="6" fillId="0" borderId="48" xfId="0" applyNumberFormat="1" applyFont="1" applyBorder="1" applyAlignment="1" applyProtection="1">
      <alignment horizontal="center"/>
      <protection/>
    </xf>
    <xf numFmtId="37" fontId="14" fillId="0" borderId="47" xfId="0" applyNumberFormat="1" applyFont="1" applyBorder="1" applyAlignment="1" applyProtection="1">
      <alignment horizontal="center"/>
      <protection/>
    </xf>
    <xf numFmtId="37" fontId="14" fillId="0" borderId="49" xfId="0" applyNumberFormat="1" applyFont="1" applyBorder="1" applyAlignment="1" applyProtection="1">
      <alignment horizontal="center"/>
      <protection/>
    </xf>
    <xf numFmtId="37" fontId="6" fillId="0" borderId="49" xfId="0" applyNumberFormat="1" applyFont="1" applyBorder="1" applyAlignment="1" applyProtection="1">
      <alignment horizontal="center"/>
      <protection/>
    </xf>
    <xf numFmtId="37" fontId="6" fillId="0" borderId="5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51" xfId="0" applyFont="1" applyBorder="1" applyAlignment="1">
      <alignment horizontal="centerContinuous"/>
    </xf>
    <xf numFmtId="0" fontId="0" fillId="0" borderId="0" xfId="0" applyBorder="1" applyAlignment="1" quotePrefix="1">
      <alignment/>
    </xf>
    <xf numFmtId="0" fontId="0" fillId="0" borderId="1" xfId="0" applyBorder="1" applyAlignment="1" quotePrefix="1">
      <alignment/>
    </xf>
    <xf numFmtId="0" fontId="10" fillId="0" borderId="3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6" fillId="0" borderId="52" xfId="0" applyFont="1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3" xfId="0" applyFont="1" applyBorder="1" applyAlignment="1">
      <alignment/>
    </xf>
    <xf numFmtId="0" fontId="20" fillId="0" borderId="53" xfId="0" applyFont="1" applyBorder="1" applyAlignment="1">
      <alignment/>
    </xf>
    <xf numFmtId="0" fontId="0" fillId="0" borderId="9" xfId="0" applyBorder="1" applyAlignment="1">
      <alignment/>
    </xf>
    <xf numFmtId="0" fontId="10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0" fillId="0" borderId="9" xfId="0" applyFont="1" applyBorder="1" applyAlignment="1">
      <alignment/>
    </xf>
    <xf numFmtId="0" fontId="10" fillId="0" borderId="54" xfId="0" applyFont="1" applyBorder="1" applyAlignment="1">
      <alignment/>
    </xf>
    <xf numFmtId="0" fontId="6" fillId="0" borderId="55" xfId="0" applyFont="1" applyBorder="1" applyAlignment="1">
      <alignment horizontal="right"/>
    </xf>
    <xf numFmtId="0" fontId="6" fillId="0" borderId="5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10" fillId="0" borderId="56" xfId="0" applyFont="1" applyBorder="1" applyAlignment="1">
      <alignment horizontal="centerContinuous"/>
    </xf>
    <xf numFmtId="0" fontId="6" fillId="0" borderId="57" xfId="0" applyFont="1" applyBorder="1" applyAlignment="1">
      <alignment horizontal="centerContinuous"/>
    </xf>
    <xf numFmtId="37" fontId="19" fillId="0" borderId="0" xfId="0" applyNumberFormat="1" applyFont="1" applyBorder="1" applyAlignment="1" applyProtection="1" quotePrefix="1">
      <alignment horizontal="left" vertical="center"/>
      <protection/>
    </xf>
    <xf numFmtId="177" fontId="6" fillId="0" borderId="33" xfId="0" applyNumberFormat="1" applyFont="1" applyFill="1" applyBorder="1" applyAlignment="1">
      <alignment/>
    </xf>
    <xf numFmtId="177" fontId="6" fillId="0" borderId="35" xfId="0" applyNumberFormat="1" applyFont="1" applyFill="1" applyBorder="1" applyAlignment="1">
      <alignment/>
    </xf>
    <xf numFmtId="184" fontId="6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"/>
      <protection/>
    </xf>
    <xf numFmtId="37" fontId="22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NumberFormat="1" applyFont="1" applyBorder="1" applyAlignment="1">
      <alignment/>
    </xf>
    <xf numFmtId="37" fontId="6" fillId="0" borderId="1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 horizontal="center"/>
      <protection/>
    </xf>
    <xf numFmtId="37" fontId="6" fillId="0" borderId="1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/>
    </xf>
    <xf numFmtId="37" fontId="6" fillId="0" borderId="14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8" xfId="0" applyNumberFormat="1" applyFont="1" applyBorder="1" applyAlignment="1" applyProtection="1" quotePrefix="1">
      <alignment horizontal="centerContinuous"/>
      <protection/>
    </xf>
    <xf numFmtId="37" fontId="6" fillId="0" borderId="9" xfId="0" applyNumberFormat="1" applyFont="1" applyBorder="1" applyAlignment="1" applyProtection="1">
      <alignment horizontal="centerContinuous"/>
      <protection/>
    </xf>
    <xf numFmtId="37" fontId="6" fillId="0" borderId="31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58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/>
    </xf>
    <xf numFmtId="37" fontId="6" fillId="0" borderId="8" xfId="0" applyNumberFormat="1" applyFont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 quotePrefix="1">
      <alignment horizontal="centerContinuous" vertic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left"/>
      <protection/>
    </xf>
    <xf numFmtId="0" fontId="23" fillId="0" borderId="62" xfId="0" applyNumberFormat="1" applyFont="1" applyBorder="1" applyAlignment="1">
      <alignment/>
    </xf>
    <xf numFmtId="0" fontId="6" fillId="0" borderId="63" xfId="0" applyFont="1" applyBorder="1" applyAlignment="1">
      <alignment/>
    </xf>
    <xf numFmtId="0" fontId="6" fillId="0" borderId="64" xfId="0" applyFont="1" applyBorder="1" applyAlignment="1">
      <alignment/>
    </xf>
    <xf numFmtId="37" fontId="6" fillId="0" borderId="45" xfId="0" applyNumberFormat="1" applyFont="1" applyBorder="1" applyAlignment="1" applyProtection="1">
      <alignment/>
      <protection/>
    </xf>
    <xf numFmtId="37" fontId="6" fillId="0" borderId="45" xfId="0" applyNumberFormat="1" applyFont="1" applyBorder="1" applyAlignment="1" applyProtection="1">
      <alignment horizontal="center"/>
      <protection/>
    </xf>
    <xf numFmtId="37" fontId="6" fillId="0" borderId="27" xfId="0" applyNumberFormat="1" applyFont="1" applyBorder="1" applyAlignment="1" applyProtection="1">
      <alignment/>
      <protection/>
    </xf>
    <xf numFmtId="37" fontId="6" fillId="0" borderId="45" xfId="0" applyNumberFormat="1" applyFont="1" applyBorder="1" applyAlignment="1" applyProtection="1" quotePrefix="1">
      <alignment horizontal="center"/>
      <protection/>
    </xf>
    <xf numFmtId="37" fontId="6" fillId="0" borderId="45" xfId="0" applyNumberFormat="1" applyFont="1" applyBorder="1" applyAlignment="1" applyProtection="1">
      <alignment horizontal="left"/>
      <protection/>
    </xf>
    <xf numFmtId="37" fontId="6" fillId="0" borderId="33" xfId="0" applyNumberFormat="1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left"/>
      <protection/>
    </xf>
    <xf numFmtId="0" fontId="6" fillId="0" borderId="45" xfId="0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10" xfId="0" applyNumberFormat="1" applyFont="1" applyBorder="1" applyAlignment="1" applyProtection="1">
      <alignment horizontal="left"/>
      <protection/>
    </xf>
    <xf numFmtId="37" fontId="6" fillId="0" borderId="35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37" fontId="6" fillId="0" borderId="66" xfId="0" applyNumberFormat="1" applyFont="1" applyBorder="1" applyAlignment="1" applyProtection="1">
      <alignment horizontal="center"/>
      <protection/>
    </xf>
    <xf numFmtId="37" fontId="6" fillId="0" borderId="67" xfId="0" applyNumberFormat="1" applyFont="1" applyBorder="1" applyAlignment="1" applyProtection="1">
      <alignment horizontal="left"/>
      <protection/>
    </xf>
    <xf numFmtId="37" fontId="6" fillId="0" borderId="67" xfId="0" applyNumberFormat="1" applyFont="1" applyBorder="1" applyAlignment="1" applyProtection="1">
      <alignment horizontal="center"/>
      <protection/>
    </xf>
    <xf numFmtId="37" fontId="6" fillId="0" borderId="66" xfId="0" applyNumberFormat="1" applyFont="1" applyBorder="1" applyAlignment="1" applyProtection="1">
      <alignment/>
      <protection/>
    </xf>
    <xf numFmtId="37" fontId="6" fillId="0" borderId="67" xfId="0" applyNumberFormat="1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/>
      <protection/>
    </xf>
    <xf numFmtId="0" fontId="6" fillId="0" borderId="67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6" fillId="0" borderId="67" xfId="0" applyFont="1" applyBorder="1" applyAlignment="1" applyProtection="1">
      <alignment/>
      <protection/>
    </xf>
    <xf numFmtId="0" fontId="6" fillId="0" borderId="68" xfId="0" applyFont="1" applyBorder="1" applyAlignment="1" applyProtection="1">
      <alignment/>
      <protection/>
    </xf>
    <xf numFmtId="37" fontId="24" fillId="2" borderId="66" xfId="0" applyNumberFormat="1" applyFont="1" applyFill="1" applyBorder="1" applyAlignment="1" applyProtection="1">
      <alignment horizontal="center"/>
      <protection/>
    </xf>
    <xf numFmtId="37" fontId="24" fillId="2" borderId="67" xfId="0" applyNumberFormat="1" applyFont="1" applyFill="1" applyBorder="1" applyAlignment="1" applyProtection="1">
      <alignment horizontal="left"/>
      <protection/>
    </xf>
    <xf numFmtId="37" fontId="6" fillId="0" borderId="67" xfId="0" applyNumberFormat="1" applyFont="1" applyFill="1" applyBorder="1" applyAlignment="1" applyProtection="1">
      <alignment horizontal="center"/>
      <protection/>
    </xf>
    <xf numFmtId="37" fontId="6" fillId="2" borderId="66" xfId="0" applyNumberFormat="1" applyFont="1" applyFill="1" applyBorder="1" applyAlignment="1" applyProtection="1">
      <alignment/>
      <protection/>
    </xf>
    <xf numFmtId="37" fontId="6" fillId="2" borderId="67" xfId="0" applyNumberFormat="1" applyFont="1" applyFill="1" applyBorder="1" applyAlignment="1" applyProtection="1">
      <alignment/>
      <protection/>
    </xf>
    <xf numFmtId="37" fontId="6" fillId="0" borderId="66" xfId="0" applyNumberFormat="1" applyFont="1" applyFill="1" applyBorder="1" applyAlignment="1" applyProtection="1">
      <alignment/>
      <protection/>
    </xf>
    <xf numFmtId="37" fontId="6" fillId="0" borderId="67" xfId="0" applyNumberFormat="1" applyFont="1" applyFill="1" applyBorder="1" applyAlignment="1" applyProtection="1">
      <alignment/>
      <protection/>
    </xf>
    <xf numFmtId="37" fontId="6" fillId="0" borderId="35" xfId="0" applyNumberFormat="1" applyFont="1" applyFill="1" applyBorder="1" applyAlignment="1" applyProtection="1">
      <alignment horizontal="center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4" fillId="2" borderId="66" xfId="0" applyFont="1" applyFill="1" applyBorder="1" applyAlignment="1" applyProtection="1">
      <alignment horizontal="center"/>
      <protection/>
    </xf>
    <xf numFmtId="0" fontId="24" fillId="2" borderId="67" xfId="0" applyFont="1" applyFill="1" applyBorder="1" applyAlignment="1" applyProtection="1">
      <alignment/>
      <protection/>
    </xf>
    <xf numFmtId="0" fontId="24" fillId="2" borderId="66" xfId="0" applyFont="1" applyFill="1" applyBorder="1" applyAlignment="1" applyProtection="1">
      <alignment/>
      <protection/>
    </xf>
    <xf numFmtId="0" fontId="24" fillId="2" borderId="67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0" fontId="6" fillId="0" borderId="68" xfId="0" applyFont="1" applyFill="1" applyBorder="1" applyAlignment="1" applyProtection="1">
      <alignment/>
      <protection/>
    </xf>
    <xf numFmtId="37" fontId="6" fillId="0" borderId="66" xfId="0" applyNumberFormat="1" applyFont="1" applyFill="1" applyBorder="1" applyAlignment="1" applyProtection="1">
      <alignment horizontal="center"/>
      <protection/>
    </xf>
    <xf numFmtId="37" fontId="6" fillId="0" borderId="67" xfId="0" applyNumberFormat="1" applyFont="1" applyFill="1" applyBorder="1" applyAlignment="1" applyProtection="1">
      <alignment horizontal="left"/>
      <protection/>
    </xf>
    <xf numFmtId="0" fontId="6" fillId="0" borderId="66" xfId="0" applyFont="1" applyBorder="1" applyAlignment="1" applyProtection="1" quotePrefix="1">
      <alignment horizontal="center"/>
      <protection/>
    </xf>
    <xf numFmtId="0" fontId="24" fillId="0" borderId="66" xfId="0" applyFont="1" applyFill="1" applyBorder="1" applyAlignment="1" applyProtection="1">
      <alignment/>
      <protection/>
    </xf>
    <xf numFmtId="0" fontId="6" fillId="2" borderId="68" xfId="0" applyFont="1" applyFill="1" applyBorder="1" applyAlignment="1" applyProtection="1">
      <alignment/>
      <protection/>
    </xf>
    <xf numFmtId="0" fontId="24" fillId="0" borderId="67" xfId="0" applyFont="1" applyFill="1" applyBorder="1" applyAlignment="1" applyProtection="1">
      <alignment/>
      <protection/>
    </xf>
    <xf numFmtId="0" fontId="24" fillId="2" borderId="68" xfId="0" applyFont="1" applyFill="1" applyBorder="1" applyAlignment="1" applyProtection="1">
      <alignment/>
      <protection/>
    </xf>
    <xf numFmtId="0" fontId="24" fillId="0" borderId="68" xfId="0" applyFont="1" applyFill="1" applyBorder="1" applyAlignment="1" applyProtection="1">
      <alignment/>
      <protection/>
    </xf>
    <xf numFmtId="1" fontId="24" fillId="2" borderId="67" xfId="0" applyNumberFormat="1" applyFont="1" applyFill="1" applyBorder="1" applyAlignment="1" applyProtection="1">
      <alignment/>
      <protection/>
    </xf>
    <xf numFmtId="1" fontId="24" fillId="2" borderId="66" xfId="0" applyNumberFormat="1" applyFont="1" applyFill="1" applyBorder="1" applyAlignment="1" applyProtection="1">
      <alignment/>
      <protection/>
    </xf>
    <xf numFmtId="0" fontId="6" fillId="0" borderId="69" xfId="0" applyFont="1" applyFill="1" applyBorder="1" applyAlignment="1" applyProtection="1">
      <alignment/>
      <protection/>
    </xf>
    <xf numFmtId="0" fontId="6" fillId="0" borderId="70" xfId="0" applyFont="1" applyBorder="1" applyAlignment="1">
      <alignment/>
    </xf>
    <xf numFmtId="0" fontId="6" fillId="0" borderId="71" xfId="0" applyFont="1" applyBorder="1" applyAlignment="1">
      <alignment/>
    </xf>
    <xf numFmtId="0" fontId="23" fillId="0" borderId="70" xfId="0" applyNumberFormat="1" applyFont="1" applyBorder="1" applyAlignment="1">
      <alignment/>
    </xf>
    <xf numFmtId="0" fontId="23" fillId="0" borderId="72" xfId="0" applyNumberFormat="1" applyFont="1" applyBorder="1" applyAlignment="1">
      <alignment/>
    </xf>
    <xf numFmtId="0" fontId="23" fillId="0" borderId="73" xfId="0" applyNumberFormat="1" applyFont="1" applyBorder="1" applyAlignment="1">
      <alignment/>
    </xf>
    <xf numFmtId="0" fontId="6" fillId="3" borderId="67" xfId="0" applyFont="1" applyFill="1" applyBorder="1" applyAlignment="1" applyProtection="1">
      <alignment/>
      <protection/>
    </xf>
    <xf numFmtId="0" fontId="6" fillId="2" borderId="67" xfId="0" applyFont="1" applyFill="1" applyBorder="1" applyAlignment="1" applyProtection="1">
      <alignment/>
      <protection/>
    </xf>
    <xf numFmtId="0" fontId="6" fillId="2" borderId="6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right"/>
      <protection/>
    </xf>
    <xf numFmtId="0" fontId="6" fillId="0" borderId="67" xfId="0" applyFont="1" applyFill="1" applyBorder="1" applyAlignment="1" applyProtection="1">
      <alignment horizontal="right"/>
      <protection/>
    </xf>
    <xf numFmtId="0" fontId="6" fillId="2" borderId="66" xfId="0" applyFont="1" applyFill="1" applyBorder="1" applyAlignment="1" applyProtection="1">
      <alignment horizontal="right"/>
      <protection/>
    </xf>
    <xf numFmtId="0" fontId="6" fillId="2" borderId="67" xfId="0" applyFont="1" applyFill="1" applyBorder="1" applyAlignment="1" applyProtection="1">
      <alignment horizontal="right"/>
      <protection/>
    </xf>
    <xf numFmtId="0" fontId="14" fillId="0" borderId="66" xfId="0" applyFont="1" applyBorder="1" applyAlignment="1" applyProtection="1">
      <alignment horizontal="center"/>
      <protection/>
    </xf>
    <xf numFmtId="0" fontId="14" fillId="0" borderId="67" xfId="0" applyFont="1" applyBorder="1" applyAlignment="1" applyProtection="1">
      <alignment/>
      <protection/>
    </xf>
    <xf numFmtId="37" fontId="6" fillId="0" borderId="74" xfId="0" applyNumberFormat="1" applyFont="1" applyBorder="1" applyAlignment="1" applyProtection="1">
      <alignment horizontal="center"/>
      <protection/>
    </xf>
    <xf numFmtId="37" fontId="6" fillId="0" borderId="75" xfId="0" applyNumberFormat="1" applyFont="1" applyBorder="1" applyAlignment="1" applyProtection="1">
      <alignment/>
      <protection/>
    </xf>
    <xf numFmtId="37" fontId="6" fillId="0" borderId="75" xfId="0" applyNumberFormat="1" applyFont="1" applyBorder="1" applyAlignment="1" applyProtection="1">
      <alignment horizontal="center"/>
      <protection/>
    </xf>
    <xf numFmtId="37" fontId="6" fillId="0" borderId="74" xfId="0" applyNumberFormat="1" applyFont="1" applyBorder="1" applyAlignment="1" applyProtection="1">
      <alignment/>
      <protection/>
    </xf>
    <xf numFmtId="37" fontId="24" fillId="2" borderId="76" xfId="0" applyNumberFormat="1" applyFont="1" applyFill="1" applyBorder="1" applyAlignment="1" applyProtection="1">
      <alignment horizontal="center"/>
      <protection/>
    </xf>
    <xf numFmtId="37" fontId="24" fillId="2" borderId="69" xfId="0" applyNumberFormat="1" applyFont="1" applyFill="1" applyBorder="1" applyAlignment="1" applyProtection="1">
      <alignment/>
      <protection/>
    </xf>
    <xf numFmtId="37" fontId="6" fillId="0" borderId="77" xfId="0" applyNumberFormat="1" applyFont="1" applyBorder="1" applyAlignment="1" applyProtection="1">
      <alignment horizontal="center"/>
      <protection/>
    </xf>
    <xf numFmtId="37" fontId="6" fillId="0" borderId="78" xfId="0" applyNumberFormat="1" applyFont="1" applyBorder="1" applyAlignment="1" applyProtection="1">
      <alignment/>
      <protection/>
    </xf>
    <xf numFmtId="37" fontId="6" fillId="2" borderId="75" xfId="0" applyNumberFormat="1" applyFont="1" applyFill="1" applyBorder="1" applyAlignment="1" applyProtection="1">
      <alignment/>
      <protection/>
    </xf>
    <xf numFmtId="0" fontId="24" fillId="2" borderId="13" xfId="0" applyFont="1" applyFill="1" applyBorder="1" applyAlignment="1" applyProtection="1">
      <alignment horizontal="center"/>
      <protection/>
    </xf>
    <xf numFmtId="0" fontId="24" fillId="2" borderId="14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1" fontId="6" fillId="2" borderId="14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47" xfId="0" applyFont="1" applyBorder="1" applyAlignment="1" applyProtection="1">
      <alignment/>
      <protection/>
    </xf>
    <xf numFmtId="37" fontId="6" fillId="0" borderId="76" xfId="0" applyNumberFormat="1" applyFont="1" applyBorder="1" applyAlignment="1" applyProtection="1">
      <alignment horizontal="center"/>
      <protection/>
    </xf>
    <xf numFmtId="37" fontId="6" fillId="0" borderId="69" xfId="0" applyNumberFormat="1" applyFont="1" applyBorder="1" applyAlignment="1" applyProtection="1">
      <alignment/>
      <protection/>
    </xf>
    <xf numFmtId="37" fontId="6" fillId="0" borderId="76" xfId="0" applyNumberFormat="1" applyFont="1" applyBorder="1" applyAlignment="1" applyProtection="1">
      <alignment/>
      <protection/>
    </xf>
    <xf numFmtId="37" fontId="6" fillId="0" borderId="77" xfId="0" applyNumberFormat="1" applyFont="1" applyBorder="1" applyAlignment="1" applyProtection="1">
      <alignment/>
      <protection/>
    </xf>
    <xf numFmtId="0" fontId="6" fillId="0" borderId="74" xfId="0" applyFont="1" applyBorder="1" applyAlignment="1" applyProtection="1">
      <alignment horizontal="center"/>
      <protection/>
    </xf>
    <xf numFmtId="0" fontId="6" fillId="0" borderId="77" xfId="0" applyFont="1" applyBorder="1" applyAlignment="1" applyProtection="1">
      <alignment/>
      <protection/>
    </xf>
    <xf numFmtId="0" fontId="6" fillId="0" borderId="74" xfId="0" applyFont="1" applyBorder="1" applyAlignment="1" applyProtection="1">
      <alignment/>
      <protection/>
    </xf>
    <xf numFmtId="0" fontId="6" fillId="0" borderId="75" xfId="0" applyFont="1" applyBorder="1" applyAlignment="1" applyProtection="1">
      <alignment/>
      <protection/>
    </xf>
    <xf numFmtId="0" fontId="6" fillId="0" borderId="79" xfId="0" applyFont="1" applyBorder="1" applyAlignment="1" applyProtection="1">
      <alignment/>
      <protection/>
    </xf>
    <xf numFmtId="37" fontId="6" fillId="2" borderId="69" xfId="0" applyNumberFormat="1" applyFont="1" applyFill="1" applyBorder="1" applyAlignment="1" applyProtection="1">
      <alignment/>
      <protection/>
    </xf>
    <xf numFmtId="37" fontId="24" fillId="2" borderId="74" xfId="0" applyNumberFormat="1" applyFont="1" applyFill="1" applyBorder="1" applyAlignment="1" applyProtection="1">
      <alignment horizontal="center"/>
      <protection/>
    </xf>
    <xf numFmtId="0" fontId="24" fillId="2" borderId="77" xfId="0" applyFont="1" applyFill="1" applyBorder="1" applyAlignment="1" applyProtection="1">
      <alignment/>
      <protection/>
    </xf>
    <xf numFmtId="37" fontId="6" fillId="0" borderId="80" xfId="0" applyNumberFormat="1" applyFont="1" applyBorder="1" applyAlignment="1" applyProtection="1">
      <alignment/>
      <protection/>
    </xf>
    <xf numFmtId="0" fontId="6" fillId="0" borderId="76" xfId="0" applyFont="1" applyBorder="1" applyAlignment="1">
      <alignment horizontal="center"/>
    </xf>
    <xf numFmtId="0" fontId="6" fillId="0" borderId="69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 horizontal="center"/>
    </xf>
    <xf numFmtId="37" fontId="6" fillId="0" borderId="81" xfId="0" applyNumberFormat="1" applyFont="1" applyBorder="1" applyAlignment="1">
      <alignment/>
    </xf>
    <xf numFmtId="37" fontId="6" fillId="0" borderId="82" xfId="0" applyNumberFormat="1" applyFont="1" applyBorder="1" applyAlignment="1" applyProtection="1">
      <alignment/>
      <protection/>
    </xf>
    <xf numFmtId="37" fontId="6" fillId="0" borderId="83" xfId="0" applyNumberFormat="1" applyFont="1" applyBorder="1" applyAlignment="1" applyProtection="1">
      <alignment/>
      <protection/>
    </xf>
    <xf numFmtId="37" fontId="6" fillId="0" borderId="81" xfId="0" applyNumberFormat="1" applyFont="1" applyBorder="1" applyAlignment="1" applyProtection="1">
      <alignment/>
      <protection/>
    </xf>
    <xf numFmtId="37" fontId="6" fillId="0" borderId="84" xfId="0" applyNumberFormat="1" applyFont="1" applyBorder="1" applyAlignment="1" applyProtection="1">
      <alignment/>
      <protection/>
    </xf>
    <xf numFmtId="37" fontId="6" fillId="0" borderId="85" xfId="0" applyNumberFormat="1" applyFont="1" applyBorder="1" applyAlignment="1" applyProtection="1">
      <alignment horizontal="center"/>
      <protection/>
    </xf>
    <xf numFmtId="0" fontId="6" fillId="0" borderId="83" xfId="0" applyFont="1" applyBorder="1" applyAlignment="1" applyProtection="1">
      <alignment/>
      <protection/>
    </xf>
    <xf numFmtId="37" fontId="6" fillId="0" borderId="86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58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3" xfId="0" applyNumberFormat="1" applyBorder="1" applyAlignment="1">
      <alignment/>
    </xf>
    <xf numFmtId="0" fontId="0" fillId="0" borderId="0" xfId="0" applyNumberFormat="1" applyAlignment="1">
      <alignment/>
    </xf>
    <xf numFmtId="177" fontId="6" fillId="0" borderId="87" xfId="0" applyNumberFormat="1" applyFont="1" applyBorder="1" applyAlignment="1" applyProtection="1">
      <alignment horizontal="right"/>
      <protection/>
    </xf>
    <xf numFmtId="177" fontId="6" fillId="0" borderId="19" xfId="0" applyNumberFormat="1" applyFont="1" applyBorder="1" applyAlignment="1" applyProtection="1">
      <alignment horizontal="right"/>
      <protection/>
    </xf>
    <xf numFmtId="177" fontId="6" fillId="0" borderId="18" xfId="0" applyNumberFormat="1" applyFont="1" applyBorder="1" applyAlignment="1" applyProtection="1">
      <alignment horizontal="right"/>
      <protection/>
    </xf>
    <xf numFmtId="0" fontId="10" fillId="0" borderId="10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6"/>
  <sheetViews>
    <sheetView zoomScale="80" zoomScaleNormal="80" workbookViewId="0" topLeftCell="AL4">
      <selection activeCell="AP25" sqref="AP25"/>
    </sheetView>
  </sheetViews>
  <sheetFormatPr defaultColWidth="8.8984375" defaultRowHeight="14.25"/>
  <cols>
    <col min="1" max="1" width="12.5" style="173" customWidth="1"/>
    <col min="2" max="2" width="10.59765625" style="173" customWidth="1"/>
    <col min="3" max="3" width="11" style="173" customWidth="1"/>
    <col min="4" max="4" width="10.19921875" style="173" customWidth="1"/>
    <col min="5" max="5" width="11.09765625" style="173" customWidth="1"/>
    <col min="6" max="6" width="10.59765625" style="173" customWidth="1"/>
    <col min="7" max="7" width="8.8984375" style="173" customWidth="1"/>
    <col min="8" max="8" width="9.3984375" style="173" customWidth="1"/>
    <col min="9" max="12" width="8.8984375" style="173" customWidth="1"/>
    <col min="13" max="13" width="11.5" style="173" customWidth="1"/>
    <col min="14" max="14" width="8.8984375" style="173" customWidth="1"/>
    <col min="15" max="16" width="9" style="173" bestFit="1" customWidth="1"/>
    <col min="17" max="21" width="10.59765625" style="173" bestFit="1" customWidth="1"/>
    <col min="22" max="22" width="9" style="173" bestFit="1" customWidth="1"/>
    <col min="23" max="23" width="9.59765625" style="173" bestFit="1" customWidth="1"/>
    <col min="24" max="24" width="9" style="173" bestFit="1" customWidth="1"/>
    <col min="25" max="25" width="11.59765625" style="173" bestFit="1" customWidth="1"/>
    <col min="26" max="26" width="11.59765625" style="173" customWidth="1"/>
    <col min="27" max="27" width="4.69921875" style="173" customWidth="1"/>
    <col min="28" max="28" width="49.09765625" style="173" customWidth="1"/>
    <col min="29" max="29" width="5.69921875" style="332" customWidth="1"/>
    <col min="30" max="30" width="10.3984375" style="332" customWidth="1"/>
    <col min="31" max="31" width="9.69921875" style="173" customWidth="1"/>
    <col min="32" max="33" width="8.69921875" style="173" customWidth="1"/>
    <col min="34" max="34" width="11.09765625" style="173" customWidth="1"/>
    <col min="35" max="36" width="8.69921875" style="173" customWidth="1"/>
    <col min="37" max="37" width="7.69921875" style="173" customWidth="1"/>
    <col min="38" max="38" width="7.09765625" style="173" customWidth="1"/>
    <col min="39" max="41" width="9.09765625" style="173" bestFit="1" customWidth="1"/>
    <col min="42" max="42" width="11.09765625" style="173" customWidth="1"/>
    <col min="43" max="43" width="12.19921875" style="173" customWidth="1"/>
    <col min="44" max="44" width="11.5" style="173" customWidth="1"/>
    <col min="45" max="45" width="10.59765625" style="173" bestFit="1" customWidth="1"/>
    <col min="46" max="46" width="11.59765625" style="173" customWidth="1"/>
    <col min="47" max="47" width="9.59765625" style="173" bestFit="1" customWidth="1"/>
    <col min="48" max="48" width="11.69921875" style="173" customWidth="1"/>
    <col min="49" max="16384" width="8.8984375" style="173" customWidth="1"/>
  </cols>
  <sheetData>
    <row r="1" spans="1:48" ht="13.5">
      <c r="A1" s="172">
        <v>40544</v>
      </c>
      <c r="B1" s="173" t="s">
        <v>202</v>
      </c>
      <c r="Z1" s="174"/>
      <c r="AA1" s="175"/>
      <c r="AB1" s="176" t="s">
        <v>205</v>
      </c>
      <c r="AC1" s="177"/>
      <c r="AD1" s="177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</row>
    <row r="2" spans="1:40" ht="17.25">
      <c r="A2" s="173" t="s">
        <v>203</v>
      </c>
      <c r="O2" s="173" t="s">
        <v>204</v>
      </c>
      <c r="Z2" s="174"/>
      <c r="AA2" s="175"/>
      <c r="AB2" s="178" t="s">
        <v>0</v>
      </c>
      <c r="AC2" s="177"/>
      <c r="AD2" s="177"/>
      <c r="AE2" s="175"/>
      <c r="AF2" s="175"/>
      <c r="AG2" s="175"/>
      <c r="AH2" s="175"/>
      <c r="AI2" s="175"/>
      <c r="AJ2" s="175"/>
      <c r="AK2" s="175"/>
      <c r="AL2" s="175"/>
      <c r="AM2" s="175"/>
      <c r="AN2" s="179" t="s">
        <v>1</v>
      </c>
    </row>
    <row r="3" spans="26:48" ht="14.25" thickBot="1">
      <c r="Z3" s="180"/>
      <c r="AA3" s="181"/>
      <c r="AB3" s="181"/>
      <c r="AC3" s="182"/>
      <c r="AD3" s="182"/>
      <c r="AE3" s="181"/>
      <c r="AF3" s="181"/>
      <c r="AG3" s="181"/>
      <c r="AH3" s="181"/>
      <c r="AI3" s="183"/>
      <c r="AJ3" s="181"/>
      <c r="AK3" s="184"/>
      <c r="AM3" s="175"/>
      <c r="AN3" s="185"/>
      <c r="AO3" s="185"/>
      <c r="AP3" s="185"/>
      <c r="AQ3" s="185"/>
      <c r="AR3" s="185"/>
      <c r="AS3" s="185"/>
      <c r="AT3" s="185"/>
      <c r="AU3" s="185"/>
      <c r="AV3" s="185"/>
    </row>
    <row r="4" spans="1:49" ht="13.5">
      <c r="A4" s="186" t="s">
        <v>175</v>
      </c>
      <c r="B4" s="186" t="s">
        <v>159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8"/>
      <c r="O4" s="186" t="s">
        <v>175</v>
      </c>
      <c r="P4" s="187"/>
      <c r="Q4" s="186" t="s">
        <v>159</v>
      </c>
      <c r="R4" s="187"/>
      <c r="S4" s="187"/>
      <c r="T4" s="187"/>
      <c r="U4" s="187"/>
      <c r="V4" s="187"/>
      <c r="W4" s="187"/>
      <c r="X4" s="187"/>
      <c r="Y4" s="188"/>
      <c r="Z4" s="180"/>
      <c r="AA4" s="41" t="s">
        <v>2</v>
      </c>
      <c r="AB4" s="25"/>
      <c r="AC4" s="189" t="s">
        <v>4</v>
      </c>
      <c r="AD4" s="190" t="s">
        <v>5</v>
      </c>
      <c r="AE4" s="191"/>
      <c r="AF4" s="191"/>
      <c r="AG4" s="192" t="s">
        <v>6</v>
      </c>
      <c r="AH4" s="193"/>
      <c r="AI4" s="193"/>
      <c r="AJ4" s="20" t="s">
        <v>7</v>
      </c>
      <c r="AK4" s="194" t="s">
        <v>3</v>
      </c>
      <c r="AL4" s="195"/>
      <c r="AM4" s="175"/>
      <c r="AN4" s="196" t="s">
        <v>2</v>
      </c>
      <c r="AP4" s="197" t="s">
        <v>8</v>
      </c>
      <c r="AS4" s="198" t="s">
        <v>9</v>
      </c>
      <c r="AT4" s="199"/>
      <c r="AU4" s="199"/>
      <c r="AV4" s="197" t="s">
        <v>10</v>
      </c>
      <c r="AW4" s="200"/>
    </row>
    <row r="5" spans="1:49" ht="13.5">
      <c r="A5" s="201" t="s">
        <v>160</v>
      </c>
      <c r="B5" s="201" t="s">
        <v>161</v>
      </c>
      <c r="C5" s="202" t="s">
        <v>162</v>
      </c>
      <c r="D5" s="202" t="s">
        <v>163</v>
      </c>
      <c r="E5" s="202" t="s">
        <v>164</v>
      </c>
      <c r="F5" s="202" t="s">
        <v>165</v>
      </c>
      <c r="G5" s="202" t="s">
        <v>166</v>
      </c>
      <c r="H5" s="202" t="s">
        <v>167</v>
      </c>
      <c r="I5" s="202" t="s">
        <v>168</v>
      </c>
      <c r="J5" s="202" t="s">
        <v>169</v>
      </c>
      <c r="K5" s="202" t="s">
        <v>170</v>
      </c>
      <c r="L5" s="202" t="s">
        <v>171</v>
      </c>
      <c r="M5" s="203" t="s">
        <v>172</v>
      </c>
      <c r="O5" s="201" t="s">
        <v>160</v>
      </c>
      <c r="P5" s="201" t="s">
        <v>182</v>
      </c>
      <c r="Q5" s="201" t="s">
        <v>161</v>
      </c>
      <c r="R5" s="202" t="s">
        <v>162</v>
      </c>
      <c r="S5" s="202" t="s">
        <v>163</v>
      </c>
      <c r="T5" s="202" t="s">
        <v>164</v>
      </c>
      <c r="U5" s="202" t="s">
        <v>165</v>
      </c>
      <c r="V5" s="202" t="s">
        <v>166</v>
      </c>
      <c r="W5" s="202" t="s">
        <v>167</v>
      </c>
      <c r="X5" s="202" t="s">
        <v>168</v>
      </c>
      <c r="Y5" s="203" t="s">
        <v>172</v>
      </c>
      <c r="Z5" s="180"/>
      <c r="AA5" s="41" t="s">
        <v>11</v>
      </c>
      <c r="AB5" s="21" t="s">
        <v>178</v>
      </c>
      <c r="AC5" s="189" t="s">
        <v>13</v>
      </c>
      <c r="AD5" s="204"/>
      <c r="AE5" s="205"/>
      <c r="AF5" s="205"/>
      <c r="AG5" s="206" t="s">
        <v>14</v>
      </c>
      <c r="AH5" s="17"/>
      <c r="AI5" s="189" t="s">
        <v>15</v>
      </c>
      <c r="AJ5" s="20" t="s">
        <v>16</v>
      </c>
      <c r="AK5" s="18" t="s">
        <v>12</v>
      </c>
      <c r="AL5" s="195"/>
      <c r="AM5" s="175"/>
      <c r="AN5" s="196" t="s">
        <v>11</v>
      </c>
      <c r="AP5" s="207"/>
      <c r="AQ5" s="199"/>
      <c r="AR5" s="199"/>
      <c r="AS5" s="198" t="s">
        <v>17</v>
      </c>
      <c r="AT5" s="199"/>
      <c r="AU5" s="208" t="s">
        <v>18</v>
      </c>
      <c r="AV5" s="197" t="s">
        <v>19</v>
      </c>
      <c r="AW5" s="200"/>
    </row>
    <row r="6" spans="1:49" ht="13.5">
      <c r="A6" s="201">
        <v>2010</v>
      </c>
      <c r="B6" s="334">
        <v>55229</v>
      </c>
      <c r="C6" s="335">
        <v>337053</v>
      </c>
      <c r="D6" s="335">
        <v>4162</v>
      </c>
      <c r="E6" s="335"/>
      <c r="F6" s="335">
        <v>5744</v>
      </c>
      <c r="G6" s="335">
        <v>46015</v>
      </c>
      <c r="H6" s="335">
        <v>92625</v>
      </c>
      <c r="I6" s="335">
        <v>602</v>
      </c>
      <c r="J6" s="335"/>
      <c r="K6" s="335">
        <v>7924</v>
      </c>
      <c r="L6" s="335">
        <v>8725</v>
      </c>
      <c r="M6" s="209">
        <f>SUM(B6:L6)</f>
        <v>558079</v>
      </c>
      <c r="O6" s="201">
        <v>2040</v>
      </c>
      <c r="P6" s="201">
        <v>1001</v>
      </c>
      <c r="Q6" s="334">
        <v>0</v>
      </c>
      <c r="R6" s="335">
        <v>902</v>
      </c>
      <c r="S6" s="335">
        <v>1278</v>
      </c>
      <c r="T6" s="335"/>
      <c r="U6" s="335"/>
      <c r="V6" s="335"/>
      <c r="W6" s="335"/>
      <c r="X6" s="335"/>
      <c r="Y6" s="209">
        <f>SUM(Q6:X6)</f>
        <v>2180</v>
      </c>
      <c r="Z6" s="180"/>
      <c r="AA6" s="41" t="s">
        <v>20</v>
      </c>
      <c r="AB6" s="25"/>
      <c r="AC6" s="189" t="s">
        <v>22</v>
      </c>
      <c r="AD6" s="20" t="s">
        <v>23</v>
      </c>
      <c r="AE6" s="21" t="s">
        <v>24</v>
      </c>
      <c r="AF6" s="21" t="s">
        <v>25</v>
      </c>
      <c r="AG6" s="20" t="s">
        <v>23</v>
      </c>
      <c r="AH6" s="21" t="s">
        <v>25</v>
      </c>
      <c r="AI6" s="21" t="s">
        <v>23</v>
      </c>
      <c r="AJ6" s="20" t="s">
        <v>23</v>
      </c>
      <c r="AK6" s="18" t="s">
        <v>21</v>
      </c>
      <c r="AL6" s="195"/>
      <c r="AM6" s="175"/>
      <c r="AN6" s="196" t="s">
        <v>20</v>
      </c>
      <c r="AP6" s="197" t="s">
        <v>26</v>
      </c>
      <c r="AQ6" s="208" t="s">
        <v>27</v>
      </c>
      <c r="AR6" s="208" t="s">
        <v>28</v>
      </c>
      <c r="AS6" s="197" t="s">
        <v>26</v>
      </c>
      <c r="AT6" s="208" t="s">
        <v>28</v>
      </c>
      <c r="AU6" s="208" t="s">
        <v>26</v>
      </c>
      <c r="AV6" s="197" t="s">
        <v>26</v>
      </c>
      <c r="AW6" s="200"/>
    </row>
    <row r="7" spans="1:49" ht="14.25" thickBot="1">
      <c r="A7" s="210">
        <v>2020</v>
      </c>
      <c r="B7" s="336">
        <v>179</v>
      </c>
      <c r="C7" s="337">
        <v>36</v>
      </c>
      <c r="D7" s="337"/>
      <c r="E7" s="337">
        <v>16</v>
      </c>
      <c r="F7" s="337">
        <v>2</v>
      </c>
      <c r="G7" s="337"/>
      <c r="H7" s="337"/>
      <c r="I7" s="337"/>
      <c r="J7" s="337"/>
      <c r="K7" s="337"/>
      <c r="L7" s="337"/>
      <c r="M7" s="209">
        <f aca="true" t="shared" si="0" ref="M7:M57">SUM(B7:L7)</f>
        <v>233</v>
      </c>
      <c r="O7" s="211"/>
      <c r="P7" s="210">
        <v>1006</v>
      </c>
      <c r="Q7" s="336">
        <v>6</v>
      </c>
      <c r="R7" s="337"/>
      <c r="S7" s="337">
        <v>115</v>
      </c>
      <c r="T7" s="337"/>
      <c r="U7" s="337"/>
      <c r="V7" s="337"/>
      <c r="W7" s="337"/>
      <c r="X7" s="337"/>
      <c r="Y7" s="209">
        <f aca="true" t="shared" si="1" ref="Y7:Y36">SUM(Q7:X7)</f>
        <v>121</v>
      </c>
      <c r="Z7" s="180"/>
      <c r="AA7" s="107" t="s">
        <v>29</v>
      </c>
      <c r="AB7" s="212"/>
      <c r="AC7" s="213" t="s">
        <v>30</v>
      </c>
      <c r="AD7" s="214"/>
      <c r="AE7" s="215" t="s">
        <v>31</v>
      </c>
      <c r="AF7" s="216" t="s">
        <v>32</v>
      </c>
      <c r="AG7" s="214"/>
      <c r="AH7" s="213" t="s">
        <v>32</v>
      </c>
      <c r="AI7" s="212"/>
      <c r="AJ7" s="214"/>
      <c r="AK7" s="217" t="s">
        <v>4</v>
      </c>
      <c r="AL7" s="195"/>
      <c r="AM7" s="175"/>
      <c r="AN7" s="218" t="s">
        <v>29</v>
      </c>
      <c r="AO7" s="185"/>
      <c r="AP7" s="219"/>
      <c r="AQ7" s="220" t="s">
        <v>33</v>
      </c>
      <c r="AR7" s="221" t="s">
        <v>32</v>
      </c>
      <c r="AS7" s="219"/>
      <c r="AT7" s="220" t="s">
        <v>32</v>
      </c>
      <c r="AU7" s="222"/>
      <c r="AV7" s="219"/>
      <c r="AW7" s="200"/>
    </row>
    <row r="8" spans="1:49" ht="13.5">
      <c r="A8" s="210">
        <v>2030</v>
      </c>
      <c r="B8" s="336">
        <v>895</v>
      </c>
      <c r="C8" s="337">
        <v>120405</v>
      </c>
      <c r="D8" s="337">
        <v>381280</v>
      </c>
      <c r="E8" s="337"/>
      <c r="F8" s="337"/>
      <c r="G8" s="337"/>
      <c r="H8" s="337"/>
      <c r="I8" s="337"/>
      <c r="J8" s="337"/>
      <c r="K8" s="337"/>
      <c r="L8" s="337"/>
      <c r="M8" s="209">
        <f t="shared" si="0"/>
        <v>502580</v>
      </c>
      <c r="O8" s="201" t="s">
        <v>191</v>
      </c>
      <c r="P8" s="187"/>
      <c r="Q8" s="334">
        <v>6</v>
      </c>
      <c r="R8" s="335">
        <v>902</v>
      </c>
      <c r="S8" s="335">
        <v>1393</v>
      </c>
      <c r="T8" s="335"/>
      <c r="U8" s="335"/>
      <c r="V8" s="335"/>
      <c r="W8" s="335"/>
      <c r="X8" s="335"/>
      <c r="Y8" s="209">
        <f t="shared" si="1"/>
        <v>2301</v>
      </c>
      <c r="Z8" s="180"/>
      <c r="AA8" s="23"/>
      <c r="AB8" s="223" t="s">
        <v>34</v>
      </c>
      <c r="AC8" s="189"/>
      <c r="AD8" s="23"/>
      <c r="AE8" s="25"/>
      <c r="AF8" s="224">
        <f>SUM(AF10:AF67)</f>
        <v>335431.6419999999</v>
      </c>
      <c r="AG8" s="23"/>
      <c r="AH8" s="25"/>
      <c r="AI8" s="25"/>
      <c r="AJ8" s="225"/>
      <c r="AK8" s="217"/>
      <c r="AL8" s="195"/>
      <c r="AM8" s="175"/>
      <c r="AN8" s="200"/>
      <c r="AP8" s="200"/>
      <c r="AQ8" s="226"/>
      <c r="AR8" s="226"/>
      <c r="AS8" s="200"/>
      <c r="AT8" s="226"/>
      <c r="AU8" s="226"/>
      <c r="AV8" s="227"/>
      <c r="AW8" s="228"/>
    </row>
    <row r="9" spans="1:49" ht="13.5">
      <c r="A9" s="210">
        <v>2040</v>
      </c>
      <c r="B9" s="336">
        <v>102</v>
      </c>
      <c r="C9" s="337">
        <v>950</v>
      </c>
      <c r="D9" s="337">
        <v>1393</v>
      </c>
      <c r="E9" s="337"/>
      <c r="F9" s="337"/>
      <c r="G9" s="337"/>
      <c r="H9" s="337"/>
      <c r="I9" s="337"/>
      <c r="J9" s="337"/>
      <c r="K9" s="337"/>
      <c r="L9" s="337"/>
      <c r="M9" s="209">
        <f t="shared" si="0"/>
        <v>2445</v>
      </c>
      <c r="O9" s="201">
        <v>2100</v>
      </c>
      <c r="P9" s="201">
        <v>1001</v>
      </c>
      <c r="Q9" s="334"/>
      <c r="R9" s="335">
        <v>915</v>
      </c>
      <c r="S9" s="335"/>
      <c r="T9" s="335"/>
      <c r="U9" s="335"/>
      <c r="V9" s="335"/>
      <c r="W9" s="335"/>
      <c r="X9" s="335"/>
      <c r="Y9" s="209">
        <f t="shared" si="1"/>
        <v>915</v>
      </c>
      <c r="Z9" s="180"/>
      <c r="AA9" s="229"/>
      <c r="AB9" s="230" t="s">
        <v>35</v>
      </c>
      <c r="AC9" s="230"/>
      <c r="AD9" s="229"/>
      <c r="AE9" s="224"/>
      <c r="AF9" s="231" t="s">
        <v>36</v>
      </c>
      <c r="AG9" s="229"/>
      <c r="AH9" s="224"/>
      <c r="AI9" s="224"/>
      <c r="AJ9" s="229"/>
      <c r="AK9" s="232"/>
      <c r="AL9" s="195"/>
      <c r="AM9" s="175"/>
      <c r="AN9" s="207"/>
      <c r="AO9" s="199"/>
      <c r="AP9" s="207"/>
      <c r="AQ9" s="233"/>
      <c r="AR9" s="233"/>
      <c r="AS9" s="207"/>
      <c r="AT9" s="233"/>
      <c r="AU9" s="233"/>
      <c r="AV9" s="234"/>
      <c r="AW9" s="228"/>
    </row>
    <row r="10" spans="1:49" ht="13.5">
      <c r="A10" s="210">
        <v>2060</v>
      </c>
      <c r="B10" s="336">
        <v>422</v>
      </c>
      <c r="C10" s="337">
        <v>372713</v>
      </c>
      <c r="D10" s="337">
        <v>583871</v>
      </c>
      <c r="E10" s="337">
        <v>478</v>
      </c>
      <c r="F10" s="337">
        <v>367511</v>
      </c>
      <c r="G10" s="337">
        <v>608113</v>
      </c>
      <c r="H10" s="337">
        <v>1063</v>
      </c>
      <c r="I10" s="337">
        <v>671530</v>
      </c>
      <c r="J10" s="337"/>
      <c r="K10" s="337"/>
      <c r="L10" s="337"/>
      <c r="M10" s="209">
        <f t="shared" si="0"/>
        <v>2605701</v>
      </c>
      <c r="O10" s="211"/>
      <c r="P10" s="210">
        <v>1009</v>
      </c>
      <c r="Q10" s="336">
        <v>0</v>
      </c>
      <c r="R10" s="337">
        <v>0</v>
      </c>
      <c r="S10" s="337"/>
      <c r="T10" s="337">
        <v>0</v>
      </c>
      <c r="U10" s="337">
        <v>0</v>
      </c>
      <c r="V10" s="337"/>
      <c r="W10" s="337">
        <v>0</v>
      </c>
      <c r="X10" s="337"/>
      <c r="Y10" s="209">
        <f t="shared" si="1"/>
        <v>0</v>
      </c>
      <c r="Z10" s="180"/>
      <c r="AA10" s="235" t="s">
        <v>37</v>
      </c>
      <c r="AB10" s="236" t="s">
        <v>38</v>
      </c>
      <c r="AC10" s="237"/>
      <c r="AD10" s="238"/>
      <c r="AE10" s="239"/>
      <c r="AF10" s="239">
        <f>AR10</f>
        <v>4162</v>
      </c>
      <c r="AG10" s="238"/>
      <c r="AH10" s="239"/>
      <c r="AI10" s="239"/>
      <c r="AJ10" s="238"/>
      <c r="AK10" s="232">
        <v>5</v>
      </c>
      <c r="AL10" s="195"/>
      <c r="AM10" s="175">
        <v>1</v>
      </c>
      <c r="AN10" s="240" t="s">
        <v>37</v>
      </c>
      <c r="AO10" s="241">
        <v>2010</v>
      </c>
      <c r="AP10" s="242" t="s">
        <v>36</v>
      </c>
      <c r="AQ10" s="243"/>
      <c r="AR10" s="243">
        <f>D6</f>
        <v>4162</v>
      </c>
      <c r="AS10" s="242"/>
      <c r="AT10" s="243"/>
      <c r="AU10" s="243"/>
      <c r="AV10" s="244"/>
      <c r="AW10" s="228"/>
    </row>
    <row r="11" spans="1:49" ht="13.5">
      <c r="A11" s="210">
        <v>2070</v>
      </c>
      <c r="B11" s="336">
        <v>88895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209">
        <f t="shared" si="0"/>
        <v>88895</v>
      </c>
      <c r="O11" s="201" t="s">
        <v>192</v>
      </c>
      <c r="P11" s="187"/>
      <c r="Q11" s="334">
        <v>0</v>
      </c>
      <c r="R11" s="335">
        <v>915</v>
      </c>
      <c r="S11" s="335"/>
      <c r="T11" s="335">
        <v>0</v>
      </c>
      <c r="U11" s="335">
        <v>0</v>
      </c>
      <c r="V11" s="335"/>
      <c r="W11" s="335">
        <v>0</v>
      </c>
      <c r="X11" s="335"/>
      <c r="Y11" s="209">
        <f t="shared" si="1"/>
        <v>915</v>
      </c>
      <c r="Z11" s="180"/>
      <c r="AA11" s="235" t="s">
        <v>39</v>
      </c>
      <c r="AB11" s="236" t="s">
        <v>148</v>
      </c>
      <c r="AC11" s="237" t="s">
        <v>44</v>
      </c>
      <c r="AD11" s="238">
        <f>AP11</f>
        <v>179</v>
      </c>
      <c r="AE11" s="239"/>
      <c r="AF11" s="239">
        <f>AR11</f>
        <v>36</v>
      </c>
      <c r="AG11" s="238"/>
      <c r="AH11" s="239"/>
      <c r="AI11" s="239"/>
      <c r="AJ11" s="238"/>
      <c r="AK11" s="232">
        <v>1</v>
      </c>
      <c r="AL11" s="195"/>
      <c r="AM11" s="175">
        <v>2</v>
      </c>
      <c r="AN11" s="240" t="s">
        <v>39</v>
      </c>
      <c r="AO11" s="241">
        <v>2020</v>
      </c>
      <c r="AP11" s="242">
        <f>B7</f>
        <v>179</v>
      </c>
      <c r="AQ11" s="243" t="s">
        <v>36</v>
      </c>
      <c r="AR11" s="243">
        <f>C7</f>
        <v>36</v>
      </c>
      <c r="AS11" s="242"/>
      <c r="AT11" s="243"/>
      <c r="AU11" s="243"/>
      <c r="AV11" s="244" t="s">
        <v>36</v>
      </c>
      <c r="AW11" s="228"/>
    </row>
    <row r="12" spans="1:49" ht="13.5">
      <c r="A12" s="210">
        <v>2080</v>
      </c>
      <c r="B12" s="336">
        <v>162</v>
      </c>
      <c r="C12" s="337"/>
      <c r="D12" s="337">
        <v>873</v>
      </c>
      <c r="E12" s="337"/>
      <c r="F12" s="337"/>
      <c r="G12" s="337"/>
      <c r="H12" s="337"/>
      <c r="I12" s="337"/>
      <c r="J12" s="337"/>
      <c r="K12" s="337"/>
      <c r="L12" s="337"/>
      <c r="M12" s="209">
        <f t="shared" si="0"/>
        <v>1035</v>
      </c>
      <c r="O12" s="201">
        <v>2170</v>
      </c>
      <c r="P12" s="201">
        <v>1001</v>
      </c>
      <c r="Q12" s="334">
        <v>0</v>
      </c>
      <c r="R12" s="335">
        <v>0</v>
      </c>
      <c r="S12" s="335">
        <v>0</v>
      </c>
      <c r="T12" s="335">
        <v>0</v>
      </c>
      <c r="U12" s="335">
        <v>0</v>
      </c>
      <c r="V12" s="335"/>
      <c r="W12" s="335"/>
      <c r="X12" s="335"/>
      <c r="Y12" s="209">
        <f t="shared" si="1"/>
        <v>0</v>
      </c>
      <c r="Z12" s="180"/>
      <c r="AA12" s="235" t="s">
        <v>40</v>
      </c>
      <c r="AB12" s="236" t="s">
        <v>41</v>
      </c>
      <c r="AC12" s="237"/>
      <c r="AD12" s="238"/>
      <c r="AE12" s="239">
        <f>AQ12/1000</f>
        <v>120.405</v>
      </c>
      <c r="AF12" s="239">
        <f>AR12/1000</f>
        <v>381.28</v>
      </c>
      <c r="AG12" s="238"/>
      <c r="AH12" s="239"/>
      <c r="AI12" s="239"/>
      <c r="AJ12" s="238"/>
      <c r="AK12" s="232">
        <v>1</v>
      </c>
      <c r="AL12" s="195"/>
      <c r="AM12" s="175">
        <v>3</v>
      </c>
      <c r="AN12" s="240" t="s">
        <v>40</v>
      </c>
      <c r="AO12" s="241">
        <v>2030</v>
      </c>
      <c r="AP12" s="242"/>
      <c r="AQ12" s="243">
        <f>C8</f>
        <v>120405</v>
      </c>
      <c r="AR12" s="243">
        <f>D8</f>
        <v>381280</v>
      </c>
      <c r="AS12" s="242"/>
      <c r="AT12" s="243"/>
      <c r="AU12" s="243"/>
      <c r="AV12" s="244"/>
      <c r="AW12" s="228"/>
    </row>
    <row r="13" spans="1:49" ht="13.5">
      <c r="A13" s="210">
        <v>2090</v>
      </c>
      <c r="B13" s="336">
        <v>677521</v>
      </c>
      <c r="C13" s="337">
        <v>1563856</v>
      </c>
      <c r="D13" s="337">
        <v>2399856</v>
      </c>
      <c r="E13" s="337"/>
      <c r="F13" s="337"/>
      <c r="G13" s="337"/>
      <c r="H13" s="337"/>
      <c r="I13" s="337"/>
      <c r="J13" s="337"/>
      <c r="K13" s="337"/>
      <c r="L13" s="337"/>
      <c r="M13" s="209">
        <f t="shared" si="0"/>
        <v>4641233</v>
      </c>
      <c r="O13" s="211"/>
      <c r="P13" s="210">
        <v>1004</v>
      </c>
      <c r="Q13" s="336">
        <v>0</v>
      </c>
      <c r="R13" s="337">
        <v>0</v>
      </c>
      <c r="S13" s="337"/>
      <c r="T13" s="337"/>
      <c r="U13" s="337"/>
      <c r="V13" s="337"/>
      <c r="W13" s="337"/>
      <c r="X13" s="337"/>
      <c r="Y13" s="209">
        <f t="shared" si="1"/>
        <v>0</v>
      </c>
      <c r="Z13" s="180"/>
      <c r="AA13" s="245" t="s">
        <v>42</v>
      </c>
      <c r="AB13" s="246" t="s">
        <v>43</v>
      </c>
      <c r="AC13" s="247" t="s">
        <v>206</v>
      </c>
      <c r="AD13" s="248">
        <f>AP13</f>
        <v>0</v>
      </c>
      <c r="AE13" s="249">
        <f>AQ13</f>
        <v>902</v>
      </c>
      <c r="AF13" s="249">
        <f>AR13</f>
        <v>1278</v>
      </c>
      <c r="AG13" s="250"/>
      <c r="AH13" s="251"/>
      <c r="AI13" s="251"/>
      <c r="AJ13" s="250"/>
      <c r="AK13" s="252">
        <v>3</v>
      </c>
      <c r="AL13" s="253"/>
      <c r="AM13" s="175">
        <v>4</v>
      </c>
      <c r="AN13" s="254" t="s">
        <v>42</v>
      </c>
      <c r="AO13" s="255">
        <v>2040</v>
      </c>
      <c r="AP13" s="256">
        <f>Q6</f>
        <v>0</v>
      </c>
      <c r="AQ13" s="257">
        <f>R6</f>
        <v>902</v>
      </c>
      <c r="AR13" s="257">
        <f>S6</f>
        <v>1278</v>
      </c>
      <c r="AS13" s="258"/>
      <c r="AT13" s="259"/>
      <c r="AU13" s="259"/>
      <c r="AV13" s="260"/>
      <c r="AW13" s="228"/>
    </row>
    <row r="14" spans="1:49" ht="13.5">
      <c r="A14" s="210">
        <v>2100</v>
      </c>
      <c r="B14" s="336">
        <v>17114</v>
      </c>
      <c r="C14" s="337">
        <v>1327</v>
      </c>
      <c r="D14" s="337">
        <v>7</v>
      </c>
      <c r="E14" s="337">
        <v>13479</v>
      </c>
      <c r="F14" s="337">
        <v>1143</v>
      </c>
      <c r="G14" s="337">
        <v>8</v>
      </c>
      <c r="H14" s="337">
        <v>33272</v>
      </c>
      <c r="I14" s="337"/>
      <c r="J14" s="337"/>
      <c r="K14" s="337"/>
      <c r="L14" s="337"/>
      <c r="M14" s="209">
        <f t="shared" si="0"/>
        <v>66350</v>
      </c>
      <c r="O14" s="201" t="s">
        <v>193</v>
      </c>
      <c r="P14" s="187"/>
      <c r="Q14" s="334">
        <v>0</v>
      </c>
      <c r="R14" s="335">
        <v>0</v>
      </c>
      <c r="S14" s="335">
        <v>0</v>
      </c>
      <c r="T14" s="335">
        <v>0</v>
      </c>
      <c r="U14" s="335">
        <v>0</v>
      </c>
      <c r="V14" s="335"/>
      <c r="W14" s="335"/>
      <c r="X14" s="335"/>
      <c r="Y14" s="209">
        <f t="shared" si="1"/>
        <v>0</v>
      </c>
      <c r="Z14" s="180"/>
      <c r="AA14" s="245" t="s">
        <v>42</v>
      </c>
      <c r="AB14" s="246" t="s">
        <v>45</v>
      </c>
      <c r="AC14" s="247" t="s">
        <v>44</v>
      </c>
      <c r="AD14" s="248">
        <f>AP14</f>
        <v>6</v>
      </c>
      <c r="AE14" s="251"/>
      <c r="AF14" s="249">
        <f>AR14</f>
        <v>115</v>
      </c>
      <c r="AG14" s="250"/>
      <c r="AH14" s="251"/>
      <c r="AI14" s="251"/>
      <c r="AJ14" s="250"/>
      <c r="AK14" s="252">
        <v>2</v>
      </c>
      <c r="AL14" s="253"/>
      <c r="AM14" s="175">
        <v>5</v>
      </c>
      <c r="AN14" s="254" t="s">
        <v>42</v>
      </c>
      <c r="AO14" s="255">
        <v>2040</v>
      </c>
      <c r="AP14" s="256">
        <f>Q7</f>
        <v>6</v>
      </c>
      <c r="AQ14" s="259"/>
      <c r="AR14" s="257">
        <f>S7</f>
        <v>115</v>
      </c>
      <c r="AS14" s="258"/>
      <c r="AT14" s="259"/>
      <c r="AU14" s="259"/>
      <c r="AV14" s="260"/>
      <c r="AW14" s="228"/>
    </row>
    <row r="15" spans="1:49" ht="13.5">
      <c r="A15" s="210">
        <v>2110</v>
      </c>
      <c r="B15" s="336">
        <v>160</v>
      </c>
      <c r="C15" s="337">
        <v>1246</v>
      </c>
      <c r="D15" s="337">
        <v>2760</v>
      </c>
      <c r="E15" s="337">
        <v>254</v>
      </c>
      <c r="F15" s="337">
        <v>1428</v>
      </c>
      <c r="G15" s="337">
        <v>3059</v>
      </c>
      <c r="H15" s="337">
        <v>751</v>
      </c>
      <c r="I15" s="337">
        <v>3410</v>
      </c>
      <c r="J15" s="337"/>
      <c r="K15" s="337"/>
      <c r="L15" s="337"/>
      <c r="M15" s="209">
        <f t="shared" si="0"/>
        <v>13068</v>
      </c>
      <c r="O15" s="201">
        <v>2240</v>
      </c>
      <c r="P15" s="201">
        <v>1100</v>
      </c>
      <c r="Q15" s="334">
        <v>34155</v>
      </c>
      <c r="R15" s="335">
        <v>52351</v>
      </c>
      <c r="S15" s="335">
        <v>252713</v>
      </c>
      <c r="T15" s="335">
        <v>107922</v>
      </c>
      <c r="U15" s="335">
        <v>25410</v>
      </c>
      <c r="V15" s="335"/>
      <c r="W15" s="335"/>
      <c r="X15" s="335"/>
      <c r="Y15" s="209">
        <f t="shared" si="1"/>
        <v>472551</v>
      </c>
      <c r="Z15" s="180"/>
      <c r="AA15" s="235" t="s">
        <v>46</v>
      </c>
      <c r="AB15" s="236" t="s">
        <v>47</v>
      </c>
      <c r="AC15" s="237" t="s">
        <v>44</v>
      </c>
      <c r="AD15" s="238">
        <f>AP15</f>
        <v>422</v>
      </c>
      <c r="AE15" s="239"/>
      <c r="AF15" s="239">
        <f>AR15/1000</f>
        <v>583.871</v>
      </c>
      <c r="AG15" s="238">
        <f>AS15</f>
        <v>478</v>
      </c>
      <c r="AH15" s="239">
        <f>AT15/1000</f>
        <v>608.113</v>
      </c>
      <c r="AI15" s="239"/>
      <c r="AJ15" s="238">
        <f>AV15</f>
        <v>1063</v>
      </c>
      <c r="AK15" s="232">
        <v>3</v>
      </c>
      <c r="AL15" s="195"/>
      <c r="AM15" s="175">
        <v>6</v>
      </c>
      <c r="AN15" s="240" t="s">
        <v>46</v>
      </c>
      <c r="AO15" s="241">
        <v>2060</v>
      </c>
      <c r="AP15" s="242">
        <f>B10</f>
        <v>422</v>
      </c>
      <c r="AQ15" s="243"/>
      <c r="AR15" s="243">
        <f>D10</f>
        <v>583871</v>
      </c>
      <c r="AS15" s="242">
        <f>E10</f>
        <v>478</v>
      </c>
      <c r="AT15" s="243">
        <f>G10</f>
        <v>608113</v>
      </c>
      <c r="AU15" s="243" t="s">
        <v>36</v>
      </c>
      <c r="AV15" s="244">
        <f>H10</f>
        <v>1063</v>
      </c>
      <c r="AW15" s="228"/>
    </row>
    <row r="16" spans="1:49" ht="13.5">
      <c r="A16" s="210">
        <v>2120</v>
      </c>
      <c r="B16" s="336">
        <v>178</v>
      </c>
      <c r="C16" s="337">
        <v>2201</v>
      </c>
      <c r="D16" s="337">
        <v>1722</v>
      </c>
      <c r="E16" s="337">
        <v>156</v>
      </c>
      <c r="F16" s="337">
        <v>2062</v>
      </c>
      <c r="G16" s="337">
        <v>1584</v>
      </c>
      <c r="H16" s="337">
        <v>294</v>
      </c>
      <c r="I16" s="337">
        <v>3435</v>
      </c>
      <c r="J16" s="337"/>
      <c r="K16" s="337"/>
      <c r="L16" s="337"/>
      <c r="M16" s="209">
        <f t="shared" si="0"/>
        <v>11632</v>
      </c>
      <c r="O16" s="211"/>
      <c r="P16" s="210">
        <v>1200</v>
      </c>
      <c r="Q16" s="336">
        <v>238</v>
      </c>
      <c r="R16" s="337"/>
      <c r="S16" s="337">
        <v>5691</v>
      </c>
      <c r="T16" s="337"/>
      <c r="U16" s="337">
        <v>238</v>
      </c>
      <c r="V16" s="337"/>
      <c r="W16" s="337">
        <v>5691</v>
      </c>
      <c r="X16" s="337">
        <v>790</v>
      </c>
      <c r="Y16" s="209">
        <f t="shared" si="1"/>
        <v>12648</v>
      </c>
      <c r="Z16" s="180">
        <v>790</v>
      </c>
      <c r="AA16" s="261" t="s">
        <v>48</v>
      </c>
      <c r="AB16" s="262" t="s">
        <v>49</v>
      </c>
      <c r="AC16" s="247" t="s">
        <v>44</v>
      </c>
      <c r="AD16" s="250">
        <f>AP16</f>
        <v>88895</v>
      </c>
      <c r="AE16" s="251"/>
      <c r="AF16" s="251">
        <f>AR16/1000</f>
        <v>0</v>
      </c>
      <c r="AG16" s="250">
        <f>AS16</f>
        <v>0</v>
      </c>
      <c r="AH16" s="251">
        <f>AT16/1000</f>
        <v>0</v>
      </c>
      <c r="AI16" s="251">
        <f>AU16</f>
        <v>0</v>
      </c>
      <c r="AJ16" s="250">
        <f>AV16</f>
        <v>0</v>
      </c>
      <c r="AK16" s="252">
        <v>1</v>
      </c>
      <c r="AL16" s="253"/>
      <c r="AM16" s="175">
        <v>7</v>
      </c>
      <c r="AN16" s="240" t="s">
        <v>48</v>
      </c>
      <c r="AO16" s="241">
        <v>2070</v>
      </c>
      <c r="AP16" s="242">
        <f>B11</f>
        <v>88895</v>
      </c>
      <c r="AQ16" s="243"/>
      <c r="AR16" s="243">
        <f>C11</f>
        <v>0</v>
      </c>
      <c r="AS16" s="242">
        <f>E11</f>
        <v>0</v>
      </c>
      <c r="AT16" s="243">
        <f>F11</f>
        <v>0</v>
      </c>
      <c r="AU16" s="243">
        <f>G11</f>
        <v>0</v>
      </c>
      <c r="AV16" s="244">
        <f>H11</f>
        <v>0</v>
      </c>
      <c r="AW16" s="228"/>
    </row>
    <row r="17" spans="1:49" ht="13.5">
      <c r="A17" s="210">
        <v>2140</v>
      </c>
      <c r="B17" s="336">
        <v>719</v>
      </c>
      <c r="C17" s="337">
        <v>693</v>
      </c>
      <c r="D17" s="337">
        <v>823</v>
      </c>
      <c r="E17" s="337">
        <v>712</v>
      </c>
      <c r="F17" s="337">
        <v>1847</v>
      </c>
      <c r="G17" s="337"/>
      <c r="H17" s="337"/>
      <c r="I17" s="337"/>
      <c r="J17" s="337"/>
      <c r="K17" s="337"/>
      <c r="L17" s="337"/>
      <c r="M17" s="209">
        <f t="shared" si="0"/>
        <v>4794</v>
      </c>
      <c r="O17" s="201" t="s">
        <v>194</v>
      </c>
      <c r="P17" s="187"/>
      <c r="Q17" s="334">
        <v>34393</v>
      </c>
      <c r="R17" s="335">
        <v>52351</v>
      </c>
      <c r="S17" s="335">
        <v>258404</v>
      </c>
      <c r="T17" s="335">
        <v>107922</v>
      </c>
      <c r="U17" s="335">
        <v>25648</v>
      </c>
      <c r="V17" s="335"/>
      <c r="W17" s="335">
        <v>5691</v>
      </c>
      <c r="X17" s="335">
        <v>790</v>
      </c>
      <c r="Y17" s="209">
        <f t="shared" si="1"/>
        <v>485199</v>
      </c>
      <c r="Z17" s="180">
        <v>790</v>
      </c>
      <c r="AA17" s="261" t="s">
        <v>50</v>
      </c>
      <c r="AB17" s="262" t="s">
        <v>51</v>
      </c>
      <c r="AC17" s="247"/>
      <c r="AD17" s="250"/>
      <c r="AE17" s="251"/>
      <c r="AF17" s="251">
        <f>AR17</f>
        <v>873</v>
      </c>
      <c r="AG17" s="250"/>
      <c r="AH17" s="251"/>
      <c r="AI17" s="251"/>
      <c r="AJ17" s="250"/>
      <c r="AK17" s="252">
        <v>4</v>
      </c>
      <c r="AL17" s="253"/>
      <c r="AM17" s="175">
        <v>8</v>
      </c>
      <c r="AN17" s="240" t="s">
        <v>50</v>
      </c>
      <c r="AO17" s="241">
        <v>2080</v>
      </c>
      <c r="AP17" s="242"/>
      <c r="AQ17" s="243"/>
      <c r="AR17" s="243">
        <f>D12</f>
        <v>873</v>
      </c>
      <c r="AS17" s="242"/>
      <c r="AT17" s="243"/>
      <c r="AU17" s="243"/>
      <c r="AV17" s="244"/>
      <c r="AW17" s="228"/>
    </row>
    <row r="18" spans="1:49" ht="13.5">
      <c r="A18" s="210">
        <v>2160</v>
      </c>
      <c r="B18" s="336">
        <v>10735</v>
      </c>
      <c r="C18" s="337">
        <v>4018</v>
      </c>
      <c r="D18" s="337">
        <v>972</v>
      </c>
      <c r="E18" s="337"/>
      <c r="F18" s="337"/>
      <c r="G18" s="337">
        <v>11707</v>
      </c>
      <c r="H18" s="337">
        <v>0</v>
      </c>
      <c r="I18" s="337"/>
      <c r="J18" s="337"/>
      <c r="K18" s="337"/>
      <c r="L18" s="337"/>
      <c r="M18" s="209">
        <f t="shared" si="0"/>
        <v>27432</v>
      </c>
      <c r="O18" s="201">
        <v>2250</v>
      </c>
      <c r="P18" s="201">
        <v>1001</v>
      </c>
      <c r="Q18" s="334">
        <v>2874</v>
      </c>
      <c r="R18" s="335"/>
      <c r="S18" s="335"/>
      <c r="T18" s="335"/>
      <c r="U18" s="335"/>
      <c r="V18" s="335"/>
      <c r="W18" s="335"/>
      <c r="X18" s="335"/>
      <c r="Y18" s="209">
        <f t="shared" si="1"/>
        <v>2874</v>
      </c>
      <c r="Z18" s="180"/>
      <c r="AA18" s="235" t="s">
        <v>131</v>
      </c>
      <c r="AB18" s="236" t="s">
        <v>139</v>
      </c>
      <c r="AC18" s="237"/>
      <c r="AD18" s="238"/>
      <c r="AE18" s="239">
        <f>AQ18/1000</f>
        <v>1563.856</v>
      </c>
      <c r="AF18" s="239">
        <f>AR18/1000</f>
        <v>2399.856</v>
      </c>
      <c r="AG18" s="238"/>
      <c r="AH18" s="239"/>
      <c r="AI18" s="239"/>
      <c r="AJ18" s="238"/>
      <c r="AK18" s="232">
        <v>2</v>
      </c>
      <c r="AL18" s="195"/>
      <c r="AM18" s="175">
        <v>9</v>
      </c>
      <c r="AN18" s="263" t="s">
        <v>131</v>
      </c>
      <c r="AO18" s="241">
        <v>2090</v>
      </c>
      <c r="AP18" s="242"/>
      <c r="AQ18" s="243">
        <f>C13</f>
        <v>1563856</v>
      </c>
      <c r="AR18" s="243">
        <f>D13</f>
        <v>2399856</v>
      </c>
      <c r="AS18" s="242"/>
      <c r="AT18" s="243"/>
      <c r="AU18" s="243"/>
      <c r="AV18" s="244"/>
      <c r="AW18" s="228"/>
    </row>
    <row r="19" spans="1:49" ht="13.5">
      <c r="A19" s="210">
        <v>2170</v>
      </c>
      <c r="B19" s="336">
        <v>0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209">
        <f t="shared" si="0"/>
        <v>0</v>
      </c>
      <c r="O19" s="211"/>
      <c r="P19" s="210">
        <v>1007</v>
      </c>
      <c r="Q19" s="336">
        <v>226</v>
      </c>
      <c r="R19" s="337"/>
      <c r="S19" s="337"/>
      <c r="T19" s="337"/>
      <c r="U19" s="337"/>
      <c r="V19" s="337"/>
      <c r="W19" s="337"/>
      <c r="X19" s="337"/>
      <c r="Y19" s="209">
        <f t="shared" si="1"/>
        <v>226</v>
      </c>
      <c r="Z19" s="180"/>
      <c r="AA19" s="245">
        <v>10</v>
      </c>
      <c r="AB19" s="246" t="s">
        <v>52</v>
      </c>
      <c r="AC19" s="247" t="s">
        <v>207</v>
      </c>
      <c r="AD19" s="250" t="s">
        <v>207</v>
      </c>
      <c r="AE19" s="251"/>
      <c r="AF19" s="249">
        <f aca="true" t="shared" si="2" ref="AF19:AF30">AR19</f>
        <v>915</v>
      </c>
      <c r="AG19" s="250" t="s">
        <v>207</v>
      </c>
      <c r="AH19" s="251"/>
      <c r="AI19" s="251"/>
      <c r="AJ19" s="250" t="s">
        <v>207</v>
      </c>
      <c r="AK19" s="252">
        <v>4</v>
      </c>
      <c r="AL19" s="253"/>
      <c r="AM19" s="175">
        <v>10</v>
      </c>
      <c r="AN19" s="254">
        <v>10</v>
      </c>
      <c r="AO19" s="255">
        <v>2100</v>
      </c>
      <c r="AP19" s="258"/>
      <c r="AQ19" s="259"/>
      <c r="AR19" s="257">
        <f>R9</f>
        <v>915</v>
      </c>
      <c r="AS19" s="258"/>
      <c r="AT19" s="259"/>
      <c r="AU19" s="259"/>
      <c r="AV19" s="260"/>
      <c r="AW19" s="228"/>
    </row>
    <row r="20" spans="1:49" ht="13.5">
      <c r="A20" s="210">
        <v>2180</v>
      </c>
      <c r="B20" s="336">
        <v>602088</v>
      </c>
      <c r="C20" s="337">
        <v>31977</v>
      </c>
      <c r="D20" s="337">
        <v>53374</v>
      </c>
      <c r="E20" s="337">
        <v>129127</v>
      </c>
      <c r="F20" s="337">
        <v>490456</v>
      </c>
      <c r="G20" s="337">
        <v>29025</v>
      </c>
      <c r="H20" s="337">
        <v>12964</v>
      </c>
      <c r="I20" s="337">
        <v>533190</v>
      </c>
      <c r="J20" s="337"/>
      <c r="K20" s="337"/>
      <c r="L20" s="337"/>
      <c r="M20" s="209">
        <f t="shared" si="0"/>
        <v>1882201</v>
      </c>
      <c r="O20" s="201" t="s">
        <v>195</v>
      </c>
      <c r="P20" s="187"/>
      <c r="Q20" s="334">
        <v>3100</v>
      </c>
      <c r="R20" s="335"/>
      <c r="S20" s="335"/>
      <c r="T20" s="335"/>
      <c r="U20" s="335"/>
      <c r="V20" s="335"/>
      <c r="W20" s="335"/>
      <c r="X20" s="335"/>
      <c r="Y20" s="209">
        <f t="shared" si="1"/>
        <v>3100</v>
      </c>
      <c r="Z20" s="180"/>
      <c r="AA20" s="245">
        <v>10</v>
      </c>
      <c r="AB20" s="246" t="s">
        <v>56</v>
      </c>
      <c r="AC20" s="247"/>
      <c r="AD20" s="250"/>
      <c r="AE20" s="251"/>
      <c r="AF20" s="249">
        <f t="shared" si="2"/>
        <v>0</v>
      </c>
      <c r="AG20" s="250"/>
      <c r="AH20" s="249">
        <f>AT20</f>
        <v>0</v>
      </c>
      <c r="AI20" s="251"/>
      <c r="AJ20" s="248">
        <f>AV20</f>
        <v>0</v>
      </c>
      <c r="AK20" s="252">
        <v>8</v>
      </c>
      <c r="AL20" s="253"/>
      <c r="AM20" s="175">
        <v>11</v>
      </c>
      <c r="AN20" s="254">
        <v>10</v>
      </c>
      <c r="AO20" s="255">
        <v>2100</v>
      </c>
      <c r="AP20" s="264"/>
      <c r="AQ20" s="259"/>
      <c r="AR20" s="257">
        <f>R10</f>
        <v>0</v>
      </c>
      <c r="AS20" s="264"/>
      <c r="AT20" s="257">
        <f>U10</f>
        <v>0</v>
      </c>
      <c r="AU20" s="259"/>
      <c r="AV20" s="265">
        <f>W10</f>
        <v>0</v>
      </c>
      <c r="AW20" s="228"/>
    </row>
    <row r="21" spans="1:49" ht="13.5">
      <c r="A21" s="210">
        <v>2190</v>
      </c>
      <c r="B21" s="336">
        <v>210</v>
      </c>
      <c r="C21" s="337">
        <v>137</v>
      </c>
      <c r="D21" s="337"/>
      <c r="E21" s="337">
        <v>243</v>
      </c>
      <c r="F21" s="337">
        <v>154</v>
      </c>
      <c r="G21" s="337"/>
      <c r="H21" s="337">
        <v>161</v>
      </c>
      <c r="I21" s="337"/>
      <c r="J21" s="337"/>
      <c r="K21" s="337"/>
      <c r="L21" s="337"/>
      <c r="M21" s="209">
        <f t="shared" si="0"/>
        <v>905</v>
      </c>
      <c r="O21" s="201">
        <v>2380</v>
      </c>
      <c r="P21" s="201">
        <v>129</v>
      </c>
      <c r="Q21" s="334"/>
      <c r="R21" s="335">
        <v>0</v>
      </c>
      <c r="S21" s="335"/>
      <c r="T21" s="335"/>
      <c r="U21" s="335"/>
      <c r="V21" s="335"/>
      <c r="W21" s="335"/>
      <c r="X21" s="335"/>
      <c r="Y21" s="209">
        <f t="shared" si="1"/>
        <v>0</v>
      </c>
      <c r="Z21" s="180"/>
      <c r="AA21" s="261">
        <v>11</v>
      </c>
      <c r="AB21" s="262" t="s">
        <v>53</v>
      </c>
      <c r="AC21" s="247" t="s">
        <v>44</v>
      </c>
      <c r="AD21" s="250">
        <f>AP21</f>
        <v>160</v>
      </c>
      <c r="AE21" s="251">
        <f>AQ21</f>
        <v>1246</v>
      </c>
      <c r="AF21" s="251">
        <f t="shared" si="2"/>
        <v>2760</v>
      </c>
      <c r="AG21" s="250">
        <f>AS21</f>
        <v>254</v>
      </c>
      <c r="AH21" s="251">
        <f>AT21</f>
        <v>3059</v>
      </c>
      <c r="AI21" s="251"/>
      <c r="AJ21" s="250">
        <f>AV21</f>
        <v>751</v>
      </c>
      <c r="AK21" s="252">
        <v>12</v>
      </c>
      <c r="AL21" s="253"/>
      <c r="AM21" s="175">
        <v>12</v>
      </c>
      <c r="AN21" s="240">
        <v>11</v>
      </c>
      <c r="AO21" s="241">
        <v>2110</v>
      </c>
      <c r="AP21" s="242">
        <f>B15</f>
        <v>160</v>
      </c>
      <c r="AQ21" s="243">
        <f>C15</f>
        <v>1246</v>
      </c>
      <c r="AR21" s="243">
        <f>D15</f>
        <v>2760</v>
      </c>
      <c r="AS21" s="242">
        <f>E15</f>
        <v>254</v>
      </c>
      <c r="AT21" s="243">
        <f>G15</f>
        <v>3059</v>
      </c>
      <c r="AU21" s="243"/>
      <c r="AV21" s="244">
        <f>H15</f>
        <v>751</v>
      </c>
      <c r="AW21" s="228"/>
    </row>
    <row r="22" spans="1:49" ht="13.5">
      <c r="A22" s="210">
        <v>2200</v>
      </c>
      <c r="B22" s="336">
        <v>32902</v>
      </c>
      <c r="C22" s="337">
        <v>1575</v>
      </c>
      <c r="D22" s="337">
        <v>3433</v>
      </c>
      <c r="E22" s="337"/>
      <c r="F22" s="337"/>
      <c r="G22" s="337"/>
      <c r="H22" s="337">
        <v>32902</v>
      </c>
      <c r="I22" s="337"/>
      <c r="J22" s="337"/>
      <c r="K22" s="337"/>
      <c r="L22" s="337"/>
      <c r="M22" s="209">
        <f t="shared" si="0"/>
        <v>70812</v>
      </c>
      <c r="O22" s="211"/>
      <c r="P22" s="210">
        <v>1001</v>
      </c>
      <c r="Q22" s="336"/>
      <c r="R22" s="337">
        <v>315</v>
      </c>
      <c r="S22" s="337"/>
      <c r="T22" s="337"/>
      <c r="U22" s="337"/>
      <c r="V22" s="337"/>
      <c r="W22" s="337"/>
      <c r="X22" s="337"/>
      <c r="Y22" s="209">
        <f t="shared" si="1"/>
        <v>315</v>
      </c>
      <c r="Z22" s="180"/>
      <c r="AA22" s="235">
        <v>12</v>
      </c>
      <c r="AB22" s="236" t="s">
        <v>54</v>
      </c>
      <c r="AC22" s="237"/>
      <c r="AD22" s="238"/>
      <c r="AE22" s="239"/>
      <c r="AF22" s="239">
        <f t="shared" si="2"/>
        <v>1722</v>
      </c>
      <c r="AG22" s="238"/>
      <c r="AH22" s="239"/>
      <c r="AI22" s="239"/>
      <c r="AJ22" s="238"/>
      <c r="AK22" s="232">
        <v>1</v>
      </c>
      <c r="AL22" s="195"/>
      <c r="AM22" s="175">
        <v>13</v>
      </c>
      <c r="AN22" s="240">
        <v>12</v>
      </c>
      <c r="AO22" s="241">
        <v>2120</v>
      </c>
      <c r="AP22" s="242"/>
      <c r="AQ22" s="243"/>
      <c r="AR22" s="243">
        <f>D16</f>
        <v>1722</v>
      </c>
      <c r="AS22" s="242"/>
      <c r="AT22" s="243"/>
      <c r="AU22" s="243"/>
      <c r="AV22" s="244"/>
      <c r="AW22" s="228"/>
    </row>
    <row r="23" spans="1:49" ht="13.5">
      <c r="A23" s="210">
        <v>2210</v>
      </c>
      <c r="B23" s="336">
        <v>6196</v>
      </c>
      <c r="C23" s="337">
        <v>1108</v>
      </c>
      <c r="D23" s="337"/>
      <c r="E23" s="337"/>
      <c r="F23" s="337"/>
      <c r="G23" s="337"/>
      <c r="H23" s="337"/>
      <c r="I23" s="337"/>
      <c r="J23" s="337"/>
      <c r="K23" s="337"/>
      <c r="L23" s="337"/>
      <c r="M23" s="209">
        <f t="shared" si="0"/>
        <v>7304</v>
      </c>
      <c r="O23" s="211"/>
      <c r="P23" s="210">
        <v>1011</v>
      </c>
      <c r="Q23" s="336">
        <v>0</v>
      </c>
      <c r="R23" s="337">
        <v>0</v>
      </c>
      <c r="S23" s="337"/>
      <c r="T23" s="337"/>
      <c r="U23" s="337"/>
      <c r="V23" s="337"/>
      <c r="W23" s="337"/>
      <c r="X23" s="337"/>
      <c r="Y23" s="209">
        <f t="shared" si="1"/>
        <v>0</v>
      </c>
      <c r="Z23" s="180"/>
      <c r="AA23" s="235">
        <v>14</v>
      </c>
      <c r="AB23" s="236" t="s">
        <v>55</v>
      </c>
      <c r="AC23" s="237" t="s">
        <v>130</v>
      </c>
      <c r="AD23" s="238">
        <f aca="true" t="shared" si="3" ref="AD23:AD29">AP23</f>
        <v>719</v>
      </c>
      <c r="AE23" s="239"/>
      <c r="AF23" s="239">
        <f t="shared" si="2"/>
        <v>693</v>
      </c>
      <c r="AG23" s="238">
        <f aca="true" t="shared" si="4" ref="AG23:AH25">AS23</f>
        <v>823</v>
      </c>
      <c r="AH23" s="239">
        <f t="shared" si="4"/>
        <v>712</v>
      </c>
      <c r="AI23" s="239"/>
      <c r="AJ23" s="238">
        <f>AV23</f>
        <v>1847</v>
      </c>
      <c r="AK23" s="232">
        <v>11</v>
      </c>
      <c r="AL23" s="195"/>
      <c r="AM23" s="175">
        <v>14</v>
      </c>
      <c r="AN23" s="240">
        <v>14</v>
      </c>
      <c r="AO23" s="241">
        <v>2140</v>
      </c>
      <c r="AP23" s="242">
        <f>B17</f>
        <v>719</v>
      </c>
      <c r="AQ23" s="243"/>
      <c r="AR23" s="243">
        <f>C17</f>
        <v>693</v>
      </c>
      <c r="AS23" s="242">
        <f>D17</f>
        <v>823</v>
      </c>
      <c r="AT23" s="243">
        <f>E17</f>
        <v>712</v>
      </c>
      <c r="AU23" s="243"/>
      <c r="AV23" s="244">
        <f>F17</f>
        <v>1847</v>
      </c>
      <c r="AW23" s="228"/>
    </row>
    <row r="24" spans="1:49" ht="13.5">
      <c r="A24" s="210">
        <v>2220</v>
      </c>
      <c r="B24" s="336">
        <v>381206</v>
      </c>
      <c r="C24" s="337">
        <v>586640</v>
      </c>
      <c r="D24" s="337">
        <v>14052</v>
      </c>
      <c r="E24" s="337">
        <v>395823</v>
      </c>
      <c r="F24" s="337">
        <v>608927</v>
      </c>
      <c r="G24" s="337"/>
      <c r="H24" s="337">
        <v>45372</v>
      </c>
      <c r="I24" s="337"/>
      <c r="J24" s="337"/>
      <c r="K24" s="337"/>
      <c r="L24" s="337"/>
      <c r="M24" s="209">
        <f t="shared" si="0"/>
        <v>2032020</v>
      </c>
      <c r="O24" s="201" t="s">
        <v>196</v>
      </c>
      <c r="P24" s="187"/>
      <c r="Q24" s="334">
        <v>0</v>
      </c>
      <c r="R24" s="335">
        <v>315</v>
      </c>
      <c r="S24" s="335"/>
      <c r="T24" s="335"/>
      <c r="U24" s="335"/>
      <c r="V24" s="335"/>
      <c r="W24" s="335"/>
      <c r="X24" s="335"/>
      <c r="Y24" s="209">
        <f t="shared" si="1"/>
        <v>315</v>
      </c>
      <c r="Z24" s="180"/>
      <c r="AA24" s="235">
        <v>16</v>
      </c>
      <c r="AB24" s="236" t="s">
        <v>57</v>
      </c>
      <c r="AC24" s="237" t="s">
        <v>44</v>
      </c>
      <c r="AD24" s="238">
        <f t="shared" si="3"/>
        <v>10735</v>
      </c>
      <c r="AE24" s="239"/>
      <c r="AF24" s="239">
        <f t="shared" si="2"/>
        <v>4018</v>
      </c>
      <c r="AG24" s="238">
        <f t="shared" si="4"/>
        <v>0</v>
      </c>
      <c r="AH24" s="239">
        <f t="shared" si="4"/>
        <v>0</v>
      </c>
      <c r="AI24" s="251">
        <f>AU24</f>
        <v>11707</v>
      </c>
      <c r="AJ24" s="250">
        <f>AV24</f>
        <v>0</v>
      </c>
      <c r="AK24" s="232">
        <v>3</v>
      </c>
      <c r="AL24" s="195"/>
      <c r="AM24" s="175">
        <v>15</v>
      </c>
      <c r="AN24" s="240">
        <v>16</v>
      </c>
      <c r="AO24" s="241">
        <v>2160</v>
      </c>
      <c r="AP24" s="242">
        <f>B18</f>
        <v>10735</v>
      </c>
      <c r="AQ24" s="243"/>
      <c r="AR24" s="243">
        <f>C18</f>
        <v>4018</v>
      </c>
      <c r="AS24" s="242">
        <f>E18</f>
        <v>0</v>
      </c>
      <c r="AT24" s="243">
        <f>F18</f>
        <v>0</v>
      </c>
      <c r="AU24" s="243">
        <f>G18</f>
        <v>11707</v>
      </c>
      <c r="AV24" s="244">
        <f>H18</f>
        <v>0</v>
      </c>
      <c r="AW24" s="228"/>
    </row>
    <row r="25" spans="1:49" ht="13.5">
      <c r="A25" s="210">
        <v>2230</v>
      </c>
      <c r="B25" s="336">
        <v>1084</v>
      </c>
      <c r="C25" s="337">
        <v>1681077</v>
      </c>
      <c r="D25" s="337">
        <v>2616946</v>
      </c>
      <c r="E25" s="337"/>
      <c r="F25" s="337"/>
      <c r="G25" s="337"/>
      <c r="H25" s="337"/>
      <c r="I25" s="337"/>
      <c r="J25" s="337"/>
      <c r="K25" s="337"/>
      <c r="L25" s="337"/>
      <c r="M25" s="209">
        <f t="shared" si="0"/>
        <v>4299107</v>
      </c>
      <c r="O25" s="201">
        <v>2420</v>
      </c>
      <c r="P25" s="201">
        <v>1001</v>
      </c>
      <c r="Q25" s="334">
        <v>30028</v>
      </c>
      <c r="R25" s="335">
        <v>14991</v>
      </c>
      <c r="S25" s="335"/>
      <c r="T25" s="335"/>
      <c r="U25" s="335"/>
      <c r="V25" s="335"/>
      <c r="W25" s="335"/>
      <c r="X25" s="335"/>
      <c r="Y25" s="209">
        <f t="shared" si="1"/>
        <v>45019</v>
      </c>
      <c r="Z25" s="180"/>
      <c r="AA25" s="245">
        <v>17</v>
      </c>
      <c r="AB25" s="246" t="s">
        <v>208</v>
      </c>
      <c r="AC25" s="247" t="s">
        <v>44</v>
      </c>
      <c r="AD25" s="248">
        <f t="shared" si="3"/>
        <v>0</v>
      </c>
      <c r="AE25" s="251"/>
      <c r="AF25" s="249">
        <f t="shared" si="2"/>
        <v>0</v>
      </c>
      <c r="AG25" s="248">
        <f t="shared" si="4"/>
        <v>0</v>
      </c>
      <c r="AH25" s="249">
        <f t="shared" si="4"/>
        <v>0</v>
      </c>
      <c r="AI25" s="251"/>
      <c r="AJ25" s="248">
        <f>AV25</f>
        <v>0</v>
      </c>
      <c r="AK25" s="252">
        <v>1</v>
      </c>
      <c r="AL25" s="253"/>
      <c r="AM25" s="175">
        <v>16</v>
      </c>
      <c r="AN25" s="254">
        <v>17</v>
      </c>
      <c r="AO25" s="255">
        <v>2170</v>
      </c>
      <c r="AP25" s="256">
        <f>Q12</f>
        <v>0</v>
      </c>
      <c r="AQ25" s="266"/>
      <c r="AR25" s="257">
        <f>R12</f>
        <v>0</v>
      </c>
      <c r="AS25" s="256">
        <f>S12</f>
        <v>0</v>
      </c>
      <c r="AT25" s="257">
        <f>T12</f>
        <v>0</v>
      </c>
      <c r="AU25" s="266"/>
      <c r="AV25" s="267">
        <f>U12</f>
        <v>0</v>
      </c>
      <c r="AW25" s="228"/>
    </row>
    <row r="26" spans="1:49" ht="13.5">
      <c r="A26" s="210">
        <v>2240</v>
      </c>
      <c r="B26" s="336">
        <v>34393</v>
      </c>
      <c r="C26" s="337">
        <v>52379</v>
      </c>
      <c r="D26" s="337">
        <v>258404</v>
      </c>
      <c r="E26" s="337">
        <v>107922</v>
      </c>
      <c r="F26" s="337">
        <v>25648</v>
      </c>
      <c r="G26" s="337"/>
      <c r="H26" s="337">
        <v>5691</v>
      </c>
      <c r="I26" s="337">
        <v>790</v>
      </c>
      <c r="J26" s="337"/>
      <c r="K26" s="337"/>
      <c r="L26" s="337"/>
      <c r="M26" s="209">
        <f t="shared" si="0"/>
        <v>485227</v>
      </c>
      <c r="O26" s="211"/>
      <c r="P26" s="210">
        <v>1004</v>
      </c>
      <c r="Q26" s="336"/>
      <c r="R26" s="337">
        <v>8065</v>
      </c>
      <c r="S26" s="337"/>
      <c r="T26" s="337"/>
      <c r="U26" s="337"/>
      <c r="V26" s="337"/>
      <c r="W26" s="337"/>
      <c r="X26" s="337"/>
      <c r="Y26" s="209">
        <f t="shared" si="1"/>
        <v>8065</v>
      </c>
      <c r="Z26" s="180"/>
      <c r="AA26" s="245">
        <v>17</v>
      </c>
      <c r="AB26" s="246" t="s">
        <v>209</v>
      </c>
      <c r="AC26" s="247" t="s">
        <v>44</v>
      </c>
      <c r="AD26" s="248">
        <f t="shared" si="3"/>
        <v>0</v>
      </c>
      <c r="AE26" s="251"/>
      <c r="AF26" s="249">
        <f t="shared" si="2"/>
        <v>0</v>
      </c>
      <c r="AG26" s="250"/>
      <c r="AH26" s="251"/>
      <c r="AI26" s="251"/>
      <c r="AJ26" s="250"/>
      <c r="AK26" s="252">
        <v>1</v>
      </c>
      <c r="AL26" s="253"/>
      <c r="AM26" s="175">
        <v>17</v>
      </c>
      <c r="AN26" s="254">
        <v>17</v>
      </c>
      <c r="AO26" s="255">
        <v>2170</v>
      </c>
      <c r="AP26" s="256">
        <f>Q13</f>
        <v>0</v>
      </c>
      <c r="AQ26" s="266"/>
      <c r="AR26" s="257">
        <f>R13</f>
        <v>0</v>
      </c>
      <c r="AS26" s="264"/>
      <c r="AT26" s="266"/>
      <c r="AU26" s="266"/>
      <c r="AV26" s="268"/>
      <c r="AW26" s="228"/>
    </row>
    <row r="27" spans="1:49" ht="13.5">
      <c r="A27" s="210">
        <v>2250</v>
      </c>
      <c r="B27" s="336">
        <v>3100</v>
      </c>
      <c r="C27" s="337">
        <v>11125</v>
      </c>
      <c r="D27" s="337">
        <v>245965</v>
      </c>
      <c r="E27" s="337"/>
      <c r="F27" s="337"/>
      <c r="G27" s="337"/>
      <c r="H27" s="337"/>
      <c r="I27" s="337"/>
      <c r="J27" s="337"/>
      <c r="K27" s="337"/>
      <c r="L27" s="337"/>
      <c r="M27" s="209">
        <f t="shared" si="0"/>
        <v>260190</v>
      </c>
      <c r="O27" s="201" t="s">
        <v>197</v>
      </c>
      <c r="P27" s="187"/>
      <c r="Q27" s="334">
        <v>30028</v>
      </c>
      <c r="R27" s="335">
        <v>23056</v>
      </c>
      <c r="S27" s="335"/>
      <c r="T27" s="335"/>
      <c r="U27" s="335"/>
      <c r="V27" s="335"/>
      <c r="W27" s="335"/>
      <c r="X27" s="335"/>
      <c r="Y27" s="209">
        <f t="shared" si="1"/>
        <v>53084</v>
      </c>
      <c r="Z27" s="180"/>
      <c r="AA27" s="235">
        <v>18</v>
      </c>
      <c r="AB27" s="236" t="s">
        <v>58</v>
      </c>
      <c r="AC27" s="237" t="s">
        <v>44</v>
      </c>
      <c r="AD27" s="238">
        <f t="shared" si="3"/>
        <v>602088</v>
      </c>
      <c r="AE27" s="239"/>
      <c r="AF27" s="239">
        <f t="shared" si="2"/>
        <v>31977</v>
      </c>
      <c r="AG27" s="238">
        <f aca="true" t="shared" si="5" ref="AG27:AJ29">AS27</f>
        <v>490456</v>
      </c>
      <c r="AH27" s="239">
        <f t="shared" si="5"/>
        <v>29025</v>
      </c>
      <c r="AI27" s="239">
        <f t="shared" si="5"/>
        <v>12964</v>
      </c>
      <c r="AJ27" s="238">
        <f t="shared" si="5"/>
        <v>533190</v>
      </c>
      <c r="AK27" s="232">
        <v>8</v>
      </c>
      <c r="AL27" s="195"/>
      <c r="AM27" s="175">
        <v>18</v>
      </c>
      <c r="AN27" s="240">
        <v>18</v>
      </c>
      <c r="AO27" s="241">
        <v>2180</v>
      </c>
      <c r="AP27" s="242">
        <f>B20</f>
        <v>602088</v>
      </c>
      <c r="AQ27" s="243"/>
      <c r="AR27" s="243">
        <f>C20</f>
        <v>31977</v>
      </c>
      <c r="AS27" s="242">
        <f>F20</f>
        <v>490456</v>
      </c>
      <c r="AT27" s="243">
        <f>G20</f>
        <v>29025</v>
      </c>
      <c r="AU27" s="243">
        <f>H20</f>
        <v>12964</v>
      </c>
      <c r="AV27" s="244">
        <f>I20</f>
        <v>533190</v>
      </c>
      <c r="AW27" s="228"/>
    </row>
    <row r="28" spans="1:49" ht="13.5">
      <c r="A28" s="210">
        <v>2260</v>
      </c>
      <c r="B28" s="336">
        <v>667911</v>
      </c>
      <c r="C28" s="337">
        <v>401166</v>
      </c>
      <c r="D28" s="337">
        <v>625405</v>
      </c>
      <c r="E28" s="337">
        <v>481928</v>
      </c>
      <c r="F28" s="337">
        <v>1040118</v>
      </c>
      <c r="G28" s="337"/>
      <c r="H28" s="337"/>
      <c r="I28" s="337"/>
      <c r="J28" s="337"/>
      <c r="K28" s="337"/>
      <c r="L28" s="337"/>
      <c r="M28" s="209">
        <f t="shared" si="0"/>
        <v>3216528</v>
      </c>
      <c r="O28" s="201">
        <v>2430</v>
      </c>
      <c r="P28" s="201">
        <v>1001</v>
      </c>
      <c r="Q28" s="334">
        <v>0</v>
      </c>
      <c r="R28" s="335">
        <v>0</v>
      </c>
      <c r="S28" s="335"/>
      <c r="T28" s="335">
        <v>90</v>
      </c>
      <c r="U28" s="335">
        <v>5779</v>
      </c>
      <c r="V28" s="335">
        <v>0</v>
      </c>
      <c r="W28" s="335">
        <v>0</v>
      </c>
      <c r="X28" s="335"/>
      <c r="Y28" s="209">
        <f t="shared" si="1"/>
        <v>5869</v>
      </c>
      <c r="Z28" s="180"/>
      <c r="AA28" s="261">
        <v>19</v>
      </c>
      <c r="AB28" s="262" t="s">
        <v>152</v>
      </c>
      <c r="AC28" s="247" t="s">
        <v>130</v>
      </c>
      <c r="AD28" s="250">
        <f t="shared" si="3"/>
        <v>210</v>
      </c>
      <c r="AE28" s="251"/>
      <c r="AF28" s="251">
        <f t="shared" si="2"/>
        <v>137</v>
      </c>
      <c r="AG28" s="250">
        <f t="shared" si="5"/>
        <v>243</v>
      </c>
      <c r="AH28" s="251">
        <f t="shared" si="5"/>
        <v>154</v>
      </c>
      <c r="AI28" s="251">
        <f t="shared" si="5"/>
        <v>0</v>
      </c>
      <c r="AJ28" s="250">
        <f t="shared" si="5"/>
        <v>161</v>
      </c>
      <c r="AK28" s="252">
        <v>1</v>
      </c>
      <c r="AL28" s="253"/>
      <c r="AM28" s="175">
        <v>19</v>
      </c>
      <c r="AN28" s="240">
        <v>19</v>
      </c>
      <c r="AO28" s="241">
        <v>2190</v>
      </c>
      <c r="AP28" s="242">
        <f>B21</f>
        <v>210</v>
      </c>
      <c r="AQ28" s="243"/>
      <c r="AR28" s="243">
        <f>C21</f>
        <v>137</v>
      </c>
      <c r="AS28" s="242">
        <f>E21</f>
        <v>243</v>
      </c>
      <c r="AT28" s="243">
        <f>F21</f>
        <v>154</v>
      </c>
      <c r="AU28" s="243">
        <f>G21</f>
        <v>0</v>
      </c>
      <c r="AV28" s="244">
        <f>H21</f>
        <v>161</v>
      </c>
      <c r="AW28" s="228"/>
    </row>
    <row r="29" spans="1:49" ht="13.5">
      <c r="A29" s="210">
        <v>2270</v>
      </c>
      <c r="B29" s="336">
        <v>68787</v>
      </c>
      <c r="C29" s="337">
        <v>1525</v>
      </c>
      <c r="D29" s="337">
        <v>0</v>
      </c>
      <c r="E29" s="337">
        <v>18022</v>
      </c>
      <c r="F29" s="337">
        <v>1000</v>
      </c>
      <c r="G29" s="337">
        <v>50759</v>
      </c>
      <c r="H29" s="337">
        <v>12411</v>
      </c>
      <c r="I29" s="337"/>
      <c r="J29" s="337"/>
      <c r="K29" s="337"/>
      <c r="L29" s="337"/>
      <c r="M29" s="209">
        <f t="shared" si="0"/>
        <v>152504</v>
      </c>
      <c r="O29" s="211"/>
      <c r="P29" s="210">
        <v>1002</v>
      </c>
      <c r="Q29" s="336">
        <v>514</v>
      </c>
      <c r="R29" s="337">
        <v>106410</v>
      </c>
      <c r="S29" s="337"/>
      <c r="T29" s="337">
        <v>440</v>
      </c>
      <c r="U29" s="337">
        <v>100018</v>
      </c>
      <c r="V29" s="337">
        <v>0</v>
      </c>
      <c r="W29" s="337">
        <v>197</v>
      </c>
      <c r="X29" s="337"/>
      <c r="Y29" s="209">
        <f t="shared" si="1"/>
        <v>207579</v>
      </c>
      <c r="Z29" s="180"/>
      <c r="AA29" s="235">
        <v>20</v>
      </c>
      <c r="AB29" s="236" t="s">
        <v>59</v>
      </c>
      <c r="AC29" s="237" t="s">
        <v>60</v>
      </c>
      <c r="AD29" s="238">
        <f t="shared" si="3"/>
        <v>32902</v>
      </c>
      <c r="AE29" s="239">
        <f>AQ29</f>
        <v>1575</v>
      </c>
      <c r="AF29" s="239">
        <f t="shared" si="2"/>
        <v>3433</v>
      </c>
      <c r="AG29" s="238">
        <f t="shared" si="5"/>
        <v>0</v>
      </c>
      <c r="AH29" s="239">
        <f t="shared" si="5"/>
        <v>0</v>
      </c>
      <c r="AI29" s="239">
        <f t="shared" si="5"/>
        <v>32902</v>
      </c>
      <c r="AJ29" s="238">
        <f t="shared" si="5"/>
        <v>0</v>
      </c>
      <c r="AK29" s="232">
        <v>1</v>
      </c>
      <c r="AL29" s="195"/>
      <c r="AM29" s="175">
        <v>20</v>
      </c>
      <c r="AN29" s="240">
        <v>20</v>
      </c>
      <c r="AO29" s="241">
        <v>2200</v>
      </c>
      <c r="AP29" s="242">
        <f>B22</f>
        <v>32902</v>
      </c>
      <c r="AQ29" s="243">
        <f>C22</f>
        <v>1575</v>
      </c>
      <c r="AR29" s="243">
        <f>D22</f>
        <v>3433</v>
      </c>
      <c r="AS29" s="242">
        <f>F22</f>
        <v>0</v>
      </c>
      <c r="AT29" s="243">
        <f>G22</f>
        <v>0</v>
      </c>
      <c r="AU29" s="243">
        <f>H22</f>
        <v>32902</v>
      </c>
      <c r="AV29" s="244">
        <f>I22</f>
        <v>0</v>
      </c>
      <c r="AW29" s="228"/>
    </row>
    <row r="30" spans="1:49" ht="13.5">
      <c r="A30" s="210">
        <v>2280</v>
      </c>
      <c r="B30" s="336">
        <v>8130789</v>
      </c>
      <c r="C30" s="337">
        <v>327037</v>
      </c>
      <c r="D30" s="337">
        <v>12720</v>
      </c>
      <c r="E30" s="337">
        <v>68887</v>
      </c>
      <c r="F30" s="337">
        <v>23303</v>
      </c>
      <c r="G30" s="337">
        <v>262</v>
      </c>
      <c r="H30" s="337">
        <v>281263</v>
      </c>
      <c r="I30" s="337"/>
      <c r="J30" s="337"/>
      <c r="K30" s="337"/>
      <c r="L30" s="337"/>
      <c r="M30" s="209">
        <f t="shared" si="0"/>
        <v>8844261</v>
      </c>
      <c r="O30" s="201" t="s">
        <v>198</v>
      </c>
      <c r="P30" s="187"/>
      <c r="Q30" s="334">
        <v>514</v>
      </c>
      <c r="R30" s="335">
        <v>106410</v>
      </c>
      <c r="S30" s="335"/>
      <c r="T30" s="335">
        <v>530</v>
      </c>
      <c r="U30" s="335">
        <v>105797</v>
      </c>
      <c r="V30" s="335">
        <v>0</v>
      </c>
      <c r="W30" s="335">
        <v>197</v>
      </c>
      <c r="X30" s="335"/>
      <c r="Y30" s="209">
        <f t="shared" si="1"/>
        <v>213448</v>
      </c>
      <c r="Z30" s="180"/>
      <c r="AA30" s="235">
        <v>21</v>
      </c>
      <c r="AB30" s="236" t="s">
        <v>61</v>
      </c>
      <c r="AC30" s="237"/>
      <c r="AD30" s="238"/>
      <c r="AE30" s="239"/>
      <c r="AF30" s="239">
        <f t="shared" si="2"/>
        <v>1108</v>
      </c>
      <c r="AG30" s="238"/>
      <c r="AH30" s="239"/>
      <c r="AI30" s="239"/>
      <c r="AJ30" s="238"/>
      <c r="AK30" s="232">
        <v>3</v>
      </c>
      <c r="AL30" s="195"/>
      <c r="AM30" s="175">
        <v>21</v>
      </c>
      <c r="AN30" s="240">
        <v>21</v>
      </c>
      <c r="AO30" s="241">
        <v>2210</v>
      </c>
      <c r="AP30" s="242"/>
      <c r="AQ30" s="243"/>
      <c r="AR30" s="243">
        <f>C23</f>
        <v>1108</v>
      </c>
      <c r="AS30" s="242"/>
      <c r="AT30" s="243"/>
      <c r="AU30" s="243"/>
      <c r="AV30" s="244"/>
      <c r="AW30" s="228"/>
    </row>
    <row r="31" spans="1:49" ht="13.5">
      <c r="A31" s="210">
        <v>2290</v>
      </c>
      <c r="B31" s="336">
        <v>142109</v>
      </c>
      <c r="C31" s="337">
        <v>295575</v>
      </c>
      <c r="D31" s="337">
        <v>989</v>
      </c>
      <c r="E31" s="337"/>
      <c r="F31" s="337"/>
      <c r="G31" s="337"/>
      <c r="H31" s="337"/>
      <c r="I31" s="337"/>
      <c r="J31" s="337"/>
      <c r="K31" s="337"/>
      <c r="L31" s="337"/>
      <c r="M31" s="209">
        <f t="shared" si="0"/>
        <v>438673</v>
      </c>
      <c r="O31" s="201">
        <v>2520</v>
      </c>
      <c r="P31" s="201">
        <v>1002</v>
      </c>
      <c r="Q31" s="334">
        <v>4068</v>
      </c>
      <c r="R31" s="335"/>
      <c r="S31" s="335"/>
      <c r="T31" s="335"/>
      <c r="U31" s="335"/>
      <c r="V31" s="335"/>
      <c r="W31" s="335"/>
      <c r="X31" s="335"/>
      <c r="Y31" s="209">
        <f t="shared" si="1"/>
        <v>4068</v>
      </c>
      <c r="Z31" s="180"/>
      <c r="AA31" s="235">
        <v>22</v>
      </c>
      <c r="AB31" s="236" t="s">
        <v>62</v>
      </c>
      <c r="AC31" s="237"/>
      <c r="AD31" s="238"/>
      <c r="AE31" s="239">
        <f>AQ31/1000</f>
        <v>381.206</v>
      </c>
      <c r="AF31" s="239">
        <f>AR31/1000</f>
        <v>586.64</v>
      </c>
      <c r="AG31" s="238"/>
      <c r="AH31" s="239">
        <f>AT31/1000</f>
        <v>608.927</v>
      </c>
      <c r="AI31" s="239">
        <f>AU31/1000</f>
        <v>0</v>
      </c>
      <c r="AJ31" s="238">
        <f>AV31/1000</f>
        <v>45.372</v>
      </c>
      <c r="AK31" s="232">
        <v>6</v>
      </c>
      <c r="AL31" s="195"/>
      <c r="AM31" s="175">
        <v>22</v>
      </c>
      <c r="AN31" s="240">
        <v>22</v>
      </c>
      <c r="AO31" s="241">
        <v>2220</v>
      </c>
      <c r="AP31" s="242"/>
      <c r="AQ31" s="243">
        <f>B24</f>
        <v>381206</v>
      </c>
      <c r="AR31" s="243">
        <f>C24</f>
        <v>586640</v>
      </c>
      <c r="AS31" s="242"/>
      <c r="AT31" s="243">
        <f>F24</f>
        <v>608927</v>
      </c>
      <c r="AU31" s="243">
        <f>G24</f>
        <v>0</v>
      </c>
      <c r="AV31" s="244">
        <f>H24</f>
        <v>45372</v>
      </c>
      <c r="AW31" s="228"/>
    </row>
    <row r="32" spans="1:49" ht="13.5">
      <c r="A32" s="210">
        <v>2300</v>
      </c>
      <c r="B32" s="336">
        <v>39301</v>
      </c>
      <c r="C32" s="337">
        <v>2006</v>
      </c>
      <c r="D32" s="337"/>
      <c r="E32" s="337"/>
      <c r="F32" s="337"/>
      <c r="G32" s="337"/>
      <c r="H32" s="337"/>
      <c r="I32" s="337"/>
      <c r="J32" s="337"/>
      <c r="K32" s="337"/>
      <c r="L32" s="337"/>
      <c r="M32" s="209">
        <f t="shared" si="0"/>
        <v>41307</v>
      </c>
      <c r="O32" s="211"/>
      <c r="P32" s="210">
        <v>1008</v>
      </c>
      <c r="Q32" s="336">
        <v>340214</v>
      </c>
      <c r="R32" s="337"/>
      <c r="S32" s="337"/>
      <c r="T32" s="337"/>
      <c r="U32" s="337"/>
      <c r="V32" s="337"/>
      <c r="W32" s="337"/>
      <c r="X32" s="337"/>
      <c r="Y32" s="209">
        <f t="shared" si="1"/>
        <v>340214</v>
      </c>
      <c r="Z32" s="180"/>
      <c r="AA32" s="235">
        <v>23</v>
      </c>
      <c r="AB32" s="236" t="s">
        <v>63</v>
      </c>
      <c r="AC32" s="237" t="s">
        <v>173</v>
      </c>
      <c r="AD32" s="238">
        <f>AP32</f>
        <v>1084</v>
      </c>
      <c r="AE32" s="239">
        <f>AQ32/1000</f>
        <v>1681.077</v>
      </c>
      <c r="AF32" s="239">
        <f>AR32/1000</f>
        <v>2616.946</v>
      </c>
      <c r="AG32" s="238"/>
      <c r="AH32" s="239"/>
      <c r="AI32" s="239"/>
      <c r="AJ32" s="238"/>
      <c r="AK32" s="232">
        <v>31</v>
      </c>
      <c r="AL32" s="195"/>
      <c r="AM32" s="175">
        <v>23</v>
      </c>
      <c r="AN32" s="240">
        <v>23</v>
      </c>
      <c r="AO32" s="241">
        <v>2230</v>
      </c>
      <c r="AP32" s="242">
        <f>B25</f>
        <v>1084</v>
      </c>
      <c r="AQ32" s="243">
        <f>C25</f>
        <v>1681077</v>
      </c>
      <c r="AR32" s="243">
        <f>D25</f>
        <v>2616946</v>
      </c>
      <c r="AS32" s="242"/>
      <c r="AT32" s="243"/>
      <c r="AU32" s="243"/>
      <c r="AV32" s="244"/>
      <c r="AW32" s="228"/>
    </row>
    <row r="33" spans="1:49" ht="13.5">
      <c r="A33" s="210">
        <v>2310</v>
      </c>
      <c r="B33" s="336">
        <v>90894</v>
      </c>
      <c r="C33" s="337">
        <v>5153</v>
      </c>
      <c r="D33" s="337">
        <v>76479</v>
      </c>
      <c r="E33" s="337">
        <v>146136</v>
      </c>
      <c r="F33" s="337">
        <v>5120</v>
      </c>
      <c r="G33" s="337">
        <v>2646</v>
      </c>
      <c r="H33" s="337">
        <v>156329</v>
      </c>
      <c r="I33" s="337"/>
      <c r="J33" s="337"/>
      <c r="K33" s="337"/>
      <c r="L33" s="337"/>
      <c r="M33" s="209">
        <f t="shared" si="0"/>
        <v>482757</v>
      </c>
      <c r="O33" s="201" t="s">
        <v>199</v>
      </c>
      <c r="P33" s="187"/>
      <c r="Q33" s="334">
        <v>344282</v>
      </c>
      <c r="R33" s="335"/>
      <c r="S33" s="335"/>
      <c r="T33" s="335"/>
      <c r="U33" s="335"/>
      <c r="V33" s="335"/>
      <c r="W33" s="335"/>
      <c r="X33" s="335"/>
      <c r="Y33" s="209">
        <f t="shared" si="1"/>
        <v>344282</v>
      </c>
      <c r="Z33" s="180"/>
      <c r="AA33" s="245">
        <v>24</v>
      </c>
      <c r="AB33" s="246" t="s">
        <v>65</v>
      </c>
      <c r="AC33" s="237" t="s">
        <v>60</v>
      </c>
      <c r="AD33" s="250">
        <f>AP33/1000</f>
        <v>34.393</v>
      </c>
      <c r="AE33" s="251"/>
      <c r="AF33" s="249">
        <f>AR33/1000</f>
        <v>58.042</v>
      </c>
      <c r="AG33" s="248">
        <f>AS33/1000</f>
        <v>252.951</v>
      </c>
      <c r="AH33" s="249">
        <f>AT33/1000</f>
        <v>113.613</v>
      </c>
      <c r="AI33" s="251"/>
      <c r="AJ33" s="248">
        <f>AV33/1000</f>
        <v>26.2</v>
      </c>
      <c r="AK33" s="252">
        <v>3</v>
      </c>
      <c r="AL33" s="253"/>
      <c r="AM33" s="175">
        <v>24</v>
      </c>
      <c r="AN33" s="254">
        <v>24</v>
      </c>
      <c r="AO33" s="255">
        <v>2240</v>
      </c>
      <c r="AP33" s="258">
        <f>B26</f>
        <v>34393</v>
      </c>
      <c r="AQ33" s="266"/>
      <c r="AR33" s="269">
        <f>R15+S16</f>
        <v>58042</v>
      </c>
      <c r="AS33" s="256">
        <f>S15+U16</f>
        <v>252951</v>
      </c>
      <c r="AT33" s="257">
        <f>T15+W16</f>
        <v>113613</v>
      </c>
      <c r="AU33" s="266"/>
      <c r="AV33" s="267">
        <f>U15+X16</f>
        <v>26200</v>
      </c>
      <c r="AW33" s="228"/>
    </row>
    <row r="34" spans="1:49" ht="13.5">
      <c r="A34" s="210">
        <v>2320</v>
      </c>
      <c r="B34" s="336">
        <v>16468</v>
      </c>
      <c r="C34" s="337">
        <v>16793</v>
      </c>
      <c r="D34" s="337">
        <v>3206</v>
      </c>
      <c r="E34" s="337">
        <v>11621</v>
      </c>
      <c r="F34" s="337">
        <v>18790</v>
      </c>
      <c r="G34" s="337">
        <v>9402</v>
      </c>
      <c r="H34" s="337">
        <v>15886</v>
      </c>
      <c r="I34" s="337"/>
      <c r="J34" s="337"/>
      <c r="K34" s="337"/>
      <c r="L34" s="337"/>
      <c r="M34" s="209">
        <f t="shared" si="0"/>
        <v>92166</v>
      </c>
      <c r="O34" s="201">
        <v>2540</v>
      </c>
      <c r="P34" s="201">
        <v>101</v>
      </c>
      <c r="Q34" s="334">
        <v>0</v>
      </c>
      <c r="R34" s="335"/>
      <c r="S34" s="335"/>
      <c r="T34" s="335"/>
      <c r="U34" s="335"/>
      <c r="V34" s="335"/>
      <c r="W34" s="335"/>
      <c r="X34" s="335"/>
      <c r="Y34" s="209">
        <f t="shared" si="1"/>
        <v>0</v>
      </c>
      <c r="Z34" s="180"/>
      <c r="AA34" s="245">
        <v>25</v>
      </c>
      <c r="AB34" s="246" t="s">
        <v>66</v>
      </c>
      <c r="AC34" s="237" t="s">
        <v>60</v>
      </c>
      <c r="AD34" s="248">
        <f>AP34</f>
        <v>228.874</v>
      </c>
      <c r="AE34" s="251">
        <f>AQ34/1000</f>
        <v>11.125</v>
      </c>
      <c r="AF34" s="251">
        <f>AR34/1000</f>
        <v>245.965</v>
      </c>
      <c r="AG34" s="250"/>
      <c r="AH34" s="251"/>
      <c r="AI34" s="251"/>
      <c r="AJ34" s="250"/>
      <c r="AK34" s="252">
        <v>4</v>
      </c>
      <c r="AL34" s="253"/>
      <c r="AM34" s="175">
        <v>25</v>
      </c>
      <c r="AN34" s="254">
        <v>25</v>
      </c>
      <c r="AO34" s="255">
        <v>2250</v>
      </c>
      <c r="AP34" s="270">
        <f>Q18/1000+Q19</f>
        <v>228.874</v>
      </c>
      <c r="AQ34" s="259">
        <f>C27</f>
        <v>11125</v>
      </c>
      <c r="AR34" s="259">
        <f>D27</f>
        <v>245965</v>
      </c>
      <c r="AS34" s="258"/>
      <c r="AT34" s="259"/>
      <c r="AU34" s="259"/>
      <c r="AV34" s="260"/>
      <c r="AW34" s="228"/>
    </row>
    <row r="35" spans="1:49" ht="13.5">
      <c r="A35" s="210">
        <v>2330</v>
      </c>
      <c r="B35" s="336">
        <v>464891</v>
      </c>
      <c r="C35" s="337">
        <v>12614</v>
      </c>
      <c r="D35" s="337">
        <v>255</v>
      </c>
      <c r="E35" s="337">
        <v>109604</v>
      </c>
      <c r="F35" s="337">
        <v>7243</v>
      </c>
      <c r="G35" s="337">
        <v>1163</v>
      </c>
      <c r="H35" s="337">
        <v>10308</v>
      </c>
      <c r="I35" s="337"/>
      <c r="J35" s="337"/>
      <c r="K35" s="337"/>
      <c r="L35" s="337"/>
      <c r="M35" s="209">
        <f t="shared" si="0"/>
        <v>606078</v>
      </c>
      <c r="O35" s="211"/>
      <c r="P35" s="210">
        <v>1100</v>
      </c>
      <c r="Q35" s="336">
        <v>6</v>
      </c>
      <c r="R35" s="337"/>
      <c r="S35" s="337"/>
      <c r="T35" s="337"/>
      <c r="U35" s="337"/>
      <c r="V35" s="337"/>
      <c r="W35" s="337"/>
      <c r="X35" s="337"/>
      <c r="Y35" s="209">
        <f t="shared" si="1"/>
        <v>6</v>
      </c>
      <c r="AA35" s="235">
        <v>26</v>
      </c>
      <c r="AB35" s="236" t="s">
        <v>155</v>
      </c>
      <c r="AC35" s="237"/>
      <c r="AD35" s="238"/>
      <c r="AE35" s="239"/>
      <c r="AF35" s="239">
        <f>AR35/1000</f>
        <v>401.166</v>
      </c>
      <c r="AG35" s="238"/>
      <c r="AH35" s="239"/>
      <c r="AI35" s="239"/>
      <c r="AJ35" s="238"/>
      <c r="AK35" s="232">
        <v>8</v>
      </c>
      <c r="AL35" s="195"/>
      <c r="AM35" s="175">
        <v>26</v>
      </c>
      <c r="AN35" s="240">
        <v>26</v>
      </c>
      <c r="AO35" s="241">
        <v>2260</v>
      </c>
      <c r="AP35" s="242"/>
      <c r="AQ35" s="243"/>
      <c r="AR35" s="259">
        <f>C28</f>
        <v>401166</v>
      </c>
      <c r="AS35" s="258"/>
      <c r="AT35" s="271"/>
      <c r="AU35" s="259"/>
      <c r="AV35" s="260"/>
      <c r="AW35" s="228"/>
    </row>
    <row r="36" spans="1:49" ht="13.5">
      <c r="A36" s="210">
        <v>2340</v>
      </c>
      <c r="B36" s="336">
        <v>0</v>
      </c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209">
        <f t="shared" si="0"/>
        <v>0</v>
      </c>
      <c r="O36" s="201" t="s">
        <v>200</v>
      </c>
      <c r="P36" s="187"/>
      <c r="Q36" s="334">
        <v>6</v>
      </c>
      <c r="R36" s="335"/>
      <c r="S36" s="335"/>
      <c r="T36" s="335"/>
      <c r="U36" s="335"/>
      <c r="V36" s="335"/>
      <c r="W36" s="335"/>
      <c r="X36" s="335"/>
      <c r="Y36" s="209">
        <f t="shared" si="1"/>
        <v>6</v>
      </c>
      <c r="AA36" s="261">
        <v>27</v>
      </c>
      <c r="AB36" s="262" t="s">
        <v>67</v>
      </c>
      <c r="AC36" s="237" t="s">
        <v>130</v>
      </c>
      <c r="AD36" s="250">
        <f>AP36</f>
        <v>68787</v>
      </c>
      <c r="AE36" s="251"/>
      <c r="AF36" s="251">
        <f>AR36</f>
        <v>1525</v>
      </c>
      <c r="AG36" s="250">
        <f>AS36</f>
        <v>18022</v>
      </c>
      <c r="AH36" s="251">
        <f>AT36</f>
        <v>1000</v>
      </c>
      <c r="AI36" s="251">
        <f>AU36</f>
        <v>50759</v>
      </c>
      <c r="AJ36" s="238">
        <f>AV36</f>
        <v>12411</v>
      </c>
      <c r="AK36" s="252">
        <v>4</v>
      </c>
      <c r="AL36" s="253"/>
      <c r="AM36" s="175">
        <v>27</v>
      </c>
      <c r="AN36" s="240">
        <v>27</v>
      </c>
      <c r="AO36" s="241">
        <v>2270</v>
      </c>
      <c r="AP36" s="242">
        <f>B29</f>
        <v>68787</v>
      </c>
      <c r="AQ36" s="243"/>
      <c r="AR36" s="243">
        <f>C29</f>
        <v>1525</v>
      </c>
      <c r="AS36" s="242">
        <f>E29</f>
        <v>18022</v>
      </c>
      <c r="AT36" s="243">
        <f>F29</f>
        <v>1000</v>
      </c>
      <c r="AU36" s="243">
        <f>G29</f>
        <v>50759</v>
      </c>
      <c r="AV36" s="244">
        <f>H29</f>
        <v>12411</v>
      </c>
      <c r="AW36" s="228"/>
    </row>
    <row r="37" spans="1:49" ht="13.5">
      <c r="A37" s="210">
        <v>2350</v>
      </c>
      <c r="B37" s="336">
        <v>12288</v>
      </c>
      <c r="C37" s="337">
        <v>1024</v>
      </c>
      <c r="D37" s="337"/>
      <c r="E37" s="337"/>
      <c r="F37" s="337"/>
      <c r="G37" s="337"/>
      <c r="H37" s="337"/>
      <c r="I37" s="337"/>
      <c r="J37" s="337"/>
      <c r="K37" s="337"/>
      <c r="L37" s="337"/>
      <c r="M37" s="209">
        <f t="shared" si="0"/>
        <v>13312</v>
      </c>
      <c r="O37" s="272" t="s">
        <v>172</v>
      </c>
      <c r="P37" s="273"/>
      <c r="Q37" s="274">
        <f>SUM(Q6:Q36)/2</f>
        <v>412329</v>
      </c>
      <c r="R37" s="275">
        <f aca="true" t="shared" si="6" ref="R37:Y37">SUM(R6:R36)/2</f>
        <v>183949</v>
      </c>
      <c r="S37" s="275">
        <f t="shared" si="6"/>
        <v>259797</v>
      </c>
      <c r="T37" s="275">
        <f t="shared" si="6"/>
        <v>108452</v>
      </c>
      <c r="U37" s="275">
        <f t="shared" si="6"/>
        <v>131445</v>
      </c>
      <c r="V37" s="275">
        <f t="shared" si="6"/>
        <v>0</v>
      </c>
      <c r="W37" s="275">
        <f t="shared" si="6"/>
        <v>5888</v>
      </c>
      <c r="X37" s="275">
        <f t="shared" si="6"/>
        <v>790</v>
      </c>
      <c r="Y37" s="276">
        <f t="shared" si="6"/>
        <v>1102650</v>
      </c>
      <c r="AA37" s="235">
        <v>28</v>
      </c>
      <c r="AB37" s="236" t="s">
        <v>68</v>
      </c>
      <c r="AC37" s="237" t="s">
        <v>174</v>
      </c>
      <c r="AD37" s="238">
        <f>AP37/1000</f>
        <v>8130.789</v>
      </c>
      <c r="AE37" s="239"/>
      <c r="AF37" s="239">
        <f aca="true" t="shared" si="7" ref="AF37:AF53">AR37</f>
        <v>12720</v>
      </c>
      <c r="AG37" s="238"/>
      <c r="AH37" s="239"/>
      <c r="AI37" s="239"/>
      <c r="AJ37" s="238"/>
      <c r="AK37" s="232">
        <v>9</v>
      </c>
      <c r="AL37" s="195"/>
      <c r="AM37" s="175">
        <v>28</v>
      </c>
      <c r="AN37" s="240">
        <v>28</v>
      </c>
      <c r="AO37" s="241">
        <v>2280</v>
      </c>
      <c r="AP37" s="242">
        <f>B30</f>
        <v>8130789</v>
      </c>
      <c r="AQ37" s="243"/>
      <c r="AR37" s="243">
        <f>D30</f>
        <v>12720</v>
      </c>
      <c r="AS37" s="242"/>
      <c r="AT37" s="243"/>
      <c r="AU37" s="243"/>
      <c r="AV37" s="244"/>
      <c r="AW37" s="228"/>
    </row>
    <row r="38" spans="1:49" ht="13.5">
      <c r="A38" s="210">
        <v>2360</v>
      </c>
      <c r="B38" s="336">
        <v>88644</v>
      </c>
      <c r="C38" s="337">
        <v>5255</v>
      </c>
      <c r="D38" s="337"/>
      <c r="E38" s="337"/>
      <c r="F38" s="337">
        <v>11674</v>
      </c>
      <c r="G38" s="337">
        <v>2919</v>
      </c>
      <c r="H38" s="337">
        <v>1667</v>
      </c>
      <c r="I38" s="337">
        <v>3639</v>
      </c>
      <c r="J38" s="337"/>
      <c r="K38" s="337"/>
      <c r="L38" s="337"/>
      <c r="M38" s="209">
        <f t="shared" si="0"/>
        <v>113798</v>
      </c>
      <c r="AA38" s="235">
        <v>29</v>
      </c>
      <c r="AB38" s="236" t="s">
        <v>70</v>
      </c>
      <c r="AC38" s="237"/>
      <c r="AD38" s="238"/>
      <c r="AE38" s="239"/>
      <c r="AF38" s="239">
        <f t="shared" si="7"/>
        <v>989</v>
      </c>
      <c r="AG38" s="238"/>
      <c r="AH38" s="239"/>
      <c r="AI38" s="239"/>
      <c r="AJ38" s="238"/>
      <c r="AK38" s="232">
        <v>3</v>
      </c>
      <c r="AL38" s="195"/>
      <c r="AM38" s="175">
        <v>29</v>
      </c>
      <c r="AN38" s="240">
        <v>29</v>
      </c>
      <c r="AO38" s="241">
        <v>2290</v>
      </c>
      <c r="AP38" s="242"/>
      <c r="AQ38" s="243"/>
      <c r="AR38" s="243">
        <f>D31</f>
        <v>989</v>
      </c>
      <c r="AS38" s="242"/>
      <c r="AT38" s="243"/>
      <c r="AU38" s="243"/>
      <c r="AV38" s="244"/>
      <c r="AW38" s="228"/>
    </row>
    <row r="39" spans="1:49" ht="13.5">
      <c r="A39" s="210">
        <v>2370</v>
      </c>
      <c r="B39" s="336">
        <v>16842</v>
      </c>
      <c r="C39" s="337">
        <v>2319</v>
      </c>
      <c r="D39" s="337"/>
      <c r="E39" s="337"/>
      <c r="F39" s="337"/>
      <c r="G39" s="337"/>
      <c r="H39" s="337"/>
      <c r="I39" s="337"/>
      <c r="J39" s="337"/>
      <c r="K39" s="337"/>
      <c r="L39" s="337"/>
      <c r="M39" s="209">
        <f t="shared" si="0"/>
        <v>19161</v>
      </c>
      <c r="AA39" s="235">
        <v>30</v>
      </c>
      <c r="AB39" s="236" t="s">
        <v>71</v>
      </c>
      <c r="AC39" s="237"/>
      <c r="AD39" s="238"/>
      <c r="AE39" s="239"/>
      <c r="AF39" s="239">
        <f t="shared" si="7"/>
        <v>2006</v>
      </c>
      <c r="AG39" s="238"/>
      <c r="AH39" s="239"/>
      <c r="AI39" s="239"/>
      <c r="AJ39" s="238"/>
      <c r="AK39" s="232">
        <v>9</v>
      </c>
      <c r="AL39" s="195"/>
      <c r="AM39" s="175">
        <v>30</v>
      </c>
      <c r="AN39" s="240">
        <v>30</v>
      </c>
      <c r="AO39" s="241">
        <v>2300</v>
      </c>
      <c r="AP39" s="242"/>
      <c r="AQ39" s="243"/>
      <c r="AR39" s="243">
        <f aca="true" t="shared" si="8" ref="AR39:AR46">C32</f>
        <v>2006</v>
      </c>
      <c r="AS39" s="242"/>
      <c r="AT39" s="243"/>
      <c r="AU39" s="243"/>
      <c r="AV39" s="244"/>
      <c r="AW39" s="228"/>
    </row>
    <row r="40" spans="1:49" ht="13.5">
      <c r="A40" s="210">
        <v>2380</v>
      </c>
      <c r="B40" s="336">
        <v>135037</v>
      </c>
      <c r="C40" s="337">
        <v>1842</v>
      </c>
      <c r="D40" s="337">
        <v>0</v>
      </c>
      <c r="E40" s="337">
        <v>119984</v>
      </c>
      <c r="F40" s="337">
        <v>593</v>
      </c>
      <c r="G40" s="337">
        <v>0</v>
      </c>
      <c r="H40" s="337">
        <v>30</v>
      </c>
      <c r="I40" s="337"/>
      <c r="J40" s="337"/>
      <c r="K40" s="337"/>
      <c r="L40" s="337"/>
      <c r="M40" s="209">
        <f t="shared" si="0"/>
        <v>257486</v>
      </c>
      <c r="AA40" s="235">
        <v>31</v>
      </c>
      <c r="AB40" s="236" t="s">
        <v>72</v>
      </c>
      <c r="AC40" s="237"/>
      <c r="AD40" s="238"/>
      <c r="AE40" s="239"/>
      <c r="AF40" s="239">
        <f t="shared" si="7"/>
        <v>5153</v>
      </c>
      <c r="AG40" s="238"/>
      <c r="AH40" s="239">
        <f>AT40</f>
        <v>5120</v>
      </c>
      <c r="AI40" s="239"/>
      <c r="AJ40" s="238"/>
      <c r="AK40" s="232">
        <v>5</v>
      </c>
      <c r="AL40" s="195"/>
      <c r="AM40" s="175">
        <v>31</v>
      </c>
      <c r="AN40" s="240">
        <v>31</v>
      </c>
      <c r="AO40" s="241">
        <v>2310</v>
      </c>
      <c r="AP40" s="242"/>
      <c r="AQ40" s="243"/>
      <c r="AR40" s="243">
        <f t="shared" si="8"/>
        <v>5153</v>
      </c>
      <c r="AS40" s="242"/>
      <c r="AT40" s="243">
        <f>F33</f>
        <v>5120</v>
      </c>
      <c r="AU40" s="243"/>
      <c r="AV40" s="244"/>
      <c r="AW40" s="228"/>
    </row>
    <row r="41" spans="1:49" ht="13.5">
      <c r="A41" s="210">
        <v>2390</v>
      </c>
      <c r="B41" s="336">
        <v>31071</v>
      </c>
      <c r="C41" s="337">
        <v>43345</v>
      </c>
      <c r="D41" s="337">
        <v>7623</v>
      </c>
      <c r="E41" s="337">
        <v>12150</v>
      </c>
      <c r="F41" s="337">
        <v>8398</v>
      </c>
      <c r="G41" s="337">
        <v>54675</v>
      </c>
      <c r="H41" s="337">
        <v>8052</v>
      </c>
      <c r="I41" s="337">
        <v>34907</v>
      </c>
      <c r="J41" s="337">
        <v>16234</v>
      </c>
      <c r="K41" s="337">
        <v>18045</v>
      </c>
      <c r="L41" s="337"/>
      <c r="M41" s="209">
        <f t="shared" si="0"/>
        <v>234500</v>
      </c>
      <c r="AA41" s="235">
        <v>32</v>
      </c>
      <c r="AB41" s="236" t="s">
        <v>73</v>
      </c>
      <c r="AC41" s="237" t="s">
        <v>60</v>
      </c>
      <c r="AD41" s="238">
        <f>AP41</f>
        <v>16468</v>
      </c>
      <c r="AE41" s="239"/>
      <c r="AF41" s="239">
        <f t="shared" si="7"/>
        <v>16793</v>
      </c>
      <c r="AG41" s="238">
        <f>AS41</f>
        <v>11621</v>
      </c>
      <c r="AH41" s="239">
        <f>AT41</f>
        <v>18790</v>
      </c>
      <c r="AI41" s="239"/>
      <c r="AJ41" s="238">
        <f>AV41</f>
        <v>15886</v>
      </c>
      <c r="AK41" s="232">
        <v>7</v>
      </c>
      <c r="AL41" s="195"/>
      <c r="AM41" s="175">
        <v>32</v>
      </c>
      <c r="AN41" s="240">
        <v>32</v>
      </c>
      <c r="AO41" s="241">
        <v>2320</v>
      </c>
      <c r="AP41" s="242">
        <f>B34</f>
        <v>16468</v>
      </c>
      <c r="AQ41" s="243"/>
      <c r="AR41" s="277">
        <f t="shared" si="8"/>
        <v>16793</v>
      </c>
      <c r="AS41" s="242">
        <f>E34</f>
        <v>11621</v>
      </c>
      <c r="AT41" s="243">
        <f>F34</f>
        <v>18790</v>
      </c>
      <c r="AU41" s="243"/>
      <c r="AV41" s="244">
        <f>H34</f>
        <v>15886</v>
      </c>
      <c r="AW41" s="228"/>
    </row>
    <row r="42" spans="1:49" ht="13.5">
      <c r="A42" s="210">
        <v>2400</v>
      </c>
      <c r="B42" s="336">
        <v>91834</v>
      </c>
      <c r="C42" s="337">
        <v>89464</v>
      </c>
      <c r="D42" s="337">
        <v>0</v>
      </c>
      <c r="E42" s="337">
        <v>87641</v>
      </c>
      <c r="F42" s="337">
        <v>79251</v>
      </c>
      <c r="G42" s="337">
        <v>3</v>
      </c>
      <c r="H42" s="337">
        <v>39025</v>
      </c>
      <c r="I42" s="337"/>
      <c r="J42" s="337"/>
      <c r="K42" s="337"/>
      <c r="L42" s="337"/>
      <c r="M42" s="209">
        <f t="shared" si="0"/>
        <v>387218</v>
      </c>
      <c r="AA42" s="235">
        <v>33</v>
      </c>
      <c r="AB42" s="236" t="s">
        <v>74</v>
      </c>
      <c r="AC42" s="237"/>
      <c r="AD42" s="238"/>
      <c r="AE42" s="239"/>
      <c r="AF42" s="239">
        <f t="shared" si="7"/>
        <v>12614</v>
      </c>
      <c r="AG42" s="238"/>
      <c r="AH42" s="239"/>
      <c r="AI42" s="239"/>
      <c r="AJ42" s="238"/>
      <c r="AK42" s="232">
        <v>8</v>
      </c>
      <c r="AL42" s="195"/>
      <c r="AM42" s="175">
        <v>33</v>
      </c>
      <c r="AN42" s="240">
        <v>33</v>
      </c>
      <c r="AO42" s="241">
        <v>2330</v>
      </c>
      <c r="AP42" s="242"/>
      <c r="AQ42" s="243"/>
      <c r="AR42" s="243">
        <f t="shared" si="8"/>
        <v>12614</v>
      </c>
      <c r="AS42" s="242"/>
      <c r="AT42" s="243"/>
      <c r="AU42" s="243"/>
      <c r="AV42" s="244"/>
      <c r="AW42" s="228"/>
    </row>
    <row r="43" spans="1:49" ht="13.5">
      <c r="A43" s="210">
        <v>2410</v>
      </c>
      <c r="B43" s="336">
        <v>31175691</v>
      </c>
      <c r="C43" s="337">
        <v>76321</v>
      </c>
      <c r="D43" s="337"/>
      <c r="E43" s="337"/>
      <c r="F43" s="337"/>
      <c r="G43" s="337"/>
      <c r="H43" s="337"/>
      <c r="I43" s="337"/>
      <c r="J43" s="337"/>
      <c r="K43" s="337"/>
      <c r="L43" s="337"/>
      <c r="M43" s="209">
        <f t="shared" si="0"/>
        <v>31252012</v>
      </c>
      <c r="AA43" s="235">
        <v>34</v>
      </c>
      <c r="AB43" s="236" t="s">
        <v>153</v>
      </c>
      <c r="AC43" s="237"/>
      <c r="AD43" s="238"/>
      <c r="AE43" s="239"/>
      <c r="AF43" s="239">
        <f t="shared" si="7"/>
        <v>0</v>
      </c>
      <c r="AG43" s="238"/>
      <c r="AH43" s="239">
        <f>AT43</f>
        <v>0</v>
      </c>
      <c r="AI43" s="239"/>
      <c r="AJ43" s="238"/>
      <c r="AK43" s="232">
        <v>2</v>
      </c>
      <c r="AL43" s="195"/>
      <c r="AM43" s="175">
        <v>34</v>
      </c>
      <c r="AN43" s="240">
        <v>34</v>
      </c>
      <c r="AO43" s="241">
        <v>2340</v>
      </c>
      <c r="AP43" s="242"/>
      <c r="AQ43" s="243"/>
      <c r="AR43" s="243">
        <f t="shared" si="8"/>
        <v>0</v>
      </c>
      <c r="AS43" s="242"/>
      <c r="AT43" s="243">
        <f>F36</f>
        <v>0</v>
      </c>
      <c r="AU43" s="243"/>
      <c r="AV43" s="244"/>
      <c r="AW43" s="228"/>
    </row>
    <row r="44" spans="1:49" ht="13.5">
      <c r="A44" s="210">
        <v>2420</v>
      </c>
      <c r="B44" s="336">
        <v>384019</v>
      </c>
      <c r="C44" s="337">
        <v>23056</v>
      </c>
      <c r="D44" s="337">
        <v>9232</v>
      </c>
      <c r="E44" s="337">
        <v>39878</v>
      </c>
      <c r="F44" s="337">
        <v>17089</v>
      </c>
      <c r="G44" s="337">
        <v>53</v>
      </c>
      <c r="H44" s="337">
        <v>54425</v>
      </c>
      <c r="I44" s="337"/>
      <c r="J44" s="337"/>
      <c r="K44" s="337"/>
      <c r="L44" s="337"/>
      <c r="M44" s="209">
        <f t="shared" si="0"/>
        <v>527752</v>
      </c>
      <c r="AA44" s="235">
        <v>35</v>
      </c>
      <c r="AB44" s="236" t="s">
        <v>157</v>
      </c>
      <c r="AC44" s="237"/>
      <c r="AD44" s="238"/>
      <c r="AE44" s="239"/>
      <c r="AF44" s="239">
        <f t="shared" si="7"/>
        <v>1024</v>
      </c>
      <c r="AG44" s="238"/>
      <c r="AH44" s="239"/>
      <c r="AI44" s="239"/>
      <c r="AJ44" s="238"/>
      <c r="AK44" s="232">
        <v>4</v>
      </c>
      <c r="AL44" s="195"/>
      <c r="AM44" s="175">
        <v>35</v>
      </c>
      <c r="AN44" s="240">
        <v>35</v>
      </c>
      <c r="AO44" s="241">
        <v>2350</v>
      </c>
      <c r="AP44" s="242"/>
      <c r="AQ44" s="243"/>
      <c r="AR44" s="277">
        <f t="shared" si="8"/>
        <v>1024</v>
      </c>
      <c r="AS44" s="242"/>
      <c r="AT44" s="243"/>
      <c r="AU44" s="243"/>
      <c r="AV44" s="244"/>
      <c r="AW44" s="228"/>
    </row>
    <row r="45" spans="1:49" ht="13.5">
      <c r="A45" s="210">
        <v>2430</v>
      </c>
      <c r="B45" s="336">
        <v>514</v>
      </c>
      <c r="C45" s="337">
        <v>106410</v>
      </c>
      <c r="D45" s="337">
        <v>90</v>
      </c>
      <c r="E45" s="337">
        <v>530</v>
      </c>
      <c r="F45" s="337">
        <v>105797</v>
      </c>
      <c r="G45" s="337"/>
      <c r="H45" s="337">
        <v>197</v>
      </c>
      <c r="I45" s="337"/>
      <c r="J45" s="337"/>
      <c r="K45" s="337"/>
      <c r="L45" s="337"/>
      <c r="M45" s="209">
        <f t="shared" si="0"/>
        <v>213538</v>
      </c>
      <c r="AA45" s="235">
        <v>36</v>
      </c>
      <c r="AB45" s="236" t="s">
        <v>210</v>
      </c>
      <c r="AC45" s="237"/>
      <c r="AD45" s="238"/>
      <c r="AE45" s="239"/>
      <c r="AF45" s="239">
        <f t="shared" si="7"/>
        <v>5255</v>
      </c>
      <c r="AG45" s="238"/>
      <c r="AH45" s="239"/>
      <c r="AI45" s="239"/>
      <c r="AJ45" s="238"/>
      <c r="AK45" s="232">
        <v>3</v>
      </c>
      <c r="AL45" s="195"/>
      <c r="AM45" s="175">
        <v>36</v>
      </c>
      <c r="AN45" s="240">
        <v>36</v>
      </c>
      <c r="AO45" s="241">
        <v>2360</v>
      </c>
      <c r="AP45" s="242"/>
      <c r="AQ45" s="243"/>
      <c r="AR45" s="277">
        <f t="shared" si="8"/>
        <v>5255</v>
      </c>
      <c r="AS45" s="242"/>
      <c r="AT45" s="243"/>
      <c r="AU45" s="243"/>
      <c r="AV45" s="244"/>
      <c r="AW45" s="228"/>
    </row>
    <row r="46" spans="1:49" ht="13.5">
      <c r="A46" s="210">
        <v>2440</v>
      </c>
      <c r="B46" s="336">
        <v>0</v>
      </c>
      <c r="C46" s="337">
        <v>0</v>
      </c>
      <c r="D46" s="337">
        <v>0</v>
      </c>
      <c r="E46" s="337">
        <v>0</v>
      </c>
      <c r="F46" s="337">
        <v>0</v>
      </c>
      <c r="G46" s="337">
        <v>0</v>
      </c>
      <c r="H46" s="337">
        <v>0</v>
      </c>
      <c r="I46" s="337">
        <v>0</v>
      </c>
      <c r="J46" s="337"/>
      <c r="K46" s="337"/>
      <c r="L46" s="337"/>
      <c r="M46" s="209">
        <f t="shared" si="0"/>
        <v>0</v>
      </c>
      <c r="AA46" s="235">
        <v>37</v>
      </c>
      <c r="AB46" s="236" t="s">
        <v>128</v>
      </c>
      <c r="AC46" s="237" t="s">
        <v>44</v>
      </c>
      <c r="AD46" s="238">
        <f>AP46</f>
        <v>16842</v>
      </c>
      <c r="AE46" s="239"/>
      <c r="AF46" s="239">
        <f t="shared" si="7"/>
        <v>2319</v>
      </c>
      <c r="AG46" s="238"/>
      <c r="AH46" s="239"/>
      <c r="AI46" s="239"/>
      <c r="AJ46" s="238"/>
      <c r="AK46" s="232">
        <v>5</v>
      </c>
      <c r="AL46" s="195"/>
      <c r="AM46" s="175">
        <v>37</v>
      </c>
      <c r="AN46" s="240">
        <v>37</v>
      </c>
      <c r="AO46" s="241">
        <v>2370</v>
      </c>
      <c r="AP46" s="258">
        <f>B39</f>
        <v>16842</v>
      </c>
      <c r="AQ46" s="259"/>
      <c r="AR46" s="259">
        <f t="shared" si="8"/>
        <v>2319</v>
      </c>
      <c r="AS46" s="242"/>
      <c r="AT46" s="243"/>
      <c r="AU46" s="243"/>
      <c r="AV46" s="244"/>
      <c r="AW46" s="228"/>
    </row>
    <row r="47" spans="1:49" ht="13.5">
      <c r="A47" s="210">
        <v>2450</v>
      </c>
      <c r="B47" s="336">
        <v>0</v>
      </c>
      <c r="C47" s="337">
        <v>110</v>
      </c>
      <c r="D47" s="337"/>
      <c r="E47" s="337">
        <v>137</v>
      </c>
      <c r="F47" s="337">
        <v>0</v>
      </c>
      <c r="G47" s="337">
        <v>0</v>
      </c>
      <c r="H47" s="337"/>
      <c r="I47" s="337"/>
      <c r="J47" s="337"/>
      <c r="K47" s="337"/>
      <c r="L47" s="337"/>
      <c r="M47" s="209">
        <f t="shared" si="0"/>
        <v>247</v>
      </c>
      <c r="AA47" s="245">
        <v>38</v>
      </c>
      <c r="AB47" s="246" t="s">
        <v>181</v>
      </c>
      <c r="AC47" s="237"/>
      <c r="AD47" s="238"/>
      <c r="AE47" s="239"/>
      <c r="AF47" s="249">
        <f t="shared" si="7"/>
        <v>315</v>
      </c>
      <c r="AG47" s="238"/>
      <c r="AH47" s="239"/>
      <c r="AI47" s="239"/>
      <c r="AJ47" s="238"/>
      <c r="AK47" s="232">
        <v>6</v>
      </c>
      <c r="AL47" s="195"/>
      <c r="AM47" s="175">
        <v>38</v>
      </c>
      <c r="AN47" s="254">
        <v>38</v>
      </c>
      <c r="AO47" s="255">
        <v>2380</v>
      </c>
      <c r="AP47" s="242"/>
      <c r="AQ47" s="243"/>
      <c r="AR47" s="278">
        <f>R21+R22</f>
        <v>315</v>
      </c>
      <c r="AS47" s="242"/>
      <c r="AT47" s="243"/>
      <c r="AU47" s="243"/>
      <c r="AV47" s="244"/>
      <c r="AW47" s="228"/>
    </row>
    <row r="48" spans="1:49" ht="13.5">
      <c r="A48" s="210">
        <v>2460</v>
      </c>
      <c r="B48" s="336">
        <v>60821</v>
      </c>
      <c r="C48" s="337">
        <v>684</v>
      </c>
      <c r="D48" s="337">
        <v>59359</v>
      </c>
      <c r="E48" s="337">
        <v>669</v>
      </c>
      <c r="F48" s="337">
        <v>1778</v>
      </c>
      <c r="G48" s="337"/>
      <c r="H48" s="337"/>
      <c r="I48" s="337"/>
      <c r="J48" s="337"/>
      <c r="K48" s="337"/>
      <c r="L48" s="337"/>
      <c r="M48" s="209">
        <f t="shared" si="0"/>
        <v>123311</v>
      </c>
      <c r="AA48" s="245">
        <v>38</v>
      </c>
      <c r="AB48" s="246" t="s">
        <v>211</v>
      </c>
      <c r="AC48" s="237" t="s">
        <v>44</v>
      </c>
      <c r="AD48" s="248">
        <f>AP48</f>
        <v>0</v>
      </c>
      <c r="AE48" s="239"/>
      <c r="AF48" s="249">
        <f t="shared" si="7"/>
        <v>0</v>
      </c>
      <c r="AG48" s="238"/>
      <c r="AH48" s="239"/>
      <c r="AI48" s="239"/>
      <c r="AJ48" s="238"/>
      <c r="AK48" s="232">
        <v>4</v>
      </c>
      <c r="AL48" s="195"/>
      <c r="AM48" s="175">
        <v>39</v>
      </c>
      <c r="AN48" s="254">
        <v>38</v>
      </c>
      <c r="AO48" s="255">
        <v>2380</v>
      </c>
      <c r="AP48" s="279">
        <f>Q23</f>
        <v>0</v>
      </c>
      <c r="AQ48" s="243"/>
      <c r="AR48" s="278">
        <f>R23</f>
        <v>0</v>
      </c>
      <c r="AS48" s="242"/>
      <c r="AT48" s="243"/>
      <c r="AU48" s="243"/>
      <c r="AV48" s="244"/>
      <c r="AW48" s="228"/>
    </row>
    <row r="49" spans="1:49" ht="13.5">
      <c r="A49" s="210">
        <v>2470</v>
      </c>
      <c r="B49" s="336">
        <v>119</v>
      </c>
      <c r="C49" s="337">
        <v>6</v>
      </c>
      <c r="D49" s="337">
        <v>0</v>
      </c>
      <c r="E49" s="337">
        <v>162</v>
      </c>
      <c r="F49" s="337">
        <v>6</v>
      </c>
      <c r="G49" s="337">
        <v>1</v>
      </c>
      <c r="H49" s="337">
        <v>1107</v>
      </c>
      <c r="I49" s="337"/>
      <c r="J49" s="337"/>
      <c r="K49" s="337"/>
      <c r="L49" s="337"/>
      <c r="M49" s="209">
        <f t="shared" si="0"/>
        <v>1401</v>
      </c>
      <c r="AA49" s="235">
        <v>39</v>
      </c>
      <c r="AB49" s="236" t="s">
        <v>75</v>
      </c>
      <c r="AC49" s="237" t="s">
        <v>60</v>
      </c>
      <c r="AD49" s="238">
        <f>AP49</f>
        <v>31071</v>
      </c>
      <c r="AE49" s="239"/>
      <c r="AF49" s="239">
        <f t="shared" si="7"/>
        <v>7623</v>
      </c>
      <c r="AG49" s="238">
        <f>AS49</f>
        <v>8398</v>
      </c>
      <c r="AH49" s="239">
        <f>AT49</f>
        <v>8052</v>
      </c>
      <c r="AI49" s="239">
        <f>AU49</f>
        <v>34907</v>
      </c>
      <c r="AJ49" s="238">
        <f>AV49</f>
        <v>16234</v>
      </c>
      <c r="AK49" s="232">
        <v>3</v>
      </c>
      <c r="AL49" s="195"/>
      <c r="AM49" s="175">
        <v>40</v>
      </c>
      <c r="AN49" s="240">
        <v>39</v>
      </c>
      <c r="AO49" s="241">
        <v>2390</v>
      </c>
      <c r="AP49" s="242">
        <f>B41</f>
        <v>31071</v>
      </c>
      <c r="AQ49" s="243"/>
      <c r="AR49" s="243">
        <f>D41</f>
        <v>7623</v>
      </c>
      <c r="AS49" s="242">
        <f>F41</f>
        <v>8398</v>
      </c>
      <c r="AT49" s="243">
        <f>H41</f>
        <v>8052</v>
      </c>
      <c r="AU49" s="243">
        <f>I41</f>
        <v>34907</v>
      </c>
      <c r="AV49" s="244">
        <f>J41</f>
        <v>16234</v>
      </c>
      <c r="AW49" s="228"/>
    </row>
    <row r="50" spans="1:49" ht="13.5">
      <c r="A50" s="210">
        <v>2490</v>
      </c>
      <c r="B50" s="336">
        <v>0</v>
      </c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209">
        <f t="shared" si="0"/>
        <v>0</v>
      </c>
      <c r="AA50" s="235">
        <v>40</v>
      </c>
      <c r="AB50" s="236" t="s">
        <v>212</v>
      </c>
      <c r="AC50" s="237" t="s">
        <v>44</v>
      </c>
      <c r="AD50" s="238">
        <f>AP50</f>
        <v>91834</v>
      </c>
      <c r="AE50" s="239"/>
      <c r="AF50" s="239">
        <f t="shared" si="7"/>
        <v>89464</v>
      </c>
      <c r="AG50" s="238"/>
      <c r="AH50" s="239"/>
      <c r="AI50" s="239"/>
      <c r="AJ50" s="238"/>
      <c r="AK50" s="232">
        <v>5</v>
      </c>
      <c r="AL50" s="195"/>
      <c r="AM50" s="175">
        <v>41</v>
      </c>
      <c r="AN50" s="240">
        <v>40</v>
      </c>
      <c r="AO50" s="241">
        <v>2400</v>
      </c>
      <c r="AP50" s="242">
        <f>B42</f>
        <v>91834</v>
      </c>
      <c r="AQ50" s="243"/>
      <c r="AR50" s="243">
        <f>C42</f>
        <v>89464</v>
      </c>
      <c r="AS50" s="242"/>
      <c r="AT50" s="243"/>
      <c r="AU50" s="243"/>
      <c r="AV50" s="244"/>
      <c r="AW50" s="228"/>
    </row>
    <row r="51" spans="1:49" ht="13.5">
      <c r="A51" s="210">
        <v>2510</v>
      </c>
      <c r="B51" s="336">
        <v>1028557</v>
      </c>
      <c r="C51" s="337">
        <v>2118235</v>
      </c>
      <c r="D51" s="337"/>
      <c r="E51" s="337"/>
      <c r="F51" s="337"/>
      <c r="G51" s="337"/>
      <c r="H51" s="337"/>
      <c r="I51" s="337"/>
      <c r="J51" s="337"/>
      <c r="K51" s="337"/>
      <c r="L51" s="337"/>
      <c r="M51" s="209">
        <f t="shared" si="0"/>
        <v>3146792</v>
      </c>
      <c r="AA51" s="235">
        <v>41</v>
      </c>
      <c r="AB51" s="236" t="s">
        <v>76</v>
      </c>
      <c r="AC51" s="237"/>
      <c r="AD51" s="238"/>
      <c r="AE51" s="239"/>
      <c r="AF51" s="239">
        <f t="shared" si="7"/>
        <v>76321</v>
      </c>
      <c r="AG51" s="238"/>
      <c r="AH51" s="239"/>
      <c r="AI51" s="239"/>
      <c r="AJ51" s="238"/>
      <c r="AK51" s="232">
        <v>29</v>
      </c>
      <c r="AL51" s="195"/>
      <c r="AM51" s="175">
        <v>42</v>
      </c>
      <c r="AN51" s="240">
        <v>41</v>
      </c>
      <c r="AO51" s="241">
        <v>2410</v>
      </c>
      <c r="AP51" s="280">
        <f>B43</f>
        <v>31175691</v>
      </c>
      <c r="AQ51" s="243"/>
      <c r="AR51" s="281">
        <f>C43</f>
        <v>76321</v>
      </c>
      <c r="AS51" s="242"/>
      <c r="AT51" s="243"/>
      <c r="AU51" s="243"/>
      <c r="AV51" s="244"/>
      <c r="AW51" s="228"/>
    </row>
    <row r="52" spans="1:49" ht="13.5">
      <c r="A52" s="210">
        <v>2520</v>
      </c>
      <c r="B52" s="336">
        <v>344282</v>
      </c>
      <c r="C52" s="337">
        <v>1592524</v>
      </c>
      <c r="D52" s="337"/>
      <c r="E52" s="337"/>
      <c r="F52" s="337"/>
      <c r="G52" s="337"/>
      <c r="H52" s="337"/>
      <c r="I52" s="337"/>
      <c r="J52" s="337"/>
      <c r="K52" s="337"/>
      <c r="L52" s="337"/>
      <c r="M52" s="209">
        <f t="shared" si="0"/>
        <v>1936806</v>
      </c>
      <c r="AA52" s="245">
        <v>42</v>
      </c>
      <c r="AB52" s="246" t="s">
        <v>77</v>
      </c>
      <c r="AC52" s="237" t="s">
        <v>44</v>
      </c>
      <c r="AD52" s="248">
        <f>AP52</f>
        <v>30028</v>
      </c>
      <c r="AE52" s="251"/>
      <c r="AF52" s="249">
        <f t="shared" si="7"/>
        <v>14991</v>
      </c>
      <c r="AG52" s="250">
        <f>AS52</f>
        <v>39878</v>
      </c>
      <c r="AH52" s="251">
        <f>AT52</f>
        <v>17089</v>
      </c>
      <c r="AI52" s="251">
        <f>AU52</f>
        <v>53</v>
      </c>
      <c r="AJ52" s="250">
        <f>AV52</f>
        <v>54425</v>
      </c>
      <c r="AK52" s="232">
        <v>3</v>
      </c>
      <c r="AL52" s="195"/>
      <c r="AM52" s="175">
        <v>43</v>
      </c>
      <c r="AN52" s="254">
        <v>42</v>
      </c>
      <c r="AO52" s="255">
        <v>2420</v>
      </c>
      <c r="AP52" s="282">
        <f>Q25</f>
        <v>30028</v>
      </c>
      <c r="AQ52" s="243" t="s">
        <v>213</v>
      </c>
      <c r="AR52" s="283">
        <f>R25</f>
        <v>14991</v>
      </c>
      <c r="AS52" s="242">
        <f>E44</f>
        <v>39878</v>
      </c>
      <c r="AT52" s="243">
        <f>F44</f>
        <v>17089</v>
      </c>
      <c r="AU52" s="243">
        <f>G44</f>
        <v>53</v>
      </c>
      <c r="AV52" s="244">
        <f>H44</f>
        <v>54425</v>
      </c>
      <c r="AW52" s="228"/>
    </row>
    <row r="53" spans="1:49" ht="13.5">
      <c r="A53" s="210">
        <v>2530</v>
      </c>
      <c r="B53" s="336">
        <v>10808</v>
      </c>
      <c r="C53" s="337">
        <v>1943</v>
      </c>
      <c r="D53" s="337">
        <v>2961</v>
      </c>
      <c r="E53" s="337">
        <v>7586</v>
      </c>
      <c r="F53" s="337">
        <v>609</v>
      </c>
      <c r="G53" s="337"/>
      <c r="H53" s="337"/>
      <c r="I53" s="337"/>
      <c r="J53" s="337"/>
      <c r="K53" s="337"/>
      <c r="L53" s="337"/>
      <c r="M53" s="209">
        <f t="shared" si="0"/>
        <v>23907</v>
      </c>
      <c r="AA53" s="245">
        <v>42</v>
      </c>
      <c r="AB53" s="246" t="s">
        <v>78</v>
      </c>
      <c r="AC53" s="237"/>
      <c r="AD53" s="238"/>
      <c r="AE53" s="239"/>
      <c r="AF53" s="249">
        <f t="shared" si="7"/>
        <v>8065</v>
      </c>
      <c r="AG53" s="238"/>
      <c r="AH53" s="239"/>
      <c r="AI53" s="239"/>
      <c r="AJ53" s="238"/>
      <c r="AK53" s="232">
        <v>6</v>
      </c>
      <c r="AL53" s="195"/>
      <c r="AM53" s="175">
        <v>44</v>
      </c>
      <c r="AN53" s="254">
        <v>42</v>
      </c>
      <c r="AO53" s="255">
        <v>2420</v>
      </c>
      <c r="AP53" s="242"/>
      <c r="AQ53" s="243"/>
      <c r="AR53" s="278">
        <f>R26</f>
        <v>8065</v>
      </c>
      <c r="AS53" s="242"/>
      <c r="AT53" s="243"/>
      <c r="AU53" s="243"/>
      <c r="AV53" s="244"/>
      <c r="AW53" s="228"/>
    </row>
    <row r="54" spans="1:49" ht="13.5">
      <c r="A54" s="210">
        <v>2540</v>
      </c>
      <c r="B54" s="336">
        <v>6</v>
      </c>
      <c r="C54" s="337">
        <v>126</v>
      </c>
      <c r="D54" s="337"/>
      <c r="E54" s="337"/>
      <c r="F54" s="337"/>
      <c r="G54" s="337"/>
      <c r="H54" s="337"/>
      <c r="I54" s="337"/>
      <c r="J54" s="337"/>
      <c r="K54" s="337"/>
      <c r="L54" s="337"/>
      <c r="M54" s="209">
        <f t="shared" si="0"/>
        <v>132</v>
      </c>
      <c r="AA54" s="245" t="s">
        <v>133</v>
      </c>
      <c r="AB54" s="246" t="s">
        <v>144</v>
      </c>
      <c r="AC54" s="237" t="s">
        <v>44</v>
      </c>
      <c r="AD54" s="248">
        <f>AP54</f>
        <v>0</v>
      </c>
      <c r="AE54" s="251"/>
      <c r="AF54" s="249">
        <f>AR54/1000</f>
        <v>0</v>
      </c>
      <c r="AG54" s="248">
        <f>AS54</f>
        <v>90</v>
      </c>
      <c r="AH54" s="249">
        <f>AT54/1000</f>
        <v>5.779</v>
      </c>
      <c r="AI54" s="249">
        <f aca="true" t="shared" si="9" ref="AI54:AJ56">AU54</f>
        <v>0</v>
      </c>
      <c r="AJ54" s="248">
        <f t="shared" si="9"/>
        <v>0</v>
      </c>
      <c r="AK54" s="232">
        <v>1</v>
      </c>
      <c r="AL54" s="195"/>
      <c r="AM54" s="175">
        <v>45</v>
      </c>
      <c r="AN54" s="254" t="s">
        <v>133</v>
      </c>
      <c r="AO54" s="255">
        <v>2430</v>
      </c>
      <c r="AP54" s="279">
        <f>Q28</f>
        <v>0</v>
      </c>
      <c r="AQ54" s="259"/>
      <c r="AR54" s="278">
        <f>R28</f>
        <v>0</v>
      </c>
      <c r="AS54" s="279">
        <f aca="true" t="shared" si="10" ref="AS54:AV55">T28</f>
        <v>90</v>
      </c>
      <c r="AT54" s="278">
        <f t="shared" si="10"/>
        <v>5779</v>
      </c>
      <c r="AU54" s="278">
        <f t="shared" si="10"/>
        <v>0</v>
      </c>
      <c r="AV54" s="265">
        <f t="shared" si="10"/>
        <v>0</v>
      </c>
      <c r="AW54" s="228"/>
    </row>
    <row r="55" spans="1:49" ht="13.5">
      <c r="A55" s="210">
        <v>2550</v>
      </c>
      <c r="B55" s="336">
        <v>3037965</v>
      </c>
      <c r="C55" s="337">
        <v>2247649</v>
      </c>
      <c r="D55" s="337">
        <v>1859</v>
      </c>
      <c r="E55" s="337"/>
      <c r="F55" s="337"/>
      <c r="G55" s="337"/>
      <c r="H55" s="337"/>
      <c r="I55" s="337"/>
      <c r="J55" s="337"/>
      <c r="K55" s="337"/>
      <c r="L55" s="337"/>
      <c r="M55" s="209">
        <f t="shared" si="0"/>
        <v>5287473</v>
      </c>
      <c r="AA55" s="245">
        <v>43</v>
      </c>
      <c r="AB55" s="246" t="s">
        <v>145</v>
      </c>
      <c r="AC55" s="237" t="s">
        <v>44</v>
      </c>
      <c r="AD55" s="248">
        <f>AP55</f>
        <v>514</v>
      </c>
      <c r="AE55" s="239"/>
      <c r="AF55" s="249">
        <f>AR55/1000</f>
        <v>106.41</v>
      </c>
      <c r="AG55" s="248">
        <f>AS55</f>
        <v>440</v>
      </c>
      <c r="AH55" s="249">
        <f>AT55/1000</f>
        <v>100.018</v>
      </c>
      <c r="AI55" s="249">
        <f t="shared" si="9"/>
        <v>0</v>
      </c>
      <c r="AJ55" s="248">
        <f t="shared" si="9"/>
        <v>197</v>
      </c>
      <c r="AK55" s="232">
        <v>1</v>
      </c>
      <c r="AL55" s="195"/>
      <c r="AM55" s="175">
        <v>46</v>
      </c>
      <c r="AN55" s="254">
        <v>43</v>
      </c>
      <c r="AO55" s="255">
        <v>2430</v>
      </c>
      <c r="AP55" s="279">
        <f>Q29</f>
        <v>514</v>
      </c>
      <c r="AQ55" s="243"/>
      <c r="AR55" s="278">
        <f>R29</f>
        <v>106410</v>
      </c>
      <c r="AS55" s="279">
        <f t="shared" si="10"/>
        <v>440</v>
      </c>
      <c r="AT55" s="278">
        <f t="shared" si="10"/>
        <v>100018</v>
      </c>
      <c r="AU55" s="278">
        <f t="shared" si="10"/>
        <v>0</v>
      </c>
      <c r="AV55" s="265">
        <f t="shared" si="10"/>
        <v>197</v>
      </c>
      <c r="AW55" s="228"/>
    </row>
    <row r="56" spans="1:49" ht="13.5">
      <c r="A56" s="210">
        <v>2560</v>
      </c>
      <c r="B56" s="336">
        <v>11696301</v>
      </c>
      <c r="C56" s="337">
        <v>5506932</v>
      </c>
      <c r="D56" s="337">
        <v>2141967</v>
      </c>
      <c r="E56" s="337"/>
      <c r="F56" s="337"/>
      <c r="G56" s="337"/>
      <c r="H56" s="337"/>
      <c r="I56" s="337"/>
      <c r="J56" s="337"/>
      <c r="K56" s="337"/>
      <c r="L56" s="337"/>
      <c r="M56" s="209">
        <f t="shared" si="0"/>
        <v>19345200</v>
      </c>
      <c r="AA56" s="235" t="s">
        <v>135</v>
      </c>
      <c r="AB56" s="236" t="s">
        <v>140</v>
      </c>
      <c r="AC56" s="237" t="s">
        <v>44</v>
      </c>
      <c r="AD56" s="238">
        <f>AP56</f>
        <v>0</v>
      </c>
      <c r="AE56" s="239">
        <f>AQ56</f>
        <v>0</v>
      </c>
      <c r="AF56" s="239">
        <f>AR56</f>
        <v>0</v>
      </c>
      <c r="AG56" s="238">
        <f>AS56</f>
        <v>0</v>
      </c>
      <c r="AH56" s="239">
        <f>AT56</f>
        <v>0</v>
      </c>
      <c r="AI56" s="239">
        <f t="shared" si="9"/>
        <v>0</v>
      </c>
      <c r="AJ56" s="238">
        <f t="shared" si="9"/>
        <v>0</v>
      </c>
      <c r="AK56" s="232">
        <v>0</v>
      </c>
      <c r="AL56" s="195"/>
      <c r="AM56" s="175">
        <v>47</v>
      </c>
      <c r="AN56" s="240" t="s">
        <v>135</v>
      </c>
      <c r="AO56" s="241">
        <v>2440</v>
      </c>
      <c r="AP56" s="242">
        <f>B46</f>
        <v>0</v>
      </c>
      <c r="AQ56" s="243">
        <f>C46</f>
        <v>0</v>
      </c>
      <c r="AR56" s="243">
        <f>D46</f>
        <v>0</v>
      </c>
      <c r="AS56" s="242">
        <f>F46</f>
        <v>0</v>
      </c>
      <c r="AT56" s="243">
        <f>H46</f>
        <v>0</v>
      </c>
      <c r="AU56" s="243">
        <f>I46</f>
        <v>0</v>
      </c>
      <c r="AV56" s="244">
        <f>J46</f>
        <v>0</v>
      </c>
      <c r="AW56" s="228"/>
    </row>
    <row r="57" spans="1:49" ht="13.5">
      <c r="A57" s="210">
        <v>2570</v>
      </c>
      <c r="B57" s="336">
        <v>16</v>
      </c>
      <c r="C57" s="337">
        <v>57982</v>
      </c>
      <c r="D57" s="337">
        <v>3439</v>
      </c>
      <c r="E57" s="337"/>
      <c r="F57" s="337"/>
      <c r="G57" s="337"/>
      <c r="H57" s="337"/>
      <c r="I57" s="337"/>
      <c r="J57" s="337"/>
      <c r="K57" s="337"/>
      <c r="L57" s="337"/>
      <c r="M57" s="209">
        <f t="shared" si="0"/>
        <v>61437</v>
      </c>
      <c r="AA57" s="235">
        <v>45</v>
      </c>
      <c r="AB57" s="236" t="s">
        <v>80</v>
      </c>
      <c r="AC57" s="237"/>
      <c r="AD57" s="238"/>
      <c r="AE57" s="239"/>
      <c r="AF57" s="239">
        <f>AR57</f>
        <v>110</v>
      </c>
      <c r="AG57" s="238"/>
      <c r="AH57" s="239"/>
      <c r="AI57" s="239"/>
      <c r="AJ57" s="238"/>
      <c r="AK57" s="232">
        <v>1</v>
      </c>
      <c r="AL57" s="195"/>
      <c r="AM57" s="175">
        <v>48</v>
      </c>
      <c r="AN57" s="240">
        <v>45</v>
      </c>
      <c r="AO57" s="241">
        <v>2450</v>
      </c>
      <c r="AP57" s="242"/>
      <c r="AQ57" s="281"/>
      <c r="AR57" s="277">
        <f>C47</f>
        <v>110</v>
      </c>
      <c r="AS57" s="242"/>
      <c r="AT57" s="243"/>
      <c r="AU57" s="243"/>
      <c r="AV57" s="244"/>
      <c r="AW57" s="228"/>
    </row>
    <row r="58" spans="1:49" ht="13.5">
      <c r="A58" s="272" t="s">
        <v>172</v>
      </c>
      <c r="B58" s="274">
        <f>SUM(B6:B57)</f>
        <v>59649455</v>
      </c>
      <c r="C58" s="275">
        <f aca="true" t="shared" si="11" ref="C58:M58">SUM(C6:C57)</f>
        <v>17707612</v>
      </c>
      <c r="D58" s="275">
        <f t="shared" si="11"/>
        <v>9515477</v>
      </c>
      <c r="E58" s="275">
        <f t="shared" si="11"/>
        <v>1753145</v>
      </c>
      <c r="F58" s="275">
        <f t="shared" si="11"/>
        <v>2825691</v>
      </c>
      <c r="G58" s="275">
        <f t="shared" si="11"/>
        <v>821394</v>
      </c>
      <c r="H58" s="275">
        <f t="shared" si="11"/>
        <v>805795</v>
      </c>
      <c r="I58" s="275">
        <f t="shared" si="11"/>
        <v>1251503</v>
      </c>
      <c r="J58" s="275">
        <f t="shared" si="11"/>
        <v>16234</v>
      </c>
      <c r="K58" s="275">
        <f t="shared" si="11"/>
        <v>25969</v>
      </c>
      <c r="L58" s="275">
        <f t="shared" si="11"/>
        <v>8725</v>
      </c>
      <c r="M58" s="276">
        <f t="shared" si="11"/>
        <v>94381000</v>
      </c>
      <c r="AA58" s="235">
        <v>46</v>
      </c>
      <c r="AB58" s="236" t="s">
        <v>81</v>
      </c>
      <c r="AC58" s="237"/>
      <c r="AD58" s="238"/>
      <c r="AE58" s="239"/>
      <c r="AF58" s="239">
        <f>AR58</f>
        <v>684</v>
      </c>
      <c r="AG58" s="238"/>
      <c r="AH58" s="239">
        <f>AT58</f>
        <v>669</v>
      </c>
      <c r="AI58" s="239"/>
      <c r="AJ58" s="238"/>
      <c r="AK58" s="232">
        <v>5</v>
      </c>
      <c r="AL58" s="195"/>
      <c r="AM58" s="175">
        <v>49</v>
      </c>
      <c r="AN58" s="240">
        <v>46</v>
      </c>
      <c r="AO58" s="241">
        <v>2460</v>
      </c>
      <c r="AP58" s="242"/>
      <c r="AQ58" s="243"/>
      <c r="AR58" s="243">
        <f>C48</f>
        <v>684</v>
      </c>
      <c r="AS58" s="242"/>
      <c r="AT58" s="243">
        <f>E48</f>
        <v>669</v>
      </c>
      <c r="AU58" s="243"/>
      <c r="AV58" s="244"/>
      <c r="AW58" s="228"/>
    </row>
    <row r="59" spans="27:49" ht="13.5">
      <c r="AA59" s="235" t="s">
        <v>137</v>
      </c>
      <c r="AB59" s="236" t="s">
        <v>141</v>
      </c>
      <c r="AC59" s="237"/>
      <c r="AD59" s="238"/>
      <c r="AE59" s="239"/>
      <c r="AF59" s="239">
        <f>AR59</f>
        <v>6</v>
      </c>
      <c r="AG59" s="238"/>
      <c r="AH59" s="239">
        <f>AT59</f>
        <v>6</v>
      </c>
      <c r="AI59" s="239"/>
      <c r="AJ59" s="238"/>
      <c r="AK59" s="232">
        <v>0</v>
      </c>
      <c r="AL59" s="195"/>
      <c r="AM59" s="175">
        <v>50</v>
      </c>
      <c r="AN59" s="284" t="s">
        <v>137</v>
      </c>
      <c r="AO59" s="285">
        <v>2470</v>
      </c>
      <c r="AP59" s="242"/>
      <c r="AQ59" s="259"/>
      <c r="AR59" s="259">
        <f>C49</f>
        <v>6</v>
      </c>
      <c r="AS59" s="242"/>
      <c r="AT59" s="243">
        <f>F49</f>
        <v>6</v>
      </c>
      <c r="AU59" s="243"/>
      <c r="AV59" s="244"/>
      <c r="AW59" s="228"/>
    </row>
    <row r="60" spans="27:49" ht="13.5">
      <c r="AA60" s="235">
        <v>49</v>
      </c>
      <c r="AB60" s="236" t="s">
        <v>143</v>
      </c>
      <c r="AC60" s="237"/>
      <c r="AD60" s="238"/>
      <c r="AE60" s="239"/>
      <c r="AF60" s="239">
        <f>AR60/1000</f>
        <v>0</v>
      </c>
      <c r="AG60" s="238"/>
      <c r="AH60" s="239"/>
      <c r="AI60" s="239"/>
      <c r="AJ60" s="238"/>
      <c r="AK60" s="232">
        <v>0</v>
      </c>
      <c r="AL60" s="195"/>
      <c r="AM60" s="175">
        <v>51</v>
      </c>
      <c r="AN60" s="240">
        <v>49</v>
      </c>
      <c r="AO60" s="241">
        <v>2490</v>
      </c>
      <c r="AP60" s="242"/>
      <c r="AQ60" s="243"/>
      <c r="AR60" s="243">
        <f>C50+E50</f>
        <v>0</v>
      </c>
      <c r="AS60" s="242"/>
      <c r="AT60" s="243"/>
      <c r="AU60" s="243"/>
      <c r="AV60" s="244"/>
      <c r="AW60" s="228"/>
    </row>
    <row r="61" spans="27:49" ht="13.5">
      <c r="AA61" s="286">
        <v>51</v>
      </c>
      <c r="AB61" s="287" t="s">
        <v>214</v>
      </c>
      <c r="AC61" s="288"/>
      <c r="AD61" s="289"/>
      <c r="AE61" s="287">
        <f>AQ61/1000</f>
        <v>1028.557</v>
      </c>
      <c r="AF61" s="287">
        <f>AR61/1000</f>
        <v>2118.235</v>
      </c>
      <c r="AG61" s="289"/>
      <c r="AH61" s="287"/>
      <c r="AI61" s="287"/>
      <c r="AJ61" s="289"/>
      <c r="AK61" s="232">
        <v>3</v>
      </c>
      <c r="AL61" s="195"/>
      <c r="AM61" s="175">
        <v>52</v>
      </c>
      <c r="AN61" s="240">
        <v>51</v>
      </c>
      <c r="AO61" s="241">
        <v>2510</v>
      </c>
      <c r="AP61" s="242"/>
      <c r="AQ61" s="243">
        <f>B51</f>
        <v>1028557</v>
      </c>
      <c r="AR61" s="243">
        <f>C51</f>
        <v>2118235</v>
      </c>
      <c r="AS61" s="242"/>
      <c r="AT61" s="243"/>
      <c r="AU61" s="243"/>
      <c r="AV61" s="244"/>
      <c r="AW61" s="228"/>
    </row>
    <row r="62" spans="27:49" ht="13.5">
      <c r="AA62" s="290">
        <v>52</v>
      </c>
      <c r="AB62" s="291" t="s">
        <v>82</v>
      </c>
      <c r="AC62" s="292"/>
      <c r="AD62" s="293"/>
      <c r="AE62" s="294">
        <f>AQ62</f>
        <v>4408.214</v>
      </c>
      <c r="AF62" s="287">
        <f>AR62/1000</f>
        <v>1592.524</v>
      </c>
      <c r="AG62" s="289"/>
      <c r="AH62" s="287"/>
      <c r="AI62" s="287"/>
      <c r="AJ62" s="289"/>
      <c r="AK62" s="232">
        <v>7</v>
      </c>
      <c r="AL62" s="195"/>
      <c r="AM62" s="175">
        <v>53</v>
      </c>
      <c r="AN62" s="295">
        <v>52</v>
      </c>
      <c r="AO62" s="296">
        <v>2520</v>
      </c>
      <c r="AP62" s="297"/>
      <c r="AQ62" s="298">
        <f>Q31+Q32/1000</f>
        <v>4408.214</v>
      </c>
      <c r="AR62" s="299">
        <f>C52</f>
        <v>1592524</v>
      </c>
      <c r="AS62" s="297"/>
      <c r="AT62" s="299"/>
      <c r="AU62" s="299"/>
      <c r="AV62" s="300"/>
      <c r="AW62" s="228"/>
    </row>
    <row r="63" spans="27:48" ht="13.5">
      <c r="AA63" s="301">
        <v>53</v>
      </c>
      <c r="AB63" s="302" t="s">
        <v>83</v>
      </c>
      <c r="AC63" s="292"/>
      <c r="AD63" s="303"/>
      <c r="AE63" s="302">
        <f>AQ63</f>
        <v>10808</v>
      </c>
      <c r="AF63" s="304">
        <f>AR63</f>
        <v>1943</v>
      </c>
      <c r="AG63" s="303"/>
      <c r="AH63" s="302"/>
      <c r="AI63" s="304"/>
      <c r="AJ63" s="293"/>
      <c r="AK63" s="232">
        <v>13</v>
      </c>
      <c r="AL63" s="195"/>
      <c r="AM63" s="175">
        <v>54</v>
      </c>
      <c r="AN63" s="305">
        <v>53</v>
      </c>
      <c r="AO63" s="306">
        <v>2530</v>
      </c>
      <c r="AP63" s="307"/>
      <c r="AQ63" s="308">
        <f>B53</f>
        <v>10808</v>
      </c>
      <c r="AR63" s="308">
        <f>C53</f>
        <v>1943</v>
      </c>
      <c r="AS63" s="307"/>
      <c r="AT63" s="308"/>
      <c r="AU63" s="308"/>
      <c r="AV63" s="309"/>
    </row>
    <row r="64" spans="27:48" ht="13.5">
      <c r="AA64" s="290">
        <v>54</v>
      </c>
      <c r="AB64" s="291" t="s">
        <v>84</v>
      </c>
      <c r="AC64" s="292"/>
      <c r="AD64" s="303"/>
      <c r="AE64" s="310">
        <f>AQ64</f>
        <v>0.006</v>
      </c>
      <c r="AF64" s="304">
        <f>AR64/1000</f>
        <v>0.126</v>
      </c>
      <c r="AG64" s="303"/>
      <c r="AH64" s="302"/>
      <c r="AI64" s="304"/>
      <c r="AJ64" s="293"/>
      <c r="AK64" s="232">
        <v>1</v>
      </c>
      <c r="AL64" s="195"/>
      <c r="AM64" s="175">
        <v>55</v>
      </c>
      <c r="AN64" s="311">
        <v>54</v>
      </c>
      <c r="AO64" s="312">
        <v>2540</v>
      </c>
      <c r="AP64" s="303"/>
      <c r="AQ64" s="310">
        <f>Q34+Q35/1000</f>
        <v>0.006</v>
      </c>
      <c r="AR64" s="304">
        <f>C54</f>
        <v>126</v>
      </c>
      <c r="AS64" s="303"/>
      <c r="AT64" s="302"/>
      <c r="AU64" s="304"/>
      <c r="AV64" s="313"/>
    </row>
    <row r="65" spans="27:48" ht="13.5">
      <c r="AA65" s="314">
        <v>55</v>
      </c>
      <c r="AB65" s="315" t="s">
        <v>85</v>
      </c>
      <c r="AC65" s="316"/>
      <c r="AD65" s="317"/>
      <c r="AE65" s="302">
        <f>AQ65/1000</f>
        <v>3037.965</v>
      </c>
      <c r="AF65" s="304">
        <f>AR65/1000</f>
        <v>2247.649</v>
      </c>
      <c r="AG65" s="303"/>
      <c r="AH65" s="302"/>
      <c r="AI65" s="304"/>
      <c r="AJ65" s="293"/>
      <c r="AK65" s="232">
        <v>7</v>
      </c>
      <c r="AL65" s="195"/>
      <c r="AM65" s="175">
        <v>56</v>
      </c>
      <c r="AN65" s="286">
        <v>55</v>
      </c>
      <c r="AO65" s="306">
        <v>2550</v>
      </c>
      <c r="AP65" s="303"/>
      <c r="AQ65" s="302">
        <f>B55</f>
        <v>3037965</v>
      </c>
      <c r="AR65" s="304">
        <f>C55</f>
        <v>2247649</v>
      </c>
      <c r="AS65" s="303"/>
      <c r="AT65" s="302"/>
      <c r="AU65" s="304"/>
      <c r="AV65" s="313"/>
    </row>
    <row r="66" spans="27:48" ht="13.5">
      <c r="AA66" s="314">
        <v>56</v>
      </c>
      <c r="AB66" s="315" t="s">
        <v>86</v>
      </c>
      <c r="AC66" s="316"/>
      <c r="AD66" s="317"/>
      <c r="AE66" s="302">
        <f>AQ66/1000</f>
        <v>11696.301</v>
      </c>
      <c r="AF66" s="304">
        <f>AR66/1000</f>
        <v>5506.932</v>
      </c>
      <c r="AG66" s="303"/>
      <c r="AH66" s="302"/>
      <c r="AI66" s="304"/>
      <c r="AJ66" s="293"/>
      <c r="AK66" s="318">
        <v>14</v>
      </c>
      <c r="AL66" s="319"/>
      <c r="AM66" s="175">
        <v>57</v>
      </c>
      <c r="AN66" s="286">
        <v>56</v>
      </c>
      <c r="AO66" s="306">
        <v>2560</v>
      </c>
      <c r="AP66" s="303"/>
      <c r="AQ66" s="302">
        <f>B56</f>
        <v>11696301</v>
      </c>
      <c r="AR66" s="304">
        <f>C56</f>
        <v>5506932</v>
      </c>
      <c r="AS66" s="303"/>
      <c r="AT66" s="302"/>
      <c r="AU66" s="304"/>
      <c r="AV66" s="313"/>
    </row>
    <row r="67" spans="27:48" ht="14.25" thickBot="1">
      <c r="AA67" s="320">
        <v>57</v>
      </c>
      <c r="AB67" s="321" t="s">
        <v>142</v>
      </c>
      <c r="AC67" s="322" t="s">
        <v>130</v>
      </c>
      <c r="AD67" s="323">
        <f>AP67</f>
        <v>16</v>
      </c>
      <c r="AE67" s="324">
        <f>AQ67/1000</f>
        <v>57.982</v>
      </c>
      <c r="AF67" s="325">
        <f>AR67</f>
        <v>3439</v>
      </c>
      <c r="AG67" s="326"/>
      <c r="AH67" s="324"/>
      <c r="AI67" s="325"/>
      <c r="AJ67" s="327"/>
      <c r="AK67" s="318">
        <v>5</v>
      </c>
      <c r="AL67" s="319"/>
      <c r="AM67" s="175">
        <v>58</v>
      </c>
      <c r="AN67" s="328">
        <v>57</v>
      </c>
      <c r="AO67" s="329">
        <v>2570</v>
      </c>
      <c r="AP67" s="326">
        <f>B57</f>
        <v>16</v>
      </c>
      <c r="AQ67" s="324">
        <f>C57</f>
        <v>57982</v>
      </c>
      <c r="AR67" s="325">
        <f>D57</f>
        <v>3439</v>
      </c>
      <c r="AS67" s="326"/>
      <c r="AT67" s="324"/>
      <c r="AU67" s="325"/>
      <c r="AV67" s="330"/>
    </row>
    <row r="68" spans="27:48" ht="13.5">
      <c r="AA68" s="175"/>
      <c r="AB68" s="175"/>
      <c r="AC68" s="177"/>
      <c r="AD68" s="177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</row>
    <row r="69" spans="27:48" ht="13.5">
      <c r="AA69" s="175"/>
      <c r="AB69" s="175"/>
      <c r="AC69" s="177"/>
      <c r="AD69" s="177"/>
      <c r="AE69" s="175"/>
      <c r="AF69" s="175"/>
      <c r="AG69" s="175"/>
      <c r="AH69" s="175"/>
      <c r="AI69" s="175"/>
      <c r="AJ69" s="175"/>
      <c r="AK69" s="175"/>
      <c r="AL69" s="175"/>
      <c r="AM69" s="175"/>
      <c r="AN69" s="175"/>
      <c r="AO69" s="175"/>
      <c r="AP69" s="175"/>
      <c r="AQ69" s="175"/>
      <c r="AR69" s="175"/>
      <c r="AS69" s="175"/>
      <c r="AT69" s="175"/>
      <c r="AU69" s="175"/>
      <c r="AV69" s="175"/>
    </row>
    <row r="70" spans="27:48" ht="13.5">
      <c r="AA70" s="175"/>
      <c r="AB70" s="175"/>
      <c r="AC70" s="177"/>
      <c r="AD70" s="177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</row>
    <row r="71" spans="27:48" ht="13.5">
      <c r="AA71" s="331" t="s">
        <v>79</v>
      </c>
      <c r="AB71" s="331"/>
      <c r="AC71" s="195"/>
      <c r="AD71" s="195"/>
      <c r="AE71" s="184"/>
      <c r="AF71" s="184"/>
      <c r="AG71" s="184"/>
      <c r="AH71" s="184"/>
      <c r="AI71" s="184"/>
      <c r="AJ71" s="184"/>
      <c r="AK71" s="184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</row>
    <row r="72" spans="27:48" ht="13.5">
      <c r="AA72" s="331"/>
      <c r="AB72" s="331"/>
      <c r="AC72" s="195"/>
      <c r="AD72" s="195"/>
      <c r="AE72" s="184"/>
      <c r="AF72" s="184"/>
      <c r="AG72" s="184"/>
      <c r="AH72" s="184"/>
      <c r="AI72" s="184"/>
      <c r="AJ72" s="184"/>
      <c r="AK72" s="184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</row>
    <row r="73" spans="38:48" ht="13.5"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</row>
    <row r="74" spans="38:48" ht="9.75" customHeight="1"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</row>
    <row r="75" spans="38:48" ht="13.5"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</row>
    <row r="76" spans="38:48" ht="13.5">
      <c r="AL76" s="184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</row>
    <row r="77" spans="38:47" ht="13.5"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</row>
    <row r="78" spans="38:47" ht="13.5"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</row>
    <row r="79" spans="38:47" ht="13.5"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</row>
    <row r="80" spans="38:47" ht="13.5"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</row>
    <row r="81" spans="38:47" ht="13.5"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</row>
    <row r="82" spans="38:47" ht="11.25" customHeight="1">
      <c r="AL82" s="175"/>
      <c r="AM82" s="175"/>
      <c r="AN82" s="175"/>
      <c r="AO82" s="175"/>
      <c r="AP82" s="175"/>
      <c r="AQ82" s="175"/>
      <c r="AR82" s="175"/>
      <c r="AS82" s="175"/>
      <c r="AT82" s="175"/>
      <c r="AU82" s="175"/>
    </row>
    <row r="83" spans="38:47" ht="18" customHeight="1"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</row>
    <row r="84" spans="38:47" ht="18" customHeight="1"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</row>
    <row r="85" spans="38:47" ht="18" customHeight="1"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spans="38:48" s="333" customFormat="1" ht="18" customHeight="1"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</row>
    <row r="94" spans="38:47" s="333" customFormat="1" ht="18" customHeight="1">
      <c r="AL94" s="173"/>
      <c r="AM94" s="173"/>
      <c r="AN94" s="173"/>
      <c r="AO94" s="173"/>
      <c r="AP94" s="173"/>
      <c r="AQ94" s="173"/>
      <c r="AR94" s="173"/>
      <c r="AS94" s="173"/>
      <c r="AT94" s="173"/>
      <c r="AU94" s="173"/>
    </row>
    <row r="95" spans="38:48" ht="18" customHeight="1">
      <c r="AL95" s="333"/>
      <c r="AM95" s="333"/>
      <c r="AN95" s="333"/>
      <c r="AO95" s="333"/>
      <c r="AP95" s="333"/>
      <c r="AQ95" s="333"/>
      <c r="AR95" s="333"/>
      <c r="AS95" s="333"/>
      <c r="AT95" s="333"/>
      <c r="AU95" s="333"/>
      <c r="AV95" s="333"/>
    </row>
    <row r="96" spans="38:47" ht="18" customHeight="1">
      <c r="AL96" s="333"/>
      <c r="AM96" s="333"/>
      <c r="AN96" s="333"/>
      <c r="AO96" s="333"/>
      <c r="AP96" s="333"/>
      <c r="AQ96" s="333"/>
      <c r="AR96" s="333"/>
      <c r="AS96" s="333"/>
      <c r="AT96" s="333"/>
      <c r="AU96" s="333"/>
    </row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22.5" customHeight="1"/>
    <row r="142" ht="8.25" customHeight="1"/>
    <row r="143" ht="15" customHeight="1"/>
  </sheetData>
  <printOptions verticalCentered="1"/>
  <pageMargins left="0.43" right="0.19" top="0.3937007874015748" bottom="0.3937007874015748" header="0.5118110236220472" footer="0.4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="80" zoomScaleNormal="80" workbookViewId="0" topLeftCell="A4">
      <selection activeCell="F9" sqref="F9"/>
    </sheetView>
  </sheetViews>
  <sheetFormatPr defaultColWidth="8.796875" defaultRowHeight="14.25"/>
  <cols>
    <col min="1" max="1" width="4.69921875" style="0" customWidth="1"/>
    <col min="2" max="2" width="49.09765625" style="0" customWidth="1"/>
    <col min="3" max="3" width="5.69921875" style="0" customWidth="1"/>
    <col min="4" max="4" width="10.3984375" style="0" customWidth="1"/>
    <col min="5" max="5" width="9.69921875" style="0" customWidth="1"/>
    <col min="6" max="6" width="8.69921875" style="0" customWidth="1"/>
    <col min="7" max="7" width="9.3984375" style="0" customWidth="1"/>
    <col min="8" max="8" width="11.09765625" style="0" customWidth="1"/>
    <col min="9" max="10" width="8.69921875" style="0" customWidth="1"/>
    <col min="11" max="11" width="7.69921875" style="0" customWidth="1"/>
  </cols>
  <sheetData>
    <row r="1" spans="1:22" ht="21">
      <c r="A1" s="102" t="str">
        <f>"＜付表＞生産動態統計調査結果（"&amp;TEXT('元データ'!A1,"ggge年m月")&amp;"分）"</f>
        <v>＜付表＞生産動態統計調査結果（平成23年1月分）</v>
      </c>
      <c r="B1" s="3"/>
      <c r="C1" s="5"/>
      <c r="D1" s="5"/>
      <c r="E1" s="4"/>
      <c r="F1" s="4"/>
      <c r="G1" s="4"/>
      <c r="H1" s="4"/>
      <c r="I1" s="4"/>
      <c r="J1" s="4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.75" customHeight="1">
      <c r="A2" s="3"/>
      <c r="B2" s="3"/>
      <c r="C2" s="5"/>
      <c r="D2" s="5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1">
      <c r="A3" s="102" t="s">
        <v>87</v>
      </c>
      <c r="B3" s="3"/>
      <c r="C3" s="5"/>
      <c r="D3" s="5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4.25" thickBot="1">
      <c r="A4" s="3"/>
      <c r="B4" s="3"/>
      <c r="C4" s="5"/>
      <c r="D4" s="5"/>
      <c r="E4" s="4"/>
      <c r="F4" s="4"/>
      <c r="G4" s="4"/>
      <c r="H4" s="4"/>
      <c r="I4" s="4"/>
      <c r="J4" s="4"/>
      <c r="K4" s="2"/>
      <c r="L4" s="4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1" ht="13.5">
      <c r="A5" s="39" t="s">
        <v>2</v>
      </c>
      <c r="B5" s="40"/>
      <c r="C5" s="132" t="s">
        <v>4</v>
      </c>
      <c r="D5" s="8" t="s">
        <v>5</v>
      </c>
      <c r="E5" s="9"/>
      <c r="F5" s="9"/>
      <c r="G5" s="10" t="s">
        <v>6</v>
      </c>
      <c r="H5" s="11"/>
      <c r="I5" s="12"/>
      <c r="J5" s="13" t="s">
        <v>7</v>
      </c>
      <c r="K5" s="137" t="s">
        <v>90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>
      <c r="A6" s="41" t="s">
        <v>11</v>
      </c>
      <c r="B6" s="60" t="s">
        <v>178</v>
      </c>
      <c r="C6" s="133" t="s">
        <v>13</v>
      </c>
      <c r="D6" s="14"/>
      <c r="E6" s="15"/>
      <c r="F6" s="15"/>
      <c r="G6" s="16" t="s">
        <v>14</v>
      </c>
      <c r="H6" s="17"/>
      <c r="I6" s="18" t="s">
        <v>15</v>
      </c>
      <c r="J6" s="19" t="s">
        <v>16</v>
      </c>
      <c r="K6" s="138" t="s">
        <v>186</v>
      </c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3.5">
      <c r="A7" s="41" t="s">
        <v>20</v>
      </c>
      <c r="B7" s="25"/>
      <c r="C7" s="133" t="s">
        <v>22</v>
      </c>
      <c r="D7" s="20" t="s">
        <v>23</v>
      </c>
      <c r="E7" s="21" t="s">
        <v>24</v>
      </c>
      <c r="F7" s="21" t="s">
        <v>25</v>
      </c>
      <c r="G7" s="21" t="s">
        <v>23</v>
      </c>
      <c r="H7" s="21" t="s">
        <v>25</v>
      </c>
      <c r="I7" s="22" t="s">
        <v>23</v>
      </c>
      <c r="J7" s="19" t="s">
        <v>23</v>
      </c>
      <c r="K7" s="138" t="s">
        <v>187</v>
      </c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thickBot="1">
      <c r="A8" s="41" t="s">
        <v>29</v>
      </c>
      <c r="B8" s="25"/>
      <c r="C8" s="133" t="s">
        <v>30</v>
      </c>
      <c r="D8" s="23"/>
      <c r="E8" s="21" t="s">
        <v>31</v>
      </c>
      <c r="F8" s="24" t="s">
        <v>32</v>
      </c>
      <c r="G8" s="25"/>
      <c r="H8" s="26" t="s">
        <v>32</v>
      </c>
      <c r="I8" s="27"/>
      <c r="J8" s="28"/>
      <c r="K8" s="138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>
      <c r="A9" s="42"/>
      <c r="B9" s="61" t="s">
        <v>34</v>
      </c>
      <c r="C9" s="132"/>
      <c r="D9" s="52"/>
      <c r="E9" s="29"/>
      <c r="F9" s="29">
        <v>425979</v>
      </c>
      <c r="G9" s="29"/>
      <c r="H9" s="29"/>
      <c r="I9" s="29"/>
      <c r="J9" s="30"/>
      <c r="K9" s="137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1.25" customHeight="1">
      <c r="A10" s="43"/>
      <c r="B10" s="44"/>
      <c r="C10" s="134"/>
      <c r="D10" s="53"/>
      <c r="E10" s="31"/>
      <c r="F10" s="104"/>
      <c r="G10" s="31"/>
      <c r="H10" s="31"/>
      <c r="I10" s="31"/>
      <c r="J10" s="32"/>
      <c r="K10" s="139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8" customHeight="1">
      <c r="A11" s="45" t="s">
        <v>37</v>
      </c>
      <c r="B11" s="46" t="s">
        <v>38</v>
      </c>
      <c r="C11" s="133"/>
      <c r="D11" s="54"/>
      <c r="E11" s="34"/>
      <c r="F11" s="34">
        <f>'元データ'!AF10</f>
        <v>4162</v>
      </c>
      <c r="G11" s="34"/>
      <c r="H11" s="34"/>
      <c r="I11" s="34"/>
      <c r="J11" s="35"/>
      <c r="K11" s="138">
        <v>50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8" customHeight="1">
      <c r="A12" s="45" t="s">
        <v>39</v>
      </c>
      <c r="B12" s="46" t="s">
        <v>147</v>
      </c>
      <c r="C12" s="133" t="s">
        <v>44</v>
      </c>
      <c r="D12" s="56" t="s">
        <v>88</v>
      </c>
      <c r="E12" s="34"/>
      <c r="F12" s="50" t="s">
        <v>88</v>
      </c>
      <c r="G12" s="50"/>
      <c r="H12" s="50"/>
      <c r="I12" s="50"/>
      <c r="J12" s="35"/>
      <c r="K12" s="138">
        <v>50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8" customHeight="1">
      <c r="A13" s="45" t="s">
        <v>40</v>
      </c>
      <c r="B13" s="46" t="s">
        <v>41</v>
      </c>
      <c r="C13" s="133"/>
      <c r="D13" s="54"/>
      <c r="E13" s="50" t="s">
        <v>88</v>
      </c>
      <c r="F13" s="50" t="s">
        <v>88</v>
      </c>
      <c r="G13" s="34"/>
      <c r="H13" s="34"/>
      <c r="I13" s="34"/>
      <c r="J13" s="35"/>
      <c r="K13" s="138">
        <v>50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11" ht="18" customHeight="1">
      <c r="A14" s="45" t="s">
        <v>42</v>
      </c>
      <c r="B14" s="46" t="s">
        <v>43</v>
      </c>
      <c r="C14" s="133"/>
      <c r="D14" s="54"/>
      <c r="E14" s="50" t="s">
        <v>88</v>
      </c>
      <c r="F14" s="50" t="s">
        <v>88</v>
      </c>
      <c r="G14" s="34"/>
      <c r="H14" s="34"/>
      <c r="I14" s="34"/>
      <c r="J14" s="35"/>
      <c r="K14" s="138">
        <v>50</v>
      </c>
    </row>
    <row r="15" spans="1:11" ht="18" customHeight="1">
      <c r="A15" s="47" t="s">
        <v>42</v>
      </c>
      <c r="B15" s="48" t="s">
        <v>45</v>
      </c>
      <c r="C15" s="134" t="s">
        <v>44</v>
      </c>
      <c r="D15" s="55" t="s">
        <v>91</v>
      </c>
      <c r="E15" s="36"/>
      <c r="F15" s="51" t="s">
        <v>88</v>
      </c>
      <c r="G15" s="36"/>
      <c r="H15" s="36"/>
      <c r="I15" s="36"/>
      <c r="J15" s="37"/>
      <c r="K15" s="139">
        <v>30</v>
      </c>
    </row>
    <row r="16" spans="1:11" ht="18" customHeight="1">
      <c r="A16" s="45" t="s">
        <v>46</v>
      </c>
      <c r="B16" s="49" t="s">
        <v>47</v>
      </c>
      <c r="C16" s="133" t="s">
        <v>44</v>
      </c>
      <c r="D16" s="54">
        <f>'元データ'!AD15</f>
        <v>422</v>
      </c>
      <c r="E16" s="34"/>
      <c r="F16" s="34">
        <f>'元データ'!AF15</f>
        <v>583.871</v>
      </c>
      <c r="G16" s="34">
        <f>'元データ'!AG15</f>
        <v>478</v>
      </c>
      <c r="H16" s="34">
        <f>'元データ'!AH15</f>
        <v>608.113</v>
      </c>
      <c r="I16" s="34"/>
      <c r="J16" s="35">
        <f>'元データ'!AJ15</f>
        <v>1063</v>
      </c>
      <c r="K16" s="138">
        <v>50</v>
      </c>
    </row>
    <row r="17" spans="1:11" ht="18" customHeight="1">
      <c r="A17" s="45" t="s">
        <v>48</v>
      </c>
      <c r="B17" s="46" t="s">
        <v>49</v>
      </c>
      <c r="C17" s="133" t="s">
        <v>44</v>
      </c>
      <c r="D17" s="56" t="s">
        <v>88</v>
      </c>
      <c r="E17" s="34"/>
      <c r="F17" s="50" t="s">
        <v>88</v>
      </c>
      <c r="G17" s="50" t="s">
        <v>88</v>
      </c>
      <c r="H17" s="50" t="s">
        <v>88</v>
      </c>
      <c r="I17" s="50" t="s">
        <v>88</v>
      </c>
      <c r="J17" s="59" t="s">
        <v>88</v>
      </c>
      <c r="K17" s="138">
        <v>50</v>
      </c>
    </row>
    <row r="18" spans="1:11" ht="18" customHeight="1">
      <c r="A18" s="45" t="s">
        <v>50</v>
      </c>
      <c r="B18" s="46" t="s">
        <v>51</v>
      </c>
      <c r="C18" s="133"/>
      <c r="D18" s="54"/>
      <c r="E18" s="34"/>
      <c r="F18" s="50" t="s">
        <v>88</v>
      </c>
      <c r="G18" s="34"/>
      <c r="H18" s="34"/>
      <c r="I18" s="34"/>
      <c r="J18" s="35"/>
      <c r="K18" s="138">
        <v>50</v>
      </c>
    </row>
    <row r="19" spans="1:11" ht="18" customHeight="1">
      <c r="A19" s="105" t="s">
        <v>132</v>
      </c>
      <c r="B19" s="46" t="s">
        <v>139</v>
      </c>
      <c r="C19" s="133"/>
      <c r="D19" s="54"/>
      <c r="E19" s="50" t="s">
        <v>88</v>
      </c>
      <c r="F19" s="50" t="s">
        <v>88</v>
      </c>
      <c r="G19" s="34"/>
      <c r="H19" s="34"/>
      <c r="I19" s="34"/>
      <c r="J19" s="35"/>
      <c r="K19" s="138">
        <v>50</v>
      </c>
    </row>
    <row r="20" spans="1:11" ht="18" customHeight="1">
      <c r="A20" s="95">
        <v>10</v>
      </c>
      <c r="B20" s="96" t="s">
        <v>52</v>
      </c>
      <c r="C20" s="135"/>
      <c r="D20" s="97"/>
      <c r="E20" s="98"/>
      <c r="F20" s="98">
        <f>'元データ'!AF19</f>
        <v>915</v>
      </c>
      <c r="G20" s="98"/>
      <c r="H20" s="98"/>
      <c r="I20" s="98"/>
      <c r="J20" s="99"/>
      <c r="K20" s="140">
        <v>30</v>
      </c>
    </row>
    <row r="21" spans="1:22" s="100" customFormat="1" ht="18" customHeight="1">
      <c r="A21" s="110">
        <v>10</v>
      </c>
      <c r="B21" s="111" t="s">
        <v>56</v>
      </c>
      <c r="C21" s="136"/>
      <c r="D21" s="112" t="s">
        <v>126</v>
      </c>
      <c r="E21" s="113" t="s">
        <v>100</v>
      </c>
      <c r="F21" s="114">
        <v>412</v>
      </c>
      <c r="G21" s="113" t="str">
        <f>'元データ'!AG19</f>
        <v> </v>
      </c>
      <c r="H21" s="113">
        <v>412</v>
      </c>
      <c r="I21" s="113"/>
      <c r="J21" s="115" t="str">
        <f>'元データ'!AJ19</f>
        <v> </v>
      </c>
      <c r="K21" s="141">
        <v>30</v>
      </c>
      <c r="L21"/>
      <c r="M21"/>
      <c r="N21"/>
      <c r="O21"/>
      <c r="P21"/>
      <c r="Q21"/>
      <c r="R21"/>
      <c r="S21"/>
      <c r="T21"/>
      <c r="U21"/>
      <c r="V21"/>
    </row>
    <row r="22" spans="1:21" s="100" customFormat="1" ht="18" customHeight="1">
      <c r="A22" s="45">
        <v>11</v>
      </c>
      <c r="B22" s="46" t="s">
        <v>53</v>
      </c>
      <c r="C22" s="133" t="s">
        <v>44</v>
      </c>
      <c r="D22" s="54">
        <f>'元データ'!AD21</f>
        <v>160</v>
      </c>
      <c r="E22" s="34">
        <f>'元データ'!AE21</f>
        <v>1246</v>
      </c>
      <c r="F22" s="34">
        <f>'元データ'!AF21</f>
        <v>2760</v>
      </c>
      <c r="G22" s="34">
        <f>'元データ'!AG21</f>
        <v>254</v>
      </c>
      <c r="H22" s="34">
        <f>'元データ'!AH21</f>
        <v>3059</v>
      </c>
      <c r="I22" s="34"/>
      <c r="J22" s="35">
        <f>'元データ'!AJ21</f>
        <v>751</v>
      </c>
      <c r="K22" s="138">
        <v>50</v>
      </c>
      <c r="L22"/>
      <c r="M22"/>
      <c r="N22"/>
      <c r="O22"/>
      <c r="P22"/>
      <c r="Q22"/>
      <c r="R22"/>
      <c r="S22"/>
      <c r="T22"/>
      <c r="U22"/>
    </row>
    <row r="23" spans="1:22" ht="18" customHeight="1">
      <c r="A23" s="45">
        <v>12</v>
      </c>
      <c r="B23" s="46" t="s">
        <v>54</v>
      </c>
      <c r="C23" s="133"/>
      <c r="D23" s="56" t="s">
        <v>100</v>
      </c>
      <c r="E23" s="34"/>
      <c r="F23" s="50" t="s">
        <v>88</v>
      </c>
      <c r="G23" s="34"/>
      <c r="H23" s="34"/>
      <c r="I23" s="34"/>
      <c r="J23" s="35"/>
      <c r="K23" s="138">
        <v>30</v>
      </c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1" ht="18" customHeight="1">
      <c r="A24" s="45">
        <v>14</v>
      </c>
      <c r="B24" s="49" t="s">
        <v>55</v>
      </c>
      <c r="C24" s="133" t="s">
        <v>44</v>
      </c>
      <c r="D24" s="54">
        <f>'元データ'!AD23</f>
        <v>719</v>
      </c>
      <c r="E24" s="34"/>
      <c r="F24" s="34">
        <f>'元データ'!AF23</f>
        <v>693</v>
      </c>
      <c r="G24" s="34">
        <f>'元データ'!AG23</f>
        <v>823</v>
      </c>
      <c r="H24" s="34">
        <f>'元データ'!AH23</f>
        <v>712</v>
      </c>
      <c r="I24" s="34"/>
      <c r="J24" s="35">
        <f>'元データ'!AJ23</f>
        <v>1847</v>
      </c>
      <c r="K24" s="138">
        <v>30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</row>
    <row r="25" spans="1:11" ht="18" customHeight="1">
      <c r="A25" s="45">
        <v>16</v>
      </c>
      <c r="B25" s="46" t="s">
        <v>57</v>
      </c>
      <c r="C25" s="133" t="s">
        <v>130</v>
      </c>
      <c r="D25" s="56" t="s">
        <v>91</v>
      </c>
      <c r="E25" s="51"/>
      <c r="F25" s="340" t="s">
        <v>91</v>
      </c>
      <c r="G25" s="50"/>
      <c r="H25" s="51"/>
      <c r="I25" s="340" t="s">
        <v>91</v>
      </c>
      <c r="J25" s="101"/>
      <c r="K25" s="138">
        <v>50</v>
      </c>
    </row>
    <row r="26" spans="1:11" ht="18" customHeight="1">
      <c r="A26" s="116">
        <v>17</v>
      </c>
      <c r="B26" s="117" t="s">
        <v>150</v>
      </c>
      <c r="C26" s="136" t="s">
        <v>44</v>
      </c>
      <c r="D26" s="118" t="s">
        <v>183</v>
      </c>
      <c r="E26" s="119"/>
      <c r="F26" s="120" t="s">
        <v>183</v>
      </c>
      <c r="G26" s="120" t="s">
        <v>183</v>
      </c>
      <c r="H26" s="120" t="s">
        <v>183</v>
      </c>
      <c r="I26" s="120"/>
      <c r="J26" s="121" t="s">
        <v>183</v>
      </c>
      <c r="K26" s="142">
        <v>30</v>
      </c>
    </row>
    <row r="27" spans="1:11" ht="18" customHeight="1">
      <c r="A27" s="45">
        <v>17</v>
      </c>
      <c r="B27" s="49" t="s">
        <v>149</v>
      </c>
      <c r="C27" s="133" t="s">
        <v>44</v>
      </c>
      <c r="D27" s="56" t="s">
        <v>91</v>
      </c>
      <c r="E27" s="34"/>
      <c r="F27" s="50" t="s">
        <v>88</v>
      </c>
      <c r="G27" s="50"/>
      <c r="H27" s="50"/>
      <c r="I27" s="50"/>
      <c r="J27" s="101"/>
      <c r="K27" s="138">
        <v>50</v>
      </c>
    </row>
    <row r="28" spans="1:11" ht="18" customHeight="1">
      <c r="A28" s="45">
        <v>18</v>
      </c>
      <c r="B28" s="46" t="s">
        <v>58</v>
      </c>
      <c r="C28" s="133" t="s">
        <v>44</v>
      </c>
      <c r="D28" s="54">
        <f>'元データ'!AD27</f>
        <v>602088</v>
      </c>
      <c r="E28" s="34"/>
      <c r="F28" s="34">
        <f>'元データ'!AF27</f>
        <v>31977</v>
      </c>
      <c r="G28" s="34">
        <f>'元データ'!AG27</f>
        <v>490456</v>
      </c>
      <c r="H28" s="34">
        <f>'元データ'!AH27</f>
        <v>29025</v>
      </c>
      <c r="I28" s="34">
        <f>'元データ'!AI27</f>
        <v>12964</v>
      </c>
      <c r="J28" s="35">
        <f>'元データ'!AJ27</f>
        <v>533190</v>
      </c>
      <c r="K28" s="138">
        <v>50</v>
      </c>
    </row>
    <row r="29" spans="1:11" ht="18" customHeight="1">
      <c r="A29" s="45">
        <v>19</v>
      </c>
      <c r="B29" s="46" t="s">
        <v>151</v>
      </c>
      <c r="C29" s="133" t="s">
        <v>44</v>
      </c>
      <c r="D29" s="56" t="s">
        <v>91</v>
      </c>
      <c r="E29" s="34"/>
      <c r="F29" s="50" t="s">
        <v>88</v>
      </c>
      <c r="G29" s="50" t="s">
        <v>88</v>
      </c>
      <c r="H29" s="50" t="s">
        <v>88</v>
      </c>
      <c r="I29" s="50" t="s">
        <v>88</v>
      </c>
      <c r="J29" s="59" t="s">
        <v>88</v>
      </c>
      <c r="K29" s="138">
        <v>50</v>
      </c>
    </row>
    <row r="30" spans="1:11" ht="18" customHeight="1">
      <c r="A30" s="47">
        <v>20</v>
      </c>
      <c r="B30" s="106" t="s">
        <v>59</v>
      </c>
      <c r="C30" s="134" t="s">
        <v>60</v>
      </c>
      <c r="D30" s="55" t="s">
        <v>91</v>
      </c>
      <c r="E30" s="51" t="s">
        <v>88</v>
      </c>
      <c r="F30" s="51" t="s">
        <v>88</v>
      </c>
      <c r="G30" s="51" t="s">
        <v>88</v>
      </c>
      <c r="H30" s="51" t="s">
        <v>88</v>
      </c>
      <c r="I30" s="51" t="s">
        <v>88</v>
      </c>
      <c r="J30" s="58" t="s">
        <v>88</v>
      </c>
      <c r="K30" s="139">
        <v>50</v>
      </c>
    </row>
    <row r="31" spans="1:11" ht="18" customHeight="1">
      <c r="A31" s="45">
        <v>21</v>
      </c>
      <c r="B31" s="46" t="s">
        <v>61</v>
      </c>
      <c r="C31" s="133"/>
      <c r="D31" s="54"/>
      <c r="E31" s="34"/>
      <c r="F31" s="50">
        <f>'元データ'!AF30</f>
        <v>1108</v>
      </c>
      <c r="G31" s="34" t="s">
        <v>36</v>
      </c>
      <c r="H31" s="34"/>
      <c r="I31" s="34"/>
      <c r="J31" s="35"/>
      <c r="K31" s="138" t="s">
        <v>188</v>
      </c>
    </row>
    <row r="32" spans="1:11" ht="18" customHeight="1">
      <c r="A32" s="45">
        <v>22</v>
      </c>
      <c r="B32" s="49" t="s">
        <v>62</v>
      </c>
      <c r="C32" s="133"/>
      <c r="D32" s="54"/>
      <c r="E32" s="34">
        <f>'元データ'!AE31</f>
        <v>381.206</v>
      </c>
      <c r="F32" s="122">
        <f>'元データ'!AF31</f>
        <v>586.64</v>
      </c>
      <c r="G32" s="34"/>
      <c r="H32" s="34">
        <f>'元データ'!AH31</f>
        <v>608.927</v>
      </c>
      <c r="I32" s="34">
        <f>'元データ'!AI31</f>
        <v>0</v>
      </c>
      <c r="J32" s="35">
        <f>'元データ'!AJ31</f>
        <v>45.372</v>
      </c>
      <c r="K32" s="138">
        <v>30</v>
      </c>
    </row>
    <row r="33" spans="1:11" ht="18" customHeight="1">
      <c r="A33" s="45">
        <v>23</v>
      </c>
      <c r="B33" s="46" t="s">
        <v>63</v>
      </c>
      <c r="C33" s="133" t="s">
        <v>64</v>
      </c>
      <c r="D33" s="54">
        <f>'元データ'!AD32</f>
        <v>1084</v>
      </c>
      <c r="E33" s="34">
        <f>'元データ'!AE32</f>
        <v>1681.077</v>
      </c>
      <c r="F33" s="34">
        <f>'元データ'!AF32</f>
        <v>2616.946</v>
      </c>
      <c r="G33" s="34"/>
      <c r="H33" s="34"/>
      <c r="I33" s="34"/>
      <c r="J33" s="35"/>
      <c r="K33" s="138">
        <v>20</v>
      </c>
    </row>
    <row r="34" spans="1:11" ht="18" customHeight="1">
      <c r="A34" s="45">
        <v>24</v>
      </c>
      <c r="B34" s="46" t="s">
        <v>65</v>
      </c>
      <c r="C34" s="133" t="s">
        <v>60</v>
      </c>
      <c r="D34" s="54">
        <f>'元データ'!AD33</f>
        <v>34.393</v>
      </c>
      <c r="E34" s="34"/>
      <c r="F34" s="34">
        <f>'元データ'!AF33</f>
        <v>58.042</v>
      </c>
      <c r="G34" s="34">
        <f>'元データ'!AG33</f>
        <v>252.951</v>
      </c>
      <c r="H34" s="34">
        <f>'元データ'!AH33</f>
        <v>113.613</v>
      </c>
      <c r="I34" s="34"/>
      <c r="J34" s="35">
        <f>'元データ'!AJ33</f>
        <v>26.2</v>
      </c>
      <c r="K34" s="138">
        <v>30</v>
      </c>
    </row>
    <row r="35" spans="1:11" ht="18" customHeight="1">
      <c r="A35" s="47">
        <v>25</v>
      </c>
      <c r="B35" s="106" t="s">
        <v>66</v>
      </c>
      <c r="C35" s="134" t="s">
        <v>60</v>
      </c>
      <c r="D35" s="55">
        <f>'元データ'!AD34</f>
        <v>228.874</v>
      </c>
      <c r="E35" s="51">
        <f>'元データ'!AE34</f>
        <v>11.125</v>
      </c>
      <c r="F35" s="51">
        <f>'元データ'!AF34</f>
        <v>245.965</v>
      </c>
      <c r="G35" s="36"/>
      <c r="H35" s="36"/>
      <c r="I35" s="36"/>
      <c r="J35" s="37"/>
      <c r="K35" s="139">
        <v>30</v>
      </c>
    </row>
    <row r="36" spans="1:11" ht="18" customHeight="1">
      <c r="A36" s="45">
        <v>26</v>
      </c>
      <c r="B36" s="49" t="s">
        <v>154</v>
      </c>
      <c r="C36" s="133"/>
      <c r="D36" s="54"/>
      <c r="E36" s="34"/>
      <c r="F36" s="34">
        <f>'元データ'!AF35</f>
        <v>401.166</v>
      </c>
      <c r="G36" s="34"/>
      <c r="H36" s="34"/>
      <c r="I36" s="34"/>
      <c r="J36" s="35"/>
      <c r="K36" s="138">
        <v>20</v>
      </c>
    </row>
    <row r="37" spans="1:11" ht="18" customHeight="1">
      <c r="A37" s="45">
        <v>27</v>
      </c>
      <c r="B37" s="49" t="s">
        <v>67</v>
      </c>
      <c r="C37" s="133" t="s">
        <v>44</v>
      </c>
      <c r="D37" s="54">
        <f>'元データ'!AD36</f>
        <v>68787</v>
      </c>
      <c r="E37" s="34"/>
      <c r="F37" s="122">
        <f>'元データ'!AF36</f>
        <v>1525</v>
      </c>
      <c r="G37" s="34">
        <f>'元データ'!AG36</f>
        <v>18022</v>
      </c>
      <c r="H37" s="34">
        <f>'元データ'!AH36</f>
        <v>1000</v>
      </c>
      <c r="I37" s="34">
        <f>'元データ'!AI36</f>
        <v>50759</v>
      </c>
      <c r="J37" s="35">
        <f>'元データ'!AJ36</f>
        <v>12411</v>
      </c>
      <c r="K37" s="138">
        <v>50</v>
      </c>
    </row>
    <row r="38" spans="1:11" ht="18" customHeight="1">
      <c r="A38" s="45">
        <v>28</v>
      </c>
      <c r="B38" s="46" t="s">
        <v>68</v>
      </c>
      <c r="C38" s="133" t="s">
        <v>69</v>
      </c>
      <c r="D38" s="54">
        <f>'元データ'!AD37</f>
        <v>8130.789</v>
      </c>
      <c r="E38" s="34"/>
      <c r="F38" s="34">
        <f>'元データ'!AF37</f>
        <v>12720</v>
      </c>
      <c r="G38" s="34"/>
      <c r="H38" s="34"/>
      <c r="I38" s="34"/>
      <c r="J38" s="35"/>
      <c r="K38" s="138">
        <v>50</v>
      </c>
    </row>
    <row r="39" spans="1:11" ht="18" customHeight="1">
      <c r="A39" s="45">
        <v>29</v>
      </c>
      <c r="B39" s="46" t="s">
        <v>70</v>
      </c>
      <c r="C39" s="133"/>
      <c r="D39" s="54"/>
      <c r="E39" s="34"/>
      <c r="F39" s="34">
        <f>'元データ'!AF38</f>
        <v>989</v>
      </c>
      <c r="G39" s="34"/>
      <c r="H39" s="34"/>
      <c r="I39" s="34"/>
      <c r="J39" s="35"/>
      <c r="K39" s="138">
        <v>50</v>
      </c>
    </row>
    <row r="40" spans="1:11" ht="18" customHeight="1">
      <c r="A40" s="47">
        <v>30</v>
      </c>
      <c r="B40" s="106" t="s">
        <v>71</v>
      </c>
      <c r="C40" s="134"/>
      <c r="D40" s="57"/>
      <c r="E40" s="36"/>
      <c r="F40" s="36">
        <f>'元データ'!AF39</f>
        <v>2006</v>
      </c>
      <c r="G40" s="36"/>
      <c r="H40" s="36"/>
      <c r="I40" s="36"/>
      <c r="J40" s="37"/>
      <c r="K40" s="139">
        <v>50</v>
      </c>
    </row>
    <row r="41" spans="1:11" ht="18" customHeight="1">
      <c r="A41" s="45">
        <v>31</v>
      </c>
      <c r="B41" s="46" t="s">
        <v>72</v>
      </c>
      <c r="C41" s="133"/>
      <c r="D41" s="54"/>
      <c r="E41" s="34"/>
      <c r="F41" s="34">
        <f>'元データ'!AF40</f>
        <v>5153</v>
      </c>
      <c r="G41" s="34"/>
      <c r="H41" s="34">
        <f>'元データ'!AH40</f>
        <v>5120</v>
      </c>
      <c r="I41" s="34"/>
      <c r="J41" s="35"/>
      <c r="K41" s="138">
        <v>50</v>
      </c>
    </row>
    <row r="42" spans="1:11" ht="18" customHeight="1">
      <c r="A42" s="45">
        <v>32</v>
      </c>
      <c r="B42" s="49" t="s">
        <v>73</v>
      </c>
      <c r="C42" s="133" t="s">
        <v>129</v>
      </c>
      <c r="D42" s="54">
        <f>'元データ'!AD41</f>
        <v>16468</v>
      </c>
      <c r="E42" s="34"/>
      <c r="F42" s="122">
        <f>'元データ'!AF41</f>
        <v>16793</v>
      </c>
      <c r="G42" s="34">
        <f>'元データ'!AG41</f>
        <v>11621</v>
      </c>
      <c r="H42" s="34">
        <f>'元データ'!AH41</f>
        <v>18790</v>
      </c>
      <c r="I42" s="34"/>
      <c r="J42" s="35">
        <f>'元データ'!AJ41</f>
        <v>15886</v>
      </c>
      <c r="K42" s="138">
        <v>50</v>
      </c>
    </row>
    <row r="43" spans="1:11" ht="18" customHeight="1">
      <c r="A43" s="45">
        <v>33</v>
      </c>
      <c r="B43" s="46" t="s">
        <v>74</v>
      </c>
      <c r="C43" s="133"/>
      <c r="D43" s="54"/>
      <c r="E43" s="34"/>
      <c r="F43" s="34">
        <f>'元データ'!AF42</f>
        <v>12614</v>
      </c>
      <c r="G43" s="34"/>
      <c r="H43" s="34"/>
      <c r="I43" s="34"/>
      <c r="J43" s="35"/>
      <c r="K43" s="138">
        <v>50</v>
      </c>
    </row>
    <row r="44" spans="1:11" ht="18" customHeight="1">
      <c r="A44" s="45">
        <v>34</v>
      </c>
      <c r="B44" s="49" t="s">
        <v>201</v>
      </c>
      <c r="C44" s="133"/>
      <c r="D44" s="54"/>
      <c r="E44" s="34"/>
      <c r="F44" s="50" t="s">
        <v>88</v>
      </c>
      <c r="G44" s="34"/>
      <c r="H44" s="50" t="s">
        <v>88</v>
      </c>
      <c r="I44" s="34"/>
      <c r="J44" s="35"/>
      <c r="K44" s="138">
        <v>50</v>
      </c>
    </row>
    <row r="45" spans="1:11" ht="18" customHeight="1">
      <c r="A45" s="47">
        <v>35</v>
      </c>
      <c r="B45" s="106" t="s">
        <v>156</v>
      </c>
      <c r="C45" s="134"/>
      <c r="D45" s="57"/>
      <c r="E45" s="36"/>
      <c r="F45" s="51">
        <f>'元データ'!AF44</f>
        <v>1024</v>
      </c>
      <c r="G45" s="36"/>
      <c r="H45" s="36"/>
      <c r="I45" s="36"/>
      <c r="J45" s="37"/>
      <c r="K45" s="139">
        <v>50</v>
      </c>
    </row>
    <row r="46" spans="1:11" ht="18" customHeight="1">
      <c r="A46" s="45">
        <v>36</v>
      </c>
      <c r="B46" s="49" t="s">
        <v>158</v>
      </c>
      <c r="C46" s="133"/>
      <c r="D46" s="54"/>
      <c r="E46" s="34"/>
      <c r="F46" s="34">
        <f>'元データ'!AF45</f>
        <v>5255</v>
      </c>
      <c r="G46" s="34"/>
      <c r="H46" s="34"/>
      <c r="I46" s="34"/>
      <c r="J46" s="35"/>
      <c r="K46" s="138">
        <v>50</v>
      </c>
    </row>
    <row r="47" spans="1:11" ht="18" customHeight="1">
      <c r="A47" s="45">
        <v>37</v>
      </c>
      <c r="B47" s="49" t="s">
        <v>128</v>
      </c>
      <c r="C47" s="133" t="s">
        <v>127</v>
      </c>
      <c r="D47" s="56">
        <f>'元データ'!AD46</f>
        <v>16842</v>
      </c>
      <c r="E47" s="34"/>
      <c r="F47" s="34">
        <f>'元データ'!AF46</f>
        <v>2319</v>
      </c>
      <c r="G47" s="34"/>
      <c r="H47" s="34"/>
      <c r="I47" s="34"/>
      <c r="J47" s="35"/>
      <c r="K47" s="138">
        <v>50</v>
      </c>
    </row>
    <row r="48" spans="1:11" ht="18" customHeight="1">
      <c r="A48" s="45">
        <v>38</v>
      </c>
      <c r="B48" s="46" t="s">
        <v>181</v>
      </c>
      <c r="C48" s="133"/>
      <c r="D48" s="56"/>
      <c r="E48" s="33"/>
      <c r="F48" s="50">
        <f>'元データ'!AF47</f>
        <v>315</v>
      </c>
      <c r="G48" s="34"/>
      <c r="H48" s="34"/>
      <c r="I48" s="34"/>
      <c r="J48" s="35"/>
      <c r="K48" s="138">
        <v>50</v>
      </c>
    </row>
    <row r="49" spans="1:11" ht="18" customHeight="1">
      <c r="A49" s="45">
        <v>38</v>
      </c>
      <c r="B49" s="46" t="s">
        <v>180</v>
      </c>
      <c r="C49" s="133" t="s">
        <v>44</v>
      </c>
      <c r="D49" s="56">
        <v>15035</v>
      </c>
      <c r="E49" s="33"/>
      <c r="F49" s="50">
        <v>1240</v>
      </c>
      <c r="G49" s="34"/>
      <c r="H49" s="50"/>
      <c r="I49" s="50"/>
      <c r="J49" s="59"/>
      <c r="K49" s="138">
        <v>50</v>
      </c>
    </row>
    <row r="50" spans="1:11" ht="18" customHeight="1">
      <c r="A50" s="47">
        <v>39</v>
      </c>
      <c r="B50" s="106" t="s">
        <v>75</v>
      </c>
      <c r="C50" s="134" t="s">
        <v>60</v>
      </c>
      <c r="D50" s="55">
        <f>'元データ'!AD49</f>
        <v>31071</v>
      </c>
      <c r="E50" s="123"/>
      <c r="F50" s="51">
        <f>'元データ'!AF49</f>
        <v>7623</v>
      </c>
      <c r="G50" s="51">
        <f>'元データ'!AG49</f>
        <v>8398</v>
      </c>
      <c r="H50" s="51">
        <f>'元データ'!AH49</f>
        <v>8052</v>
      </c>
      <c r="I50" s="51">
        <f>'元データ'!AI49</f>
        <v>34907</v>
      </c>
      <c r="J50" s="58">
        <f>'元データ'!AJ49</f>
        <v>16234</v>
      </c>
      <c r="K50" s="139">
        <v>50</v>
      </c>
    </row>
    <row r="51" spans="1:11" ht="18" customHeight="1">
      <c r="A51" s="45">
        <v>40</v>
      </c>
      <c r="B51" s="46" t="s">
        <v>176</v>
      </c>
      <c r="C51" s="133" t="s">
        <v>44</v>
      </c>
      <c r="D51" s="54">
        <f>'元データ'!AD50</f>
        <v>91834</v>
      </c>
      <c r="E51" s="34"/>
      <c r="F51" s="34">
        <f>'元データ'!AF50</f>
        <v>89464</v>
      </c>
      <c r="G51" s="34"/>
      <c r="H51" s="34"/>
      <c r="I51" s="34"/>
      <c r="J51" s="35"/>
      <c r="K51" s="138">
        <v>50</v>
      </c>
    </row>
    <row r="52" spans="1:11" ht="18" customHeight="1">
      <c r="A52" s="45">
        <v>41</v>
      </c>
      <c r="B52" s="49" t="s">
        <v>76</v>
      </c>
      <c r="C52" s="133"/>
      <c r="D52" s="54"/>
      <c r="E52" s="34"/>
      <c r="F52" s="122">
        <f>'元データ'!AF51</f>
        <v>76321</v>
      </c>
      <c r="G52" s="34"/>
      <c r="H52" s="34"/>
      <c r="I52" s="34"/>
      <c r="J52" s="35"/>
      <c r="K52" s="138">
        <v>50</v>
      </c>
    </row>
    <row r="53" spans="1:11" ht="18" customHeight="1">
      <c r="A53" s="45">
        <v>42</v>
      </c>
      <c r="B53" s="46" t="s">
        <v>77</v>
      </c>
      <c r="C53" s="133" t="s">
        <v>44</v>
      </c>
      <c r="D53" s="56" t="s">
        <v>91</v>
      </c>
      <c r="E53" s="50"/>
      <c r="F53" s="50" t="s">
        <v>88</v>
      </c>
      <c r="G53" s="50" t="s">
        <v>88</v>
      </c>
      <c r="H53" s="50" t="s">
        <v>88</v>
      </c>
      <c r="I53" s="50" t="s">
        <v>88</v>
      </c>
      <c r="J53" s="101" t="s">
        <v>88</v>
      </c>
      <c r="K53" s="138">
        <v>50</v>
      </c>
    </row>
    <row r="54" spans="1:11" ht="18" customHeight="1">
      <c r="A54" s="45">
        <v>42</v>
      </c>
      <c r="B54" s="46" t="s">
        <v>78</v>
      </c>
      <c r="C54" s="133" t="s">
        <v>100</v>
      </c>
      <c r="D54" s="54" t="s">
        <v>126</v>
      </c>
      <c r="E54" s="34"/>
      <c r="F54" s="34">
        <f>'元データ'!AF53</f>
        <v>8065</v>
      </c>
      <c r="G54" s="34"/>
      <c r="H54" s="34"/>
      <c r="I54" s="34"/>
      <c r="J54" s="35"/>
      <c r="K54" s="138">
        <v>50</v>
      </c>
    </row>
    <row r="55" spans="1:11" ht="18" customHeight="1">
      <c r="A55" s="124" t="s">
        <v>134</v>
      </c>
      <c r="B55" s="106" t="s">
        <v>144</v>
      </c>
      <c r="C55" s="134" t="s">
        <v>44</v>
      </c>
      <c r="D55" s="55" t="s">
        <v>91</v>
      </c>
      <c r="E55" s="51"/>
      <c r="F55" s="51" t="s">
        <v>88</v>
      </c>
      <c r="G55" s="51" t="s">
        <v>88</v>
      </c>
      <c r="H55" s="51" t="s">
        <v>88</v>
      </c>
      <c r="I55" s="51" t="s">
        <v>88</v>
      </c>
      <c r="J55" s="129" t="s">
        <v>88</v>
      </c>
      <c r="K55" s="139">
        <v>10</v>
      </c>
    </row>
    <row r="56" spans="1:11" ht="18" customHeight="1">
      <c r="A56" s="125">
        <v>43</v>
      </c>
      <c r="B56" s="126" t="s">
        <v>177</v>
      </c>
      <c r="C56" s="136" t="s">
        <v>44</v>
      </c>
      <c r="D56" s="118" t="s">
        <v>91</v>
      </c>
      <c r="E56" s="120"/>
      <c r="F56" s="120" t="s">
        <v>88</v>
      </c>
      <c r="G56" s="120" t="s">
        <v>88</v>
      </c>
      <c r="H56" s="120" t="s">
        <v>88</v>
      </c>
      <c r="I56" s="120" t="s">
        <v>88</v>
      </c>
      <c r="J56" s="130" t="s">
        <v>88</v>
      </c>
      <c r="K56" s="142">
        <v>30</v>
      </c>
    </row>
    <row r="57" spans="1:11" ht="18" customHeight="1">
      <c r="A57" s="105" t="s">
        <v>136</v>
      </c>
      <c r="B57" s="46" t="s">
        <v>140</v>
      </c>
      <c r="C57" s="133" t="s">
        <v>44</v>
      </c>
      <c r="D57" s="56" t="s">
        <v>183</v>
      </c>
      <c r="E57" s="50" t="s">
        <v>183</v>
      </c>
      <c r="F57" s="50" t="s">
        <v>183</v>
      </c>
      <c r="G57" s="50" t="s">
        <v>183</v>
      </c>
      <c r="H57" s="50" t="s">
        <v>183</v>
      </c>
      <c r="I57" s="50" t="s">
        <v>183</v>
      </c>
      <c r="J57" s="101" t="s">
        <v>183</v>
      </c>
      <c r="K57" s="138">
        <v>30</v>
      </c>
    </row>
    <row r="58" spans="1:11" ht="18" customHeight="1">
      <c r="A58" s="45">
        <v>45</v>
      </c>
      <c r="B58" s="46" t="s">
        <v>80</v>
      </c>
      <c r="C58" s="133"/>
      <c r="D58" s="54"/>
      <c r="E58" s="34"/>
      <c r="F58" s="50" t="s">
        <v>88</v>
      </c>
      <c r="G58" s="34"/>
      <c r="H58" s="34"/>
      <c r="I58" s="34"/>
      <c r="J58" s="35"/>
      <c r="K58" s="138">
        <v>1</v>
      </c>
    </row>
    <row r="59" spans="1:11" ht="18" customHeight="1">
      <c r="A59" s="45">
        <v>46</v>
      </c>
      <c r="B59" s="46" t="s">
        <v>81</v>
      </c>
      <c r="C59" s="133"/>
      <c r="D59" s="54"/>
      <c r="E59" s="34"/>
      <c r="F59" s="50">
        <f>'元データ'!AF58</f>
        <v>684</v>
      </c>
      <c r="G59" s="34"/>
      <c r="H59" s="50">
        <f>'元データ'!AH58</f>
        <v>669</v>
      </c>
      <c r="I59" s="34"/>
      <c r="J59" s="35"/>
      <c r="K59" s="138">
        <v>50</v>
      </c>
    </row>
    <row r="60" spans="1:11" ht="18" customHeight="1">
      <c r="A60" s="124" t="s">
        <v>138</v>
      </c>
      <c r="B60" s="106" t="s">
        <v>141</v>
      </c>
      <c r="C60" s="134"/>
      <c r="D60" s="57"/>
      <c r="E60" s="36"/>
      <c r="F60" s="50" t="s">
        <v>88</v>
      </c>
      <c r="G60" s="36"/>
      <c r="H60" s="50" t="s">
        <v>88</v>
      </c>
      <c r="I60" s="36"/>
      <c r="J60" s="37"/>
      <c r="K60" s="139">
        <v>50</v>
      </c>
    </row>
    <row r="61" spans="1:11" ht="18" customHeight="1">
      <c r="A61" s="116">
        <v>49</v>
      </c>
      <c r="B61" s="126" t="s">
        <v>143</v>
      </c>
      <c r="C61" s="136"/>
      <c r="D61" s="127"/>
      <c r="E61" s="119"/>
      <c r="F61" s="120" t="s">
        <v>183</v>
      </c>
      <c r="G61" s="120"/>
      <c r="H61" s="120"/>
      <c r="I61" s="119"/>
      <c r="J61" s="128"/>
      <c r="K61" s="142">
        <v>1</v>
      </c>
    </row>
    <row r="62" spans="1:11" ht="18" customHeight="1">
      <c r="A62" s="45">
        <v>51</v>
      </c>
      <c r="B62" s="46" t="s">
        <v>146</v>
      </c>
      <c r="C62" s="133"/>
      <c r="D62" s="54"/>
      <c r="E62" s="50">
        <f>'元データ'!AE61</f>
        <v>1028.557</v>
      </c>
      <c r="F62" s="50">
        <f>'元データ'!AF61</f>
        <v>2118.235</v>
      </c>
      <c r="G62" s="34"/>
      <c r="H62" s="34"/>
      <c r="I62" s="34"/>
      <c r="J62" s="35"/>
      <c r="K62" s="138">
        <v>30</v>
      </c>
    </row>
    <row r="63" spans="1:11" ht="18" customHeight="1">
      <c r="A63" s="45">
        <v>52</v>
      </c>
      <c r="B63" s="46" t="s">
        <v>82</v>
      </c>
      <c r="C63" s="133"/>
      <c r="D63" s="54"/>
      <c r="E63" s="34">
        <f>'元データ'!AE62</f>
        <v>4408.214</v>
      </c>
      <c r="F63" s="34">
        <f>'元データ'!AF62</f>
        <v>1592.524</v>
      </c>
      <c r="G63" s="34"/>
      <c r="H63" s="34"/>
      <c r="I63" s="34"/>
      <c r="J63" s="35"/>
      <c r="K63" s="138">
        <v>20</v>
      </c>
    </row>
    <row r="64" spans="1:11" ht="18" customHeight="1">
      <c r="A64" s="45">
        <v>53</v>
      </c>
      <c r="B64" s="46" t="s">
        <v>83</v>
      </c>
      <c r="C64" s="133"/>
      <c r="D64" s="54"/>
      <c r="E64" s="34">
        <f>'元データ'!AE63</f>
        <v>10808</v>
      </c>
      <c r="F64" s="34">
        <f>'元データ'!AF63</f>
        <v>1943</v>
      </c>
      <c r="G64" s="34"/>
      <c r="H64" s="34"/>
      <c r="I64" s="34"/>
      <c r="J64" s="35"/>
      <c r="K64" s="138">
        <v>20</v>
      </c>
    </row>
    <row r="65" spans="1:11" ht="18" customHeight="1">
      <c r="A65" s="47">
        <v>54</v>
      </c>
      <c r="B65" s="106" t="s">
        <v>84</v>
      </c>
      <c r="C65" s="134"/>
      <c r="D65" s="57"/>
      <c r="E65" s="51" t="s">
        <v>88</v>
      </c>
      <c r="F65" s="51" t="s">
        <v>88</v>
      </c>
      <c r="G65" s="36"/>
      <c r="H65" s="36"/>
      <c r="I65" s="36"/>
      <c r="J65" s="37"/>
      <c r="K65" s="139">
        <v>30</v>
      </c>
    </row>
    <row r="66" spans="1:11" ht="18" customHeight="1">
      <c r="A66" s="45">
        <v>55</v>
      </c>
      <c r="B66" s="49" t="s">
        <v>85</v>
      </c>
      <c r="C66" s="133"/>
      <c r="D66" s="54"/>
      <c r="E66" s="34">
        <f>'元データ'!AE65</f>
        <v>3037.965</v>
      </c>
      <c r="F66" s="122">
        <f>'元データ'!AF65</f>
        <v>2247.649</v>
      </c>
      <c r="G66" s="34"/>
      <c r="H66" s="34"/>
      <c r="I66" s="34"/>
      <c r="J66" s="35"/>
      <c r="K66" s="138" t="s">
        <v>179</v>
      </c>
    </row>
    <row r="67" spans="1:11" ht="18" customHeight="1">
      <c r="A67" s="45">
        <v>56</v>
      </c>
      <c r="B67" s="46" t="s">
        <v>86</v>
      </c>
      <c r="C67" s="133"/>
      <c r="D67" s="54"/>
      <c r="E67" s="34">
        <f>'元データ'!AE66</f>
        <v>11696.301</v>
      </c>
      <c r="F67" s="34">
        <f>'元データ'!AF66</f>
        <v>5506.932</v>
      </c>
      <c r="G67" s="34"/>
      <c r="H67" s="34"/>
      <c r="I67" s="34"/>
      <c r="J67" s="35"/>
      <c r="K67" s="138">
        <v>30</v>
      </c>
    </row>
    <row r="68" spans="1:11" ht="18" customHeight="1" thickBot="1">
      <c r="A68" s="107">
        <v>57</v>
      </c>
      <c r="B68" s="131" t="s">
        <v>142</v>
      </c>
      <c r="C68" s="108" t="s">
        <v>130</v>
      </c>
      <c r="D68" s="338" t="s">
        <v>88</v>
      </c>
      <c r="E68" s="339" t="s">
        <v>88</v>
      </c>
      <c r="F68" s="339" t="s">
        <v>88</v>
      </c>
      <c r="G68" s="38"/>
      <c r="H68" s="38"/>
      <c r="I68" s="38"/>
      <c r="J68" s="109"/>
      <c r="K68" s="143">
        <v>50</v>
      </c>
    </row>
    <row r="69" spans="1:4" ht="22.5" customHeight="1">
      <c r="A69" s="169" t="s">
        <v>89</v>
      </c>
      <c r="C69" s="6"/>
      <c r="D69" s="6"/>
    </row>
    <row r="70" spans="3:4" ht="8.25" customHeight="1">
      <c r="C70" s="6"/>
      <c r="D70" s="6"/>
    </row>
    <row r="71" spans="1:11" ht="15" customHeight="1">
      <c r="A71" s="62" t="s">
        <v>92</v>
      </c>
      <c r="B71" s="7"/>
      <c r="C71" s="7"/>
      <c r="D71" s="7"/>
      <c r="E71" s="7"/>
      <c r="F71" s="7"/>
      <c r="G71" s="7"/>
      <c r="H71" s="7"/>
      <c r="I71" s="7"/>
      <c r="J71" s="7"/>
      <c r="K71" s="7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D1">
      <selection activeCell="H8" sqref="H8"/>
    </sheetView>
  </sheetViews>
  <sheetFormatPr defaultColWidth="8.796875" defaultRowHeight="14.25"/>
  <cols>
    <col min="1" max="2" width="3.19921875" style="0" customWidth="1"/>
    <col min="3" max="3" width="3" style="0" customWidth="1"/>
    <col min="4" max="4" width="12.5" style="0" customWidth="1"/>
    <col min="5" max="8" width="12.69921875" style="0" customWidth="1"/>
    <col min="9" max="9" width="1" style="0" customWidth="1"/>
  </cols>
  <sheetData>
    <row r="1" spans="1:2" ht="13.5">
      <c r="A1" s="103" t="s">
        <v>215</v>
      </c>
      <c r="B1" s="103"/>
    </row>
    <row r="2" spans="1:8" ht="13.5">
      <c r="A2" s="158"/>
      <c r="B2" s="158"/>
      <c r="C2" s="158"/>
      <c r="D2" s="158"/>
      <c r="E2" s="158"/>
      <c r="F2" s="158"/>
      <c r="G2" s="158"/>
      <c r="H2" s="158"/>
    </row>
    <row r="3" spans="1:8" ht="13.5">
      <c r="A3" s="162"/>
      <c r="B3" s="146"/>
      <c r="C3" s="163" t="s">
        <v>190</v>
      </c>
      <c r="D3" s="151" t="s">
        <v>101</v>
      </c>
      <c r="E3" s="144" t="s">
        <v>102</v>
      </c>
      <c r="F3" s="341" t="s">
        <v>103</v>
      </c>
      <c r="G3" s="342"/>
      <c r="H3" s="150" t="s">
        <v>104</v>
      </c>
    </row>
    <row r="4" spans="1:8" ht="13.5">
      <c r="A4" s="155" t="s">
        <v>93</v>
      </c>
      <c r="B4" s="161"/>
      <c r="C4" s="164"/>
      <c r="D4" s="156"/>
      <c r="E4" s="161"/>
      <c r="F4" s="152" t="s">
        <v>105</v>
      </c>
      <c r="G4" s="145" t="s">
        <v>106</v>
      </c>
      <c r="H4" s="156"/>
    </row>
    <row r="5" spans="1:8" ht="13.5">
      <c r="A5" s="154"/>
      <c r="B5" s="70"/>
      <c r="C5" s="165"/>
      <c r="D5" s="160" t="s">
        <v>94</v>
      </c>
      <c r="E5" s="160" t="s">
        <v>94</v>
      </c>
      <c r="F5" s="160" t="s">
        <v>94</v>
      </c>
      <c r="G5" s="159" t="s">
        <v>184</v>
      </c>
      <c r="H5" s="160" t="s">
        <v>94</v>
      </c>
    </row>
    <row r="6" spans="1:8" ht="13.5">
      <c r="A6" s="166" t="s">
        <v>95</v>
      </c>
      <c r="B6" s="69"/>
      <c r="C6" s="153"/>
      <c r="D6" s="170">
        <v>38857</v>
      </c>
      <c r="E6" s="170">
        <v>29844</v>
      </c>
      <c r="F6" s="170">
        <v>7101</v>
      </c>
      <c r="G6" s="170">
        <v>389</v>
      </c>
      <c r="H6" s="170">
        <v>6360</v>
      </c>
    </row>
    <row r="7" spans="1:8" ht="13.5">
      <c r="A7" s="167" t="s">
        <v>96</v>
      </c>
      <c r="B7" s="147"/>
      <c r="C7" s="168"/>
      <c r="D7" s="170">
        <v>146124</v>
      </c>
      <c r="E7" s="171"/>
      <c r="F7" s="170">
        <v>144719</v>
      </c>
      <c r="G7" s="171">
        <v>20529</v>
      </c>
      <c r="H7" s="171">
        <v>164880</v>
      </c>
    </row>
    <row r="8" spans="1:8" ht="13.5">
      <c r="A8" s="167" t="s">
        <v>107</v>
      </c>
      <c r="B8" s="147"/>
      <c r="C8" s="168"/>
      <c r="D8" s="170">
        <v>147453</v>
      </c>
      <c r="E8" s="171"/>
      <c r="F8" s="170">
        <v>151575</v>
      </c>
      <c r="G8" s="171">
        <v>12117</v>
      </c>
      <c r="H8" s="171">
        <v>106259</v>
      </c>
    </row>
    <row r="9" spans="1:2" ht="13.5">
      <c r="A9" s="82" t="s">
        <v>97</v>
      </c>
      <c r="B9" s="82"/>
    </row>
    <row r="10" spans="1:2" ht="13.5">
      <c r="A10" s="83"/>
      <c r="B10" s="83"/>
    </row>
    <row r="12" spans="1:2" ht="13.5">
      <c r="A12" s="82" t="s">
        <v>98</v>
      </c>
      <c r="B12" s="82"/>
    </row>
    <row r="13" spans="1:2" ht="13.5">
      <c r="A13" s="84" t="s">
        <v>216</v>
      </c>
      <c r="B13" s="84"/>
    </row>
    <row r="14" spans="1:2" ht="13.5">
      <c r="A14" s="82" t="s">
        <v>99</v>
      </c>
      <c r="B14" s="82"/>
    </row>
    <row r="15" spans="1:2" ht="13.5">
      <c r="A15" s="84" t="s">
        <v>108</v>
      </c>
      <c r="B15" s="84"/>
    </row>
    <row r="16" spans="1:2" ht="13.5">
      <c r="A16" s="84"/>
      <c r="B16" s="84"/>
    </row>
    <row r="17" spans="1:2" ht="13.5">
      <c r="A17" s="84"/>
      <c r="B17" s="84"/>
    </row>
    <row r="18" spans="1:2" ht="13.5">
      <c r="A18" s="84"/>
      <c r="B18" s="84"/>
    </row>
    <row r="19" spans="1:2" ht="13.5">
      <c r="A19" s="84"/>
      <c r="B19" s="84"/>
    </row>
    <row r="20" spans="1:2" ht="13.5">
      <c r="A20" s="84"/>
      <c r="B20" s="84"/>
    </row>
    <row r="21" spans="1:2" ht="13.5">
      <c r="A21" s="84"/>
      <c r="B21" s="84"/>
    </row>
    <row r="22" spans="1:2" ht="13.5">
      <c r="A22" s="84"/>
      <c r="B22" s="84"/>
    </row>
    <row r="23" spans="1:2" ht="13.5">
      <c r="A23" s="84"/>
      <c r="B23" s="84"/>
    </row>
    <row r="24" spans="1:2" ht="13.5">
      <c r="A24" s="84"/>
      <c r="B24" s="84"/>
    </row>
    <row r="25" spans="1:2" ht="13.5">
      <c r="A25" s="84"/>
      <c r="B25" s="84"/>
    </row>
    <row r="26" spans="1:2" ht="13.5">
      <c r="A26" s="84"/>
      <c r="B26" s="84"/>
    </row>
    <row r="27" spans="1:2" ht="13.5">
      <c r="A27" s="84"/>
      <c r="B27" s="84"/>
    </row>
    <row r="28" spans="1:2" ht="13.5">
      <c r="A28" s="84"/>
      <c r="B28" s="84"/>
    </row>
    <row r="29" spans="1:2" ht="13.5">
      <c r="A29" s="84"/>
      <c r="B29" s="84"/>
    </row>
    <row r="30" spans="1:2" ht="13.5">
      <c r="A30" s="84"/>
      <c r="B30" s="84"/>
    </row>
    <row r="31" spans="1:2" ht="13.5">
      <c r="A31" s="84"/>
      <c r="B31" s="84"/>
    </row>
    <row r="32" spans="1:2" ht="13.5">
      <c r="A32" s="84"/>
      <c r="B32" s="84"/>
    </row>
    <row r="33" spans="1:2" ht="13.5">
      <c r="A33" s="84"/>
      <c r="B33" s="84"/>
    </row>
    <row r="34" spans="1:2" ht="13.5">
      <c r="A34" s="84"/>
      <c r="B34" s="84"/>
    </row>
    <row r="35" spans="1:2" ht="13.5">
      <c r="A35" s="84"/>
      <c r="B35" s="84"/>
    </row>
    <row r="36" spans="1:2" ht="13.5">
      <c r="A36" s="84"/>
      <c r="B36" s="84"/>
    </row>
    <row r="37" spans="1:2" ht="13.5">
      <c r="A37" s="84"/>
      <c r="B37" s="84"/>
    </row>
    <row r="38" spans="1:2" ht="13.5">
      <c r="A38" s="84"/>
      <c r="B38" s="84"/>
    </row>
    <row r="39" spans="1:2" ht="13.5">
      <c r="A39" s="84"/>
      <c r="B39" s="84"/>
    </row>
    <row r="40" spans="1:2" ht="13.5">
      <c r="A40" s="84"/>
      <c r="B40" s="84"/>
    </row>
    <row r="41" spans="1:2" ht="13.5">
      <c r="A41" s="84"/>
      <c r="B41" s="84"/>
    </row>
    <row r="42" spans="1:2" ht="13.5">
      <c r="A42" s="84"/>
      <c r="B42" s="84"/>
    </row>
    <row r="43" spans="1:2" ht="13.5">
      <c r="A43" s="84"/>
      <c r="B43" s="84"/>
    </row>
    <row r="44" spans="1:2" ht="13.5">
      <c r="A44" s="84"/>
      <c r="B44" s="84"/>
    </row>
    <row r="45" spans="1:2" ht="13.5">
      <c r="A45" s="84"/>
      <c r="B45" s="84"/>
    </row>
    <row r="46" spans="1:2" ht="13.5">
      <c r="A46" s="84"/>
      <c r="B46" s="84"/>
    </row>
    <row r="47" spans="1:2" ht="13.5">
      <c r="A47" s="84"/>
      <c r="B47" s="84"/>
    </row>
    <row r="48" spans="1:2" ht="13.5">
      <c r="A48" s="84"/>
      <c r="B48" s="84"/>
    </row>
    <row r="49" spans="1:2" ht="13.5">
      <c r="A49" s="84"/>
      <c r="B49" s="84"/>
    </row>
    <row r="50" spans="1:2" ht="13.5">
      <c r="A50" s="84"/>
      <c r="B50" s="84"/>
    </row>
    <row r="52" spans="1:8" ht="13.5">
      <c r="A52" s="85" t="s">
        <v>109</v>
      </c>
      <c r="B52" s="85"/>
      <c r="C52" s="7"/>
      <c r="D52" s="7"/>
      <c r="E52" s="7"/>
      <c r="F52" s="7"/>
      <c r="G52" s="7"/>
      <c r="H52" s="7"/>
    </row>
    <row r="56" ht="14.25" thickBot="1"/>
    <row r="57" spans="1:8" ht="13.5">
      <c r="A57" s="64" t="s">
        <v>189</v>
      </c>
      <c r="B57" s="65"/>
      <c r="C57" s="71"/>
      <c r="D57" s="72" t="s">
        <v>110</v>
      </c>
      <c r="E57" s="73" t="s">
        <v>111</v>
      </c>
      <c r="F57" s="343" t="s">
        <v>112</v>
      </c>
      <c r="G57" s="344"/>
      <c r="H57" s="74" t="s">
        <v>113</v>
      </c>
    </row>
    <row r="58" spans="1:8" ht="14.25" thickBot="1">
      <c r="A58" s="66" t="s">
        <v>93</v>
      </c>
      <c r="B58" s="67"/>
      <c r="C58" s="75"/>
      <c r="D58" s="76"/>
      <c r="E58" s="67"/>
      <c r="F58" s="77" t="s">
        <v>114</v>
      </c>
      <c r="G58" s="78" t="s">
        <v>115</v>
      </c>
      <c r="H58" s="68"/>
    </row>
    <row r="59" spans="1:8" ht="13.5">
      <c r="A59" s="157" t="s">
        <v>185</v>
      </c>
      <c r="B59" s="146"/>
      <c r="C59" s="79"/>
      <c r="D59" s="80"/>
      <c r="E59" s="80"/>
      <c r="F59" s="80"/>
      <c r="G59" s="80"/>
      <c r="H59" s="81"/>
    </row>
    <row r="60" spans="1:8" ht="13.5">
      <c r="A60" s="86" t="s">
        <v>116</v>
      </c>
      <c r="B60" s="148"/>
      <c r="C60" s="63"/>
      <c r="D60" s="87" t="s">
        <v>117</v>
      </c>
      <c r="E60" s="87" t="s">
        <v>118</v>
      </c>
      <c r="F60" s="87" t="s">
        <v>119</v>
      </c>
      <c r="G60" s="87" t="s">
        <v>120</v>
      </c>
      <c r="H60" s="88" t="s">
        <v>121</v>
      </c>
    </row>
    <row r="61" spans="1:8" ht="13.5">
      <c r="A61" s="86" t="s">
        <v>122</v>
      </c>
      <c r="B61" s="148"/>
      <c r="C61" s="63"/>
      <c r="D61" s="89" t="s">
        <v>117</v>
      </c>
      <c r="E61" s="89" t="s">
        <v>123</v>
      </c>
      <c r="F61" s="89" t="s">
        <v>118</v>
      </c>
      <c r="G61" s="89" t="s">
        <v>119</v>
      </c>
      <c r="H61" s="90" t="s">
        <v>124</v>
      </c>
    </row>
    <row r="62" spans="1:8" ht="14.25" thickBot="1">
      <c r="A62" s="91" t="s">
        <v>125</v>
      </c>
      <c r="B62" s="149"/>
      <c r="C62" s="92"/>
      <c r="D62" s="93" t="s">
        <v>117</v>
      </c>
      <c r="E62" s="93" t="s">
        <v>123</v>
      </c>
      <c r="F62" s="93" t="s">
        <v>118</v>
      </c>
      <c r="G62" s="93" t="s">
        <v>119</v>
      </c>
      <c r="H62" s="94" t="s">
        <v>124</v>
      </c>
    </row>
  </sheetData>
  <mergeCells count="2">
    <mergeCell ref="F3:G3"/>
    <mergeCell ref="F57:G57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KEIZAI</cp:lastModifiedBy>
  <cp:lastPrinted>2010-09-22T00:59:09Z</cp:lastPrinted>
  <dcterms:created xsi:type="dcterms:W3CDTF">1998-08-25T06:24:13Z</dcterms:created>
  <dcterms:modified xsi:type="dcterms:W3CDTF">2011-03-22T07:24:52Z</dcterms:modified>
  <cp:category/>
  <cp:version/>
  <cp:contentType/>
  <cp:contentStatus/>
</cp:coreProperties>
</file>