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090" windowHeight="6150" tabRatio="879" activeTab="3"/>
  </bookViews>
  <sheets>
    <sheet name="1表" sheetId="1" r:id="rId1"/>
    <sheet name="2表" sheetId="2" r:id="rId2"/>
    <sheet name="3-1表" sheetId="3" r:id="rId3"/>
    <sheet name="3-2表" sheetId="4" r:id="rId4"/>
    <sheet name="4表" sheetId="5" r:id="rId5"/>
  </sheets>
  <definedNames>
    <definedName name="検索範囲">#REF!</definedName>
  </definedNames>
  <calcPr fullCalcOnLoad="1"/>
</workbook>
</file>

<file path=xl/sharedStrings.xml><?xml version="1.0" encoding="utf-8"?>
<sst xmlns="http://schemas.openxmlformats.org/spreadsheetml/2006/main" count="475" uniqueCount="188">
  <si>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</si>
  <si>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</si>
  <si>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</si>
  <si>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</si>
  <si>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</si>
  <si>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</si>
  <si>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</si>
  <si>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</si>
  <si>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</si>
  <si>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</si>
  <si>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</si>
  <si>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</si>
  <si>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</si>
  <si>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</si>
  <si>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</si>
  <si>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</si>
  <si>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</si>
  <si>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</si>
  <si>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</si>
  <si>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</si>
  <si>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</si>
  <si>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</si>
  <si>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</si>
  <si>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</si>
  <si>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</si>
  <si>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</si>
  <si>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</si>
  <si>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</si>
  <si>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</si>
  <si>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(百万円）</t>
  </si>
  <si>
    <t>第１表　　事業所数、従業者数、製造品出荷額等、粗付加価値額、付加価値額、有形固定資産投資総額の推移</t>
  </si>
  <si>
    <t>産 業 中 分 類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</si>
  <si>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</si>
  <si>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</si>
  <si>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</si>
  <si>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</si>
  <si>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</si>
  <si>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</si>
  <si>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</si>
  <si>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</si>
  <si>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</si>
  <si>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</si>
  <si>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</si>
  <si>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</si>
  <si>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</si>
  <si>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</si>
  <si>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</si>
  <si>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</si>
  <si>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</si>
  <si>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</si>
  <si>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</si>
  <si>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</si>
  <si>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</si>
  <si>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</si>
  <si>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</si>
  <si>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</si>
  <si>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</si>
  <si>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</si>
  <si>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</si>
  <si>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</si>
  <si>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</si>
  <si>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</si>
  <si>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</si>
  <si>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</si>
  <si>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</si>
  <si>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</si>
  <si>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</si>
  <si>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</si>
  <si>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</si>
  <si>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</si>
  <si>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</si>
  <si>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</si>
  <si>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</si>
  <si>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</si>
  <si>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</si>
  <si>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（人）</t>
  </si>
  <si>
    <t>（百万円）</t>
  </si>
  <si>
    <t>重化学工業</t>
  </si>
  <si>
    <t>軽工業</t>
  </si>
  <si>
    <t>食      料      品</t>
  </si>
  <si>
    <t>飲料・たばこ・飼料</t>
  </si>
  <si>
    <t>繊   維   工    業</t>
  </si>
  <si>
    <t>衣              服</t>
  </si>
  <si>
    <t>木  材 ・ 木 製 品</t>
  </si>
  <si>
    <t>家  具 ・ 装 備 品</t>
  </si>
  <si>
    <t>パ  ル  プ  ・  紙</t>
  </si>
  <si>
    <t>化   学   工    業</t>
  </si>
  <si>
    <t>石  油  ・  石  炭</t>
  </si>
  <si>
    <t>プラスチック製  品</t>
  </si>
  <si>
    <t>ゴ   ム   製    品</t>
  </si>
  <si>
    <t>なめし革 ・ 同製品</t>
  </si>
  <si>
    <t>窯  業  ・  土  石</t>
  </si>
  <si>
    <t>鉄      鋼      業</t>
  </si>
  <si>
    <t>精密機械</t>
  </si>
  <si>
    <t>電気機械</t>
  </si>
  <si>
    <t>一般機械</t>
  </si>
  <si>
    <t>金属製品</t>
  </si>
  <si>
    <t>非鉄金属</t>
  </si>
  <si>
    <t>製造品出荷額等</t>
  </si>
  <si>
    <t xml:space="preserve"> </t>
  </si>
  <si>
    <t>前年比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</si>
  <si>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</si>
  <si>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</si>
  <si>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</si>
  <si>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</si>
  <si>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</si>
  <si>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</si>
  <si>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</si>
  <si>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</si>
  <si>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</si>
  <si>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</si>
  <si>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</si>
  <si>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</si>
  <si>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</si>
  <si>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</si>
  <si>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</si>
  <si>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</si>
  <si>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</si>
  <si>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</si>
  <si>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</si>
  <si>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</si>
  <si>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情報通信機械</t>
  </si>
  <si>
    <t>29</t>
  </si>
  <si>
    <t>30</t>
  </si>
  <si>
    <t>31</t>
  </si>
  <si>
    <t>32</t>
  </si>
  <si>
    <t>電子部品・デバイス</t>
  </si>
  <si>
    <t>ゴ   ム   製    品</t>
  </si>
  <si>
    <t>は重化学工業</t>
  </si>
  <si>
    <t>印刷</t>
  </si>
  <si>
    <t>輸送機械</t>
  </si>
  <si>
    <t>その他の製造業</t>
  </si>
  <si>
    <t>ｘ</t>
  </si>
  <si>
    <t>平成元</t>
  </si>
  <si>
    <t>ｘ</t>
  </si>
  <si>
    <t>第２－２表  産業中分類別の現金給与総額、原材料使用額等、粗付加価値額（従業者４人以上の事業所）、有形固定資産投資総額（従業者３０人以上の事業所）</t>
  </si>
  <si>
    <t>事業所数
(従業者４人以上）</t>
  </si>
  <si>
    <t>従業者数
(従業者４人以上）</t>
  </si>
  <si>
    <t>製造品出荷額等
(従業者４人以上）</t>
  </si>
  <si>
    <t>第２－１表  産業中分類別の事業所数、従業者数、製造品出荷額等</t>
  </si>
  <si>
    <t>事業所数
(従業者４人以上）</t>
  </si>
  <si>
    <t>製造品出荷額等
(従業者４人以上）</t>
  </si>
  <si>
    <t>第３－１表  従業者規模別の事業所数、従業者数、製造品出荷額等</t>
  </si>
  <si>
    <t>第３－２表  従業者規模別の現金給与総額、原材料使用額等、粗付加価値額</t>
  </si>
  <si>
    <t>現金給与総額
(従業者４人以上）</t>
  </si>
  <si>
    <t>原材料使用額等
(従業者４人以上）</t>
  </si>
  <si>
    <t>粗付加価値額
(従業者４人以上）</t>
  </si>
  <si>
    <t xml:space="preserve">               現金給与総額、原材料使用額等、粗付加価値額</t>
  </si>
  <si>
    <t xml:space="preserve">              現金給与総額、原材料使用額等、粗付加価値額 （続き）</t>
  </si>
  <si>
    <t>現金給与総額
(従業者４人以上）</t>
  </si>
  <si>
    <t>粗付加価値額
(従業者４人以上）</t>
  </si>
  <si>
    <t>有形固定資産投資総額
（従業者30人以上）</t>
  </si>
  <si>
    <t>伊豆市</t>
  </si>
  <si>
    <t>御前崎市</t>
  </si>
  <si>
    <t>原材料使用額等
(従業者４人以上）</t>
  </si>
  <si>
    <t>菊川市</t>
  </si>
  <si>
    <t>伊豆の国市</t>
  </si>
  <si>
    <t>牧之原市</t>
  </si>
  <si>
    <t>駿河区</t>
  </si>
  <si>
    <t>清水区</t>
  </si>
  <si>
    <t>川根本町</t>
  </si>
  <si>
    <t>17年</t>
  </si>
  <si>
    <t>市区町</t>
  </si>
  <si>
    <t>葵　区</t>
  </si>
  <si>
    <t>昭和52</t>
  </si>
  <si>
    <t>第４表  市区町別の事業所数、従業者数、製造品出荷額等、</t>
  </si>
  <si>
    <t>(事業所）</t>
  </si>
  <si>
    <t>（事業所）</t>
  </si>
  <si>
    <t>18年</t>
  </si>
  <si>
    <t>17年</t>
  </si>
  <si>
    <t>18年</t>
  </si>
  <si>
    <t>18年</t>
  </si>
  <si>
    <t>18年</t>
  </si>
  <si>
    <t>18年</t>
  </si>
  <si>
    <t>18年</t>
  </si>
  <si>
    <t>17年</t>
  </si>
  <si>
    <t>17年</t>
  </si>
  <si>
    <t>18年</t>
  </si>
  <si>
    <t>(従業者４人以上）</t>
  </si>
  <si>
    <t>(％)</t>
  </si>
  <si>
    <t>(人)</t>
  </si>
  <si>
    <t>(百万円)</t>
  </si>
  <si>
    <t>17年</t>
  </si>
  <si>
    <t>18年</t>
  </si>
  <si>
    <t>事業所数
(従業者４人以上）</t>
  </si>
  <si>
    <t>従業者数
(従業者４人以上）</t>
  </si>
  <si>
    <t>製造品出荷額等
(従業者４人以上）</t>
  </si>
  <si>
    <t>粗付加価値額
(従業者４人以上）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</si>
</sst>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00000"/>
    <numFmt numFmtId="182" formatCode="0.0%"/>
    <numFmt numFmtId="183" formatCode="0.000"/>
    <numFmt numFmtId="184" formatCode="#,###,###"/>
    <numFmt numFmtId="185" formatCode="#,##0.0_ "/>
    <numFmt numFmtId="186" formatCode="0_);[Red]\(0\)"/>
    <numFmt numFmtId="187" formatCode="0.00_);[Red]\(0.00\)"/>
    <numFmt numFmtId="188" formatCode="\(0.0\)_ "/>
    <numFmt numFmtId="189" formatCode="0.0_);[Red]\(0.0\)"/>
    <numFmt numFmtId="190" formatCode="0_);\(0\)"/>
    <numFmt numFmtId="191" formatCode="\(0.0%\)_ "/>
    <numFmt numFmtId="192" formatCode="0.0000"/>
    <numFmt numFmtId="193" formatCode="0.0000000"/>
    <numFmt numFmtId="194" formatCode="0.00000"/>
    <numFmt numFmtId="195" formatCode="#,##0_ "/>
    <numFmt numFmtId="196" formatCode="0.0_ ;[Red]\-0.0\ "/>
    <numFmt numFmtId="197" formatCode="0,"/>
    <numFmt numFmtId="198" formatCode="0.0;&quot;▲ &quot;0.0"/>
    <numFmt numFmtId="199" formatCode="0;&quot;▲ &quot;0"/>
    <numFmt numFmtId="200" formatCode="#,##0;&quot;▲ &quot;#,##0"/>
    <numFmt numFmtId="201" formatCode="0.00000_ "/>
    <numFmt numFmtId="202" formatCode="0.0000_ "/>
    <numFmt numFmtId="203" formatCode="0.000000_ "/>
    <numFmt numFmtId="204" formatCode="0.000_ "/>
    <numFmt numFmtId="205" formatCode="0.00_ "/>
    <numFmt numFmtId="206" formatCode="#\ ###\ ###\ ###\ ##0;\-#\ ###\ ###\ ###\ ##0"/>
    <numFmt numFmtId="207" formatCode="#\ ###\ ###\ ##0;\-#\ ###\ ###\ 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77" fontId="3" fillId="0" borderId="2" xfId="0" applyNumberFormat="1" applyFont="1" applyBorder="1" applyAlignment="1">
      <alignment horizontal="centerContinuous"/>
    </xf>
    <xf numFmtId="0" fontId="3" fillId="0" borderId="3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 vertical="center"/>
      <protection/>
    </xf>
    <xf numFmtId="178" fontId="5" fillId="0" borderId="9" xfId="0" applyNumberFormat="1" applyFont="1" applyBorder="1" applyAlignment="1" applyProtection="1">
      <alignment vertical="center"/>
      <protection/>
    </xf>
    <xf numFmtId="178" fontId="5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 applyProtection="1">
      <alignment/>
      <protection/>
    </xf>
    <xf numFmtId="0" fontId="5" fillId="0" borderId="7" xfId="0" applyFont="1" applyBorder="1" applyAlignment="1">
      <alignment horizontal="center"/>
    </xf>
    <xf numFmtId="178" fontId="5" fillId="0" borderId="6" xfId="0" applyNumberFormat="1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" xfId="0" applyNumberFormat="1" applyFont="1" applyBorder="1" applyAlignment="1" applyProtection="1">
      <alignment horizontal="center"/>
      <protection/>
    </xf>
    <xf numFmtId="178" fontId="5" fillId="0" borderId="0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179" fontId="3" fillId="0" borderId="6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79" fontId="3" fillId="0" borderId="9" xfId="0" applyNumberFormat="1" applyFont="1" applyBorder="1" applyAlignment="1">
      <alignment horizontal="centerContinuous"/>
    </xf>
    <xf numFmtId="180" fontId="3" fillId="0" borderId="9" xfId="0" applyNumberFormat="1" applyFont="1" applyBorder="1" applyAlignment="1">
      <alignment horizontal="centerContinuous"/>
    </xf>
    <xf numFmtId="179" fontId="3" fillId="0" borderId="1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79" fontId="3" fillId="0" borderId="7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8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180" fontId="3" fillId="0" borderId="0" xfId="0" applyNumberFormat="1" applyFont="1" applyBorder="1" applyAlignment="1">
      <alignment horizontal="center"/>
    </xf>
    <xf numFmtId="0" fontId="9" fillId="0" borderId="8" xfId="0" applyFont="1" applyBorder="1" applyAlignment="1">
      <alignment horizontal="distributed"/>
    </xf>
    <xf numFmtId="179" fontId="9" fillId="0" borderId="9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distributed"/>
    </xf>
    <xf numFmtId="179" fontId="9" fillId="0" borderId="0" xfId="0" applyNumberFormat="1" applyFont="1" applyAlignment="1">
      <alignment horizontal="center"/>
    </xf>
    <xf numFmtId="179" fontId="9" fillId="0" borderId="1" xfId="0" applyNumberFormat="1" applyFont="1" applyBorder="1" applyAlignment="1">
      <alignment horizontal="center"/>
    </xf>
    <xf numFmtId="179" fontId="9" fillId="0" borderId="3" xfId="0" applyNumberFormat="1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177" fontId="9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177" fontId="9" fillId="0" borderId="0" xfId="0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177" fontId="11" fillId="0" borderId="0" xfId="0" applyNumberFormat="1" applyFont="1" applyBorder="1" applyAlignment="1">
      <alignment horizontal="centerContinuous"/>
    </xf>
    <xf numFmtId="179" fontId="3" fillId="0" borderId="0" xfId="0" applyNumberFormat="1" applyFont="1" applyBorder="1" applyAlignment="1">
      <alignment/>
    </xf>
    <xf numFmtId="0" fontId="8" fillId="0" borderId="0" xfId="0" applyFont="1" applyAlignment="1">
      <alignment horizontal="centerContinuous" vertical="center"/>
    </xf>
    <xf numFmtId="179" fontId="9" fillId="0" borderId="9" xfId="0" applyNumberFormat="1" applyFont="1" applyFill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5" fillId="0" borderId="10" xfId="0" applyFont="1" applyBorder="1" applyAlignment="1" applyProtection="1">
      <alignment horizontal="right"/>
      <protection/>
    </xf>
    <xf numFmtId="177" fontId="3" fillId="0" borderId="1" xfId="0" applyNumberFormat="1" applyFont="1" applyBorder="1" applyAlignment="1">
      <alignment horizontal="right"/>
    </xf>
    <xf numFmtId="180" fontId="3" fillId="0" borderId="4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right"/>
    </xf>
    <xf numFmtId="176" fontId="5" fillId="0" borderId="4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right"/>
      <protection/>
    </xf>
    <xf numFmtId="179" fontId="9" fillId="0" borderId="6" xfId="0" applyNumberFormat="1" applyFont="1" applyBorder="1" applyAlignment="1">
      <alignment horizontal="right"/>
    </xf>
    <xf numFmtId="179" fontId="9" fillId="0" borderId="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8" xfId="0" applyNumberFormat="1" applyFont="1" applyBorder="1" applyAlignment="1">
      <alignment horizontal="distributed"/>
    </xf>
    <xf numFmtId="49" fontId="3" fillId="0" borderId="7" xfId="0" applyNumberFormat="1" applyFont="1" applyBorder="1" applyAlignment="1">
      <alignment horizontal="distributed"/>
    </xf>
    <xf numFmtId="49" fontId="3" fillId="0" borderId="10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right"/>
    </xf>
    <xf numFmtId="196" fontId="3" fillId="0" borderId="6" xfId="0" applyNumberFormat="1" applyFont="1" applyBorder="1" applyAlignment="1">
      <alignment/>
    </xf>
    <xf numFmtId="196" fontId="9" fillId="0" borderId="9" xfId="0" applyNumberFormat="1" applyFont="1" applyBorder="1" applyAlignment="1">
      <alignment horizontal="centerContinuous"/>
    </xf>
    <xf numFmtId="196" fontId="3" fillId="0" borderId="0" xfId="0" applyNumberFormat="1" applyFont="1" applyAlignment="1">
      <alignment horizontal="centerContinuous"/>
    </xf>
    <xf numFmtId="196" fontId="9" fillId="0" borderId="1" xfId="0" applyNumberFormat="1" applyFont="1" applyBorder="1" applyAlignment="1">
      <alignment horizontal="center"/>
    </xf>
    <xf numFmtId="196" fontId="9" fillId="0" borderId="3" xfId="0" applyNumberFormat="1" applyFont="1" applyBorder="1" applyAlignment="1">
      <alignment horizontal="center"/>
    </xf>
    <xf numFmtId="196" fontId="9" fillId="0" borderId="4" xfId="0" applyNumberFormat="1" applyFont="1" applyBorder="1" applyAlignment="1">
      <alignment horizontal="right"/>
    </xf>
    <xf numFmtId="196" fontId="9" fillId="0" borderId="0" xfId="0" applyNumberFormat="1" applyFont="1" applyBorder="1" applyAlignment="1">
      <alignment horizontal="center"/>
    </xf>
    <xf numFmtId="196" fontId="9" fillId="0" borderId="0" xfId="0" applyNumberFormat="1" applyFont="1" applyAlignment="1">
      <alignment/>
    </xf>
    <xf numFmtId="196" fontId="9" fillId="0" borderId="6" xfId="0" applyNumberFormat="1" applyFont="1" applyBorder="1" applyAlignment="1">
      <alignment/>
    </xf>
    <xf numFmtId="196" fontId="9" fillId="0" borderId="0" xfId="0" applyNumberFormat="1" applyFont="1" applyBorder="1" applyAlignment="1">
      <alignment/>
    </xf>
    <xf numFmtId="196" fontId="11" fillId="0" borderId="0" xfId="0" applyNumberFormat="1" applyFont="1" applyBorder="1" applyAlignment="1">
      <alignment horizontal="centerContinuous"/>
    </xf>
    <xf numFmtId="196" fontId="0" fillId="0" borderId="0" xfId="0" applyNumberFormat="1" applyAlignment="1">
      <alignment/>
    </xf>
    <xf numFmtId="196" fontId="9" fillId="0" borderId="9" xfId="0" applyNumberFormat="1" applyFont="1" applyFill="1" applyBorder="1" applyAlignment="1">
      <alignment horizontal="centerContinuous"/>
    </xf>
    <xf numFmtId="177" fontId="3" fillId="0" borderId="11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80" fontId="3" fillId="0" borderId="0" xfId="0" applyNumberFormat="1" applyFont="1" applyAlignment="1">
      <alignment horizontal="right"/>
    </xf>
    <xf numFmtId="198" fontId="3" fillId="0" borderId="0" xfId="0" applyNumberFormat="1" applyFont="1" applyAlignment="1">
      <alignment horizontal="centerContinuous"/>
    </xf>
    <xf numFmtId="198" fontId="3" fillId="0" borderId="0" xfId="0" applyNumberFormat="1" applyFont="1" applyAlignment="1">
      <alignment/>
    </xf>
    <xf numFmtId="198" fontId="3" fillId="0" borderId="8" xfId="0" applyNumberFormat="1" applyFont="1" applyBorder="1" applyAlignment="1">
      <alignment horizontal="centerContinuous"/>
    </xf>
    <xf numFmtId="198" fontId="3" fillId="0" borderId="10" xfId="0" applyNumberFormat="1" applyFont="1" applyBorder="1" applyAlignment="1">
      <alignment horizontal="centerContinuous"/>
    </xf>
    <xf numFmtId="198" fontId="3" fillId="0" borderId="3" xfId="0" applyNumberFormat="1" applyFont="1" applyBorder="1" applyAlignment="1">
      <alignment horizontal="center"/>
    </xf>
    <xf numFmtId="198" fontId="3" fillId="0" borderId="8" xfId="0" applyNumberFormat="1" applyFont="1" applyBorder="1" applyAlignment="1">
      <alignment horizontal="right"/>
    </xf>
    <xf numFmtId="198" fontId="3" fillId="0" borderId="4" xfId="0" applyNumberFormat="1" applyFont="1" applyBorder="1" applyAlignment="1">
      <alignment/>
    </xf>
    <xf numFmtId="198" fontId="3" fillId="0" borderId="5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right"/>
    </xf>
    <xf numFmtId="198" fontId="3" fillId="0" borderId="2" xfId="0" applyNumberFormat="1" applyFont="1" applyBorder="1" applyAlignment="1">
      <alignment horizontal="centerContinuous"/>
    </xf>
    <xf numFmtId="198" fontId="3" fillId="0" borderId="0" xfId="0" applyNumberFormat="1" applyFont="1" applyBorder="1" applyAlignment="1">
      <alignment horizontal="centerContinuous"/>
    </xf>
    <xf numFmtId="198" fontId="3" fillId="0" borderId="5" xfId="0" applyNumberFormat="1" applyFont="1" applyBorder="1" applyAlignment="1">
      <alignment horizontal="center"/>
    </xf>
    <xf numFmtId="198" fontId="3" fillId="0" borderId="9" xfId="0" applyNumberFormat="1" applyFont="1" applyBorder="1" applyAlignment="1">
      <alignment horizontal="centerContinuous"/>
    </xf>
    <xf numFmtId="198" fontId="3" fillId="0" borderId="6" xfId="0" applyNumberFormat="1" applyFont="1" applyBorder="1" applyAlignment="1">
      <alignment/>
    </xf>
    <xf numFmtId="198" fontId="3" fillId="0" borderId="13" xfId="0" applyNumberFormat="1" applyFont="1" applyBorder="1" applyAlignment="1">
      <alignment horizontal="centerContinuous"/>
    </xf>
    <xf numFmtId="198" fontId="3" fillId="0" borderId="7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right"/>
    </xf>
    <xf numFmtId="198" fontId="3" fillId="0" borderId="0" xfId="0" applyNumberFormat="1" applyFont="1" applyBorder="1" applyAlignment="1">
      <alignment horizontal="center"/>
    </xf>
    <xf numFmtId="198" fontId="3" fillId="0" borderId="6" xfId="0" applyNumberFormat="1" applyFont="1" applyBorder="1" applyAlignment="1">
      <alignment horizontal="right"/>
    </xf>
    <xf numFmtId="198" fontId="8" fillId="0" borderId="0" xfId="0" applyNumberFormat="1" applyFont="1" applyAlignment="1">
      <alignment horizontal="centerContinuous" vertical="center"/>
    </xf>
    <xf numFmtId="198" fontId="3" fillId="0" borderId="0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center"/>
    </xf>
    <xf numFmtId="198" fontId="3" fillId="0" borderId="0" xfId="0" applyNumberFormat="1" applyFont="1" applyAlignment="1">
      <alignment horizontal="right"/>
    </xf>
    <xf numFmtId="198" fontId="6" fillId="0" borderId="0" xfId="0" applyNumberFormat="1" applyFont="1" applyAlignment="1">
      <alignment horizontal="left"/>
    </xf>
    <xf numFmtId="198" fontId="6" fillId="0" borderId="0" xfId="0" applyNumberFormat="1" applyFont="1" applyAlignment="1">
      <alignment horizontal="centerContinuous"/>
    </xf>
    <xf numFmtId="198" fontId="5" fillId="0" borderId="6" xfId="0" applyNumberFormat="1" applyFont="1" applyBorder="1" applyAlignment="1">
      <alignment/>
    </xf>
    <xf numFmtId="198" fontId="5" fillId="0" borderId="1" xfId="0" applyNumberFormat="1" applyFont="1" applyBorder="1" applyAlignment="1" applyProtection="1">
      <alignment horizontal="center"/>
      <protection/>
    </xf>
    <xf numFmtId="198" fontId="5" fillId="0" borderId="4" xfId="0" applyNumberFormat="1" applyFont="1" applyBorder="1" applyAlignment="1">
      <alignment horizontal="right"/>
    </xf>
    <xf numFmtId="198" fontId="5" fillId="0" borderId="0" xfId="0" applyNumberFormat="1" applyFont="1" applyBorder="1" applyAlignment="1" applyProtection="1">
      <alignment vertical="center"/>
      <protection/>
    </xf>
    <xf numFmtId="198" fontId="5" fillId="0" borderId="2" xfId="0" applyNumberFormat="1" applyFont="1" applyBorder="1" applyAlignment="1" applyProtection="1">
      <alignment/>
      <protection/>
    </xf>
    <xf numFmtId="198" fontId="5" fillId="0" borderId="0" xfId="0" applyNumberFormat="1" applyFont="1" applyBorder="1" applyAlignment="1" applyProtection="1">
      <alignment/>
      <protection/>
    </xf>
    <xf numFmtId="198" fontId="5" fillId="0" borderId="0" xfId="0" applyNumberFormat="1" applyFont="1" applyAlignment="1">
      <alignment/>
    </xf>
    <xf numFmtId="198" fontId="5" fillId="0" borderId="9" xfId="0" applyNumberFormat="1" applyFont="1" applyBorder="1" applyAlignment="1" applyProtection="1">
      <alignment vertical="center"/>
      <protection/>
    </xf>
    <xf numFmtId="198" fontId="5" fillId="0" borderId="11" xfId="0" applyNumberFormat="1" applyFont="1" applyBorder="1" applyAlignment="1" applyProtection="1">
      <alignment horizontal="center"/>
      <protection/>
    </xf>
    <xf numFmtId="198" fontId="5" fillId="0" borderId="14" xfId="0" applyNumberFormat="1" applyFont="1" applyBorder="1" applyAlignment="1" applyProtection="1">
      <alignment horizontal="right"/>
      <protection/>
    </xf>
    <xf numFmtId="199" fontId="5" fillId="0" borderId="0" xfId="0" applyNumberFormat="1" applyFont="1" applyAlignment="1">
      <alignment horizontal="center"/>
    </xf>
    <xf numFmtId="198" fontId="5" fillId="0" borderId="4" xfId="0" applyNumberFormat="1" applyFont="1" applyBorder="1" applyAlignment="1" applyProtection="1">
      <alignment horizontal="right"/>
      <protection/>
    </xf>
    <xf numFmtId="198" fontId="9" fillId="0" borderId="7" xfId="0" applyNumberFormat="1" applyFont="1" applyBorder="1" applyAlignment="1">
      <alignment horizontal="distributed"/>
    </xf>
    <xf numFmtId="198" fontId="9" fillId="0" borderId="13" xfId="0" applyNumberFormat="1" applyFont="1" applyBorder="1" applyAlignment="1">
      <alignment horizontal="centerContinuous"/>
    </xf>
    <xf numFmtId="198" fontId="9" fillId="0" borderId="1" xfId="0" applyNumberFormat="1" applyFont="1" applyBorder="1" applyAlignment="1">
      <alignment horizontal="center"/>
    </xf>
    <xf numFmtId="198" fontId="9" fillId="0" borderId="3" xfId="0" applyNumberFormat="1" applyFont="1" applyBorder="1" applyAlignment="1">
      <alignment horizontal="center"/>
    </xf>
    <xf numFmtId="198" fontId="9" fillId="0" borderId="4" xfId="0" applyNumberFormat="1" applyFont="1" applyBorder="1" applyAlignment="1">
      <alignment horizontal="right"/>
    </xf>
    <xf numFmtId="198" fontId="9" fillId="0" borderId="0" xfId="0" applyNumberFormat="1" applyFont="1" applyBorder="1" applyAlignment="1">
      <alignment horizontal="center"/>
    </xf>
    <xf numFmtId="198" fontId="9" fillId="0" borderId="0" xfId="0" applyNumberFormat="1" applyFont="1" applyAlignment="1">
      <alignment/>
    </xf>
    <xf numFmtId="198" fontId="9" fillId="0" borderId="6" xfId="0" applyNumberFormat="1" applyFont="1" applyBorder="1" applyAlignment="1">
      <alignment/>
    </xf>
    <xf numFmtId="198" fontId="9" fillId="0" borderId="0" xfId="0" applyNumberFormat="1" applyFont="1" applyBorder="1" applyAlignment="1">
      <alignment/>
    </xf>
    <xf numFmtId="198" fontId="11" fillId="0" borderId="0" xfId="0" applyNumberFormat="1" applyFont="1" applyBorder="1" applyAlignment="1">
      <alignment horizontal="centerContinuous"/>
    </xf>
    <xf numFmtId="198" fontId="9" fillId="0" borderId="6" xfId="0" applyNumberFormat="1" applyFont="1" applyBorder="1" applyAlignment="1">
      <alignment horizontal="right"/>
    </xf>
    <xf numFmtId="198" fontId="9" fillId="0" borderId="9" xfId="0" applyNumberFormat="1" applyFont="1" applyBorder="1" applyAlignment="1">
      <alignment horizontal="centerContinuous"/>
    </xf>
    <xf numFmtId="198" fontId="9" fillId="0" borderId="13" xfId="0" applyNumberFormat="1" applyFont="1" applyFill="1" applyBorder="1" applyAlignment="1">
      <alignment horizontal="centerContinuous"/>
    </xf>
    <xf numFmtId="0" fontId="5" fillId="0" borderId="1" xfId="0" applyFont="1" applyBorder="1" applyAlignment="1" applyProtection="1">
      <alignment horizontal="center" vertical="center"/>
      <protection/>
    </xf>
    <xf numFmtId="179" fontId="9" fillId="0" borderId="9" xfId="0" applyNumberFormat="1" applyFont="1" applyBorder="1" applyAlignment="1">
      <alignment horizontal="centerContinuous" wrapText="1"/>
    </xf>
    <xf numFmtId="179" fontId="3" fillId="0" borderId="15" xfId="0" applyNumberFormat="1" applyFont="1" applyBorder="1" applyAlignment="1">
      <alignment horizontal="centerContinuous" wrapText="1"/>
    </xf>
    <xf numFmtId="179" fontId="3" fillId="0" borderId="9" xfId="0" applyNumberFormat="1" applyFont="1" applyBorder="1" applyAlignment="1">
      <alignment horizontal="centerContinuous" wrapText="1"/>
    </xf>
    <xf numFmtId="179" fontId="9" fillId="0" borderId="15" xfId="0" applyNumberFormat="1" applyFont="1" applyBorder="1" applyAlignment="1">
      <alignment horizontal="centerContinuous" wrapText="1"/>
    </xf>
    <xf numFmtId="179" fontId="9" fillId="0" borderId="9" xfId="0" applyNumberFormat="1" applyFont="1" applyFill="1" applyBorder="1" applyAlignment="1">
      <alignment horizontal="centerContinuous" wrapText="1"/>
    </xf>
    <xf numFmtId="179" fontId="9" fillId="0" borderId="15" xfId="0" applyNumberFormat="1" applyFont="1" applyFill="1" applyBorder="1" applyAlignment="1">
      <alignment horizontal="centerContinuous" wrapText="1"/>
    </xf>
    <xf numFmtId="198" fontId="3" fillId="0" borderId="15" xfId="0" applyNumberFormat="1" applyFont="1" applyBorder="1" applyAlignment="1">
      <alignment horizontal="centerContinuous" wrapText="1"/>
    </xf>
    <xf numFmtId="0" fontId="9" fillId="0" borderId="2" xfId="0" applyFont="1" applyBorder="1" applyAlignment="1">
      <alignment horizontal="distributed"/>
    </xf>
    <xf numFmtId="177" fontId="9" fillId="0" borderId="2" xfId="0" applyNumberFormat="1" applyFont="1" applyBorder="1" applyAlignment="1">
      <alignment/>
    </xf>
    <xf numFmtId="196" fontId="9" fillId="0" borderId="2" xfId="0" applyNumberFormat="1" applyFont="1" applyBorder="1" applyAlignment="1">
      <alignment/>
    </xf>
    <xf numFmtId="198" fontId="9" fillId="0" borderId="2" xfId="0" applyNumberFormat="1" applyFont="1" applyBorder="1" applyAlignment="1">
      <alignment/>
    </xf>
    <xf numFmtId="177" fontId="9" fillId="0" borderId="0" xfId="0" applyNumberFormat="1" applyFont="1" applyAlignment="1">
      <alignment horizontal="right"/>
    </xf>
    <xf numFmtId="0" fontId="9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179" fontId="9" fillId="0" borderId="4" xfId="0" applyNumberFormat="1" applyFont="1" applyBorder="1" applyAlignment="1">
      <alignment/>
    </xf>
    <xf numFmtId="179" fontId="9" fillId="0" borderId="6" xfId="0" applyNumberFormat="1" applyFont="1" applyBorder="1" applyAlignment="1">
      <alignment/>
    </xf>
    <xf numFmtId="177" fontId="3" fillId="0" borderId="5" xfId="0" applyNumberFormat="1" applyFont="1" applyFill="1" applyBorder="1" applyAlignment="1">
      <alignment/>
    </xf>
    <xf numFmtId="207" fontId="10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distributed"/>
    </xf>
    <xf numFmtId="49" fontId="3" fillId="0" borderId="7" xfId="0" applyNumberFormat="1" applyFont="1" applyBorder="1" applyAlignment="1">
      <alignment horizontal="distributed"/>
    </xf>
    <xf numFmtId="0" fontId="5" fillId="0" borderId="9" xfId="0" applyFont="1" applyBorder="1" applyAlignment="1" applyProtection="1">
      <alignment horizontal="center" wrapText="1"/>
      <protection/>
    </xf>
    <xf numFmtId="0" fontId="0" fillId="0" borderId="9" xfId="0" applyBorder="1" applyAlignment="1">
      <alignment horizontal="center"/>
    </xf>
    <xf numFmtId="198" fontId="0" fillId="0" borderId="13" xfId="0" applyNumberFormat="1" applyBorder="1" applyAlignment="1">
      <alignment horizontal="center"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 wrapText="1"/>
    </xf>
    <xf numFmtId="198" fontId="0" fillId="0" borderId="9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28575</xdr:rowOff>
    </xdr:from>
    <xdr:to>
      <xdr:col>1</xdr:col>
      <xdr:colOff>219075</xdr:colOff>
      <xdr:row>22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23900" y="3743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28575</xdr:rowOff>
    </xdr:from>
    <xdr:to>
      <xdr:col>1</xdr:col>
      <xdr:colOff>219075</xdr:colOff>
      <xdr:row>23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723900" y="3914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1</xdr:col>
      <xdr:colOff>219075</xdr:colOff>
      <xdr:row>29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723900" y="4943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28575</xdr:rowOff>
    </xdr:from>
    <xdr:to>
      <xdr:col>1</xdr:col>
      <xdr:colOff>219075</xdr:colOff>
      <xdr:row>31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723900" y="5286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28575</xdr:rowOff>
    </xdr:from>
    <xdr:to>
      <xdr:col>1</xdr:col>
      <xdr:colOff>219075</xdr:colOff>
      <xdr:row>32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723900" y="5457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28575</xdr:rowOff>
    </xdr:from>
    <xdr:to>
      <xdr:col>1</xdr:col>
      <xdr:colOff>219075</xdr:colOff>
      <xdr:row>33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723900" y="5629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219075</xdr:colOff>
      <xdr:row>34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723900" y="5800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28575</xdr:rowOff>
    </xdr:from>
    <xdr:to>
      <xdr:col>1</xdr:col>
      <xdr:colOff>219075</xdr:colOff>
      <xdr:row>35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723900" y="59721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28575</xdr:rowOff>
    </xdr:from>
    <xdr:to>
      <xdr:col>1</xdr:col>
      <xdr:colOff>219075</xdr:colOff>
      <xdr:row>37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723900" y="63150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28575</xdr:rowOff>
    </xdr:from>
    <xdr:to>
      <xdr:col>1</xdr:col>
      <xdr:colOff>219075</xdr:colOff>
      <xdr:row>38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723900" y="64865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28575</xdr:rowOff>
    </xdr:from>
    <xdr:to>
      <xdr:col>1</xdr:col>
      <xdr:colOff>219075</xdr:colOff>
      <xdr:row>39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723900" y="6657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28575</xdr:rowOff>
    </xdr:from>
    <xdr:to>
      <xdr:col>1</xdr:col>
      <xdr:colOff>219075</xdr:colOff>
      <xdr:row>42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723900" y="7172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21</xdr:row>
      <xdr:rowOff>28575</xdr:rowOff>
    </xdr:from>
    <xdr:to>
      <xdr:col>19</xdr:col>
      <xdr:colOff>219075</xdr:colOff>
      <xdr:row>22</xdr:row>
      <xdr:rowOff>19050</xdr:rowOff>
    </xdr:to>
    <xdr:sp>
      <xdr:nvSpPr>
        <xdr:cNvPr id="13" name="Rectangle 13"/>
        <xdr:cNvSpPr>
          <a:spLocks/>
        </xdr:cNvSpPr>
      </xdr:nvSpPr>
      <xdr:spPr>
        <a:xfrm>
          <a:off x="10629900" y="3743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22</xdr:row>
      <xdr:rowOff>28575</xdr:rowOff>
    </xdr:from>
    <xdr:to>
      <xdr:col>19</xdr:col>
      <xdr:colOff>219075</xdr:colOff>
      <xdr:row>23</xdr:row>
      <xdr:rowOff>19050</xdr:rowOff>
    </xdr:to>
    <xdr:sp>
      <xdr:nvSpPr>
        <xdr:cNvPr id="14" name="Rectangle 14"/>
        <xdr:cNvSpPr>
          <a:spLocks/>
        </xdr:cNvSpPr>
      </xdr:nvSpPr>
      <xdr:spPr>
        <a:xfrm>
          <a:off x="10629900" y="3914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28</xdr:row>
      <xdr:rowOff>28575</xdr:rowOff>
    </xdr:from>
    <xdr:to>
      <xdr:col>19</xdr:col>
      <xdr:colOff>219075</xdr:colOff>
      <xdr:row>29</xdr:row>
      <xdr:rowOff>19050</xdr:rowOff>
    </xdr:to>
    <xdr:sp>
      <xdr:nvSpPr>
        <xdr:cNvPr id="15" name="Rectangle 15"/>
        <xdr:cNvSpPr>
          <a:spLocks/>
        </xdr:cNvSpPr>
      </xdr:nvSpPr>
      <xdr:spPr>
        <a:xfrm>
          <a:off x="10629900" y="4943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30</xdr:row>
      <xdr:rowOff>28575</xdr:rowOff>
    </xdr:from>
    <xdr:to>
      <xdr:col>19</xdr:col>
      <xdr:colOff>219075</xdr:colOff>
      <xdr:row>31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10629900" y="5286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31</xdr:row>
      <xdr:rowOff>28575</xdr:rowOff>
    </xdr:from>
    <xdr:to>
      <xdr:col>19</xdr:col>
      <xdr:colOff>219075</xdr:colOff>
      <xdr:row>32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10629900" y="5457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32</xdr:row>
      <xdr:rowOff>28575</xdr:rowOff>
    </xdr:from>
    <xdr:to>
      <xdr:col>19</xdr:col>
      <xdr:colOff>219075</xdr:colOff>
      <xdr:row>33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10629900" y="5629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33</xdr:row>
      <xdr:rowOff>28575</xdr:rowOff>
    </xdr:from>
    <xdr:to>
      <xdr:col>19</xdr:col>
      <xdr:colOff>219075</xdr:colOff>
      <xdr:row>34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0629900" y="5800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34</xdr:row>
      <xdr:rowOff>28575</xdr:rowOff>
    </xdr:from>
    <xdr:to>
      <xdr:col>19</xdr:col>
      <xdr:colOff>219075</xdr:colOff>
      <xdr:row>35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0629900" y="59721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36</xdr:row>
      <xdr:rowOff>28575</xdr:rowOff>
    </xdr:from>
    <xdr:to>
      <xdr:col>19</xdr:col>
      <xdr:colOff>219075</xdr:colOff>
      <xdr:row>37</xdr:row>
      <xdr:rowOff>19050</xdr:rowOff>
    </xdr:to>
    <xdr:sp>
      <xdr:nvSpPr>
        <xdr:cNvPr id="21" name="Rectangle 21"/>
        <xdr:cNvSpPr>
          <a:spLocks/>
        </xdr:cNvSpPr>
      </xdr:nvSpPr>
      <xdr:spPr>
        <a:xfrm>
          <a:off x="10629900" y="63150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37</xdr:row>
      <xdr:rowOff>28575</xdr:rowOff>
    </xdr:from>
    <xdr:to>
      <xdr:col>19</xdr:col>
      <xdr:colOff>219075</xdr:colOff>
      <xdr:row>38</xdr:row>
      <xdr:rowOff>19050</xdr:rowOff>
    </xdr:to>
    <xdr:sp>
      <xdr:nvSpPr>
        <xdr:cNvPr id="22" name="Rectangle 22"/>
        <xdr:cNvSpPr>
          <a:spLocks/>
        </xdr:cNvSpPr>
      </xdr:nvSpPr>
      <xdr:spPr>
        <a:xfrm>
          <a:off x="10629900" y="64865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38</xdr:row>
      <xdr:rowOff>28575</xdr:rowOff>
    </xdr:from>
    <xdr:to>
      <xdr:col>19</xdr:col>
      <xdr:colOff>219075</xdr:colOff>
      <xdr:row>39</xdr:row>
      <xdr:rowOff>19050</xdr:rowOff>
    </xdr:to>
    <xdr:sp>
      <xdr:nvSpPr>
        <xdr:cNvPr id="23" name="Rectangle 23"/>
        <xdr:cNvSpPr>
          <a:spLocks/>
        </xdr:cNvSpPr>
      </xdr:nvSpPr>
      <xdr:spPr>
        <a:xfrm>
          <a:off x="10629900" y="6657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41</xdr:row>
      <xdr:rowOff>28575</xdr:rowOff>
    </xdr:from>
    <xdr:to>
      <xdr:col>19</xdr:col>
      <xdr:colOff>219075</xdr:colOff>
      <xdr:row>42</xdr:row>
      <xdr:rowOff>19050</xdr:rowOff>
    </xdr:to>
    <xdr:sp>
      <xdr:nvSpPr>
        <xdr:cNvPr id="24" name="Rectangle 24"/>
        <xdr:cNvSpPr>
          <a:spLocks/>
        </xdr:cNvSpPr>
      </xdr:nvSpPr>
      <xdr:spPr>
        <a:xfrm>
          <a:off x="10629900" y="7172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E37" sqref="E37"/>
    </sheetView>
  </sheetViews>
  <sheetFormatPr defaultColWidth="9.00390625" defaultRowHeight="13.5"/>
  <cols>
    <col min="1" max="1" width="9.125" style="0" bestFit="1" customWidth="1"/>
    <col min="2" max="5" width="7.625" style="0" customWidth="1"/>
    <col min="6" max="6" width="9.625" style="0" customWidth="1"/>
    <col min="7" max="7" width="7.625" style="0" customWidth="1"/>
    <col min="8" max="8" width="9.625" style="0" customWidth="1"/>
    <col min="9" max="9" width="7.625" style="0" customWidth="1"/>
    <col min="10" max="10" width="9.625" style="0" customWidth="1"/>
    <col min="11" max="11" width="7.625" style="0" customWidth="1"/>
    <col min="12" max="12" width="9.625" style="0" customWidth="1"/>
    <col min="13" max="13" width="7.625" style="0" customWidth="1"/>
  </cols>
  <sheetData>
    <row r="1" spans="1:13" ht="13.5">
      <c r="A1" s="15" t="s">
        <v>30</v>
      </c>
      <c r="B1" s="14"/>
      <c r="C1" s="123"/>
      <c r="D1" s="3"/>
      <c r="E1" s="123"/>
      <c r="F1" s="3"/>
      <c r="G1" s="123"/>
      <c r="H1" s="3"/>
      <c r="I1" s="123"/>
      <c r="J1" s="3"/>
      <c r="K1" s="124"/>
      <c r="L1" s="3"/>
      <c r="M1" s="124"/>
    </row>
    <row r="2" spans="1:13" ht="13.5">
      <c r="A2" s="1"/>
      <c r="B2" s="4"/>
      <c r="C2" s="124"/>
      <c r="D2" s="4"/>
      <c r="E2" s="124"/>
      <c r="F2" s="4"/>
      <c r="G2" s="124"/>
      <c r="H2" s="4"/>
      <c r="I2" s="124"/>
      <c r="J2" s="4"/>
      <c r="K2" s="124"/>
      <c r="L2" s="4"/>
      <c r="M2" s="124"/>
    </row>
    <row r="3" spans="1:13" ht="13.5">
      <c r="A3" s="5" t="s">
        <v>0</v>
      </c>
      <c r="B3" s="6" t="s">
        <v>1</v>
      </c>
      <c r="C3" s="125"/>
      <c r="D3" s="6" t="s">
        <v>2</v>
      </c>
      <c r="E3" s="125"/>
      <c r="F3" s="6" t="s">
        <v>98</v>
      </c>
      <c r="G3" s="132"/>
      <c r="H3" s="110" t="s">
        <v>3</v>
      </c>
      <c r="I3" s="125"/>
      <c r="J3" s="6" t="s">
        <v>4</v>
      </c>
      <c r="K3" s="125"/>
      <c r="L3" s="6" t="s">
        <v>5</v>
      </c>
      <c r="M3" s="125"/>
    </row>
    <row r="4" spans="1:13" ht="13.5">
      <c r="A4" s="7"/>
      <c r="B4" s="8" t="s">
        <v>178</v>
      </c>
      <c r="C4" s="126"/>
      <c r="D4" s="8" t="s">
        <v>6</v>
      </c>
      <c r="E4" s="126"/>
      <c r="F4" s="8" t="s">
        <v>6</v>
      </c>
      <c r="G4" s="133"/>
      <c r="H4" s="111" t="s">
        <v>6</v>
      </c>
      <c r="I4" s="126"/>
      <c r="J4" s="8" t="s">
        <v>7</v>
      </c>
      <c r="K4" s="126"/>
      <c r="L4" s="8" t="s">
        <v>7</v>
      </c>
      <c r="M4" s="126"/>
    </row>
    <row r="5" spans="1:13" ht="13.5">
      <c r="A5" s="7" t="s">
        <v>8</v>
      </c>
      <c r="B5" s="9"/>
      <c r="C5" s="127" t="s">
        <v>9</v>
      </c>
      <c r="D5" s="9"/>
      <c r="E5" s="127" t="s">
        <v>9</v>
      </c>
      <c r="F5" s="76"/>
      <c r="G5" s="134" t="s">
        <v>9</v>
      </c>
      <c r="H5" s="9"/>
      <c r="I5" s="127" t="s">
        <v>9</v>
      </c>
      <c r="J5" s="9"/>
      <c r="K5" s="127" t="s">
        <v>9</v>
      </c>
      <c r="L5" s="9"/>
      <c r="M5" s="127" t="s">
        <v>9</v>
      </c>
    </row>
    <row r="6" spans="1:13" ht="13.5">
      <c r="A6" s="10"/>
      <c r="B6" s="78" t="s">
        <v>166</v>
      </c>
      <c r="C6" s="128" t="s">
        <v>179</v>
      </c>
      <c r="D6" s="78" t="s">
        <v>180</v>
      </c>
      <c r="E6" s="131" t="s">
        <v>179</v>
      </c>
      <c r="F6" s="78" t="s">
        <v>181</v>
      </c>
      <c r="G6" s="131" t="s">
        <v>179</v>
      </c>
      <c r="H6" s="78" t="s">
        <v>181</v>
      </c>
      <c r="I6" s="131" t="s">
        <v>179</v>
      </c>
      <c r="J6" s="78" t="s">
        <v>181</v>
      </c>
      <c r="K6" s="131" t="s">
        <v>179</v>
      </c>
      <c r="L6" s="78" t="s">
        <v>181</v>
      </c>
      <c r="M6" s="131" t="s">
        <v>179</v>
      </c>
    </row>
    <row r="7" spans="1:13" ht="13.5">
      <c r="A7" s="76" t="s">
        <v>164</v>
      </c>
      <c r="B7" s="11">
        <v>17076</v>
      </c>
      <c r="C7" s="129">
        <v>-1.6</v>
      </c>
      <c r="D7" s="11">
        <v>438244</v>
      </c>
      <c r="E7" s="129">
        <v>-1.2</v>
      </c>
      <c r="F7" s="11">
        <v>6656257</v>
      </c>
      <c r="G7" s="129">
        <v>13.7</v>
      </c>
      <c r="H7" s="11">
        <v>2418455</v>
      </c>
      <c r="I7" s="129">
        <v>13.8</v>
      </c>
      <c r="J7" s="11">
        <v>1865701</v>
      </c>
      <c r="K7" s="129">
        <v>18.5</v>
      </c>
      <c r="L7" s="11">
        <v>228378</v>
      </c>
      <c r="M7" s="129">
        <v>0.8</v>
      </c>
    </row>
    <row r="8" spans="1:13" ht="13.5">
      <c r="A8" s="13">
        <v>53</v>
      </c>
      <c r="B8" s="12">
        <v>17979</v>
      </c>
      <c r="C8" s="130">
        <v>5.3</v>
      </c>
      <c r="D8" s="12">
        <v>442477</v>
      </c>
      <c r="E8" s="130">
        <v>1</v>
      </c>
      <c r="F8" s="12">
        <v>7130590</v>
      </c>
      <c r="G8" s="130">
        <v>7.1</v>
      </c>
      <c r="H8" s="12">
        <v>2710759</v>
      </c>
      <c r="I8" s="130">
        <v>12.1</v>
      </c>
      <c r="J8" s="12">
        <v>1992620</v>
      </c>
      <c r="K8" s="130">
        <v>6.8</v>
      </c>
      <c r="L8" s="12">
        <v>221068</v>
      </c>
      <c r="M8" s="130">
        <v>-3.2</v>
      </c>
    </row>
    <row r="9" spans="1:13" ht="13.5">
      <c r="A9" s="13">
        <v>54</v>
      </c>
      <c r="B9" s="12">
        <v>18003</v>
      </c>
      <c r="C9" s="130">
        <v>0.1</v>
      </c>
      <c r="D9" s="12">
        <v>448946</v>
      </c>
      <c r="E9" s="130">
        <v>1.5</v>
      </c>
      <c r="F9" s="12">
        <v>7946307</v>
      </c>
      <c r="G9" s="130">
        <v>11.4</v>
      </c>
      <c r="H9" s="12">
        <v>3023812</v>
      </c>
      <c r="I9" s="130">
        <v>11.5</v>
      </c>
      <c r="J9" s="12">
        <v>2304520</v>
      </c>
      <c r="K9" s="130">
        <v>15.7</v>
      </c>
      <c r="L9" s="12">
        <v>292535</v>
      </c>
      <c r="M9" s="130">
        <v>32.3</v>
      </c>
    </row>
    <row r="10" spans="1:13" ht="13.5">
      <c r="A10" s="13">
        <v>55</v>
      </c>
      <c r="B10" s="12">
        <v>18189</v>
      </c>
      <c r="C10" s="130">
        <v>1</v>
      </c>
      <c r="D10" s="12">
        <v>458132</v>
      </c>
      <c r="E10" s="130">
        <v>2</v>
      </c>
      <c r="F10" s="12">
        <v>9390048</v>
      </c>
      <c r="G10" s="130">
        <v>18.2</v>
      </c>
      <c r="H10" s="12">
        <v>3185710</v>
      </c>
      <c r="I10" s="130">
        <v>5.4</v>
      </c>
      <c r="J10" s="12">
        <v>2431549</v>
      </c>
      <c r="K10" s="130">
        <v>5.5</v>
      </c>
      <c r="L10" s="12">
        <v>377031</v>
      </c>
      <c r="M10" s="130">
        <v>28.9</v>
      </c>
    </row>
    <row r="11" spans="1:13" ht="13.5">
      <c r="A11" s="13">
        <v>56</v>
      </c>
      <c r="B11" s="12">
        <v>18459</v>
      </c>
      <c r="C11" s="130">
        <v>1.5</v>
      </c>
      <c r="D11" s="12">
        <v>474307</v>
      </c>
      <c r="E11" s="130">
        <v>3.5</v>
      </c>
      <c r="F11" s="12">
        <v>10183848</v>
      </c>
      <c r="G11" s="130">
        <v>8.5</v>
      </c>
      <c r="H11" s="12">
        <v>3597280</v>
      </c>
      <c r="I11" s="130">
        <v>12.9</v>
      </c>
      <c r="J11" s="12">
        <v>2710468</v>
      </c>
      <c r="K11" s="130">
        <v>11.5</v>
      </c>
      <c r="L11" s="12">
        <v>418289</v>
      </c>
      <c r="M11" s="130">
        <v>10.9</v>
      </c>
    </row>
    <row r="12" spans="1:13" ht="13.5">
      <c r="A12" s="13">
        <v>57</v>
      </c>
      <c r="B12" s="12">
        <v>18414</v>
      </c>
      <c r="C12" s="130">
        <v>-0.2</v>
      </c>
      <c r="D12" s="12">
        <v>476889</v>
      </c>
      <c r="E12" s="130">
        <v>0.5</v>
      </c>
      <c r="F12" s="12">
        <v>10502033</v>
      </c>
      <c r="G12" s="130">
        <v>3.1</v>
      </c>
      <c r="H12" s="12">
        <v>3753271</v>
      </c>
      <c r="I12" s="130">
        <v>4.3</v>
      </c>
      <c r="J12" s="12">
        <v>2858235</v>
      </c>
      <c r="K12" s="130">
        <v>5.5</v>
      </c>
      <c r="L12" s="12">
        <v>450976</v>
      </c>
      <c r="M12" s="130">
        <v>7.8</v>
      </c>
    </row>
    <row r="13" spans="1:13" ht="13.5">
      <c r="A13" s="13">
        <v>58</v>
      </c>
      <c r="B13" s="12">
        <v>19216</v>
      </c>
      <c r="C13" s="130">
        <v>4.4</v>
      </c>
      <c r="D13" s="12">
        <v>482500</v>
      </c>
      <c r="E13" s="130">
        <v>1.2</v>
      </c>
      <c r="F13" s="12">
        <v>10820409</v>
      </c>
      <c r="G13" s="130">
        <v>3</v>
      </c>
      <c r="H13" s="12">
        <v>4034023</v>
      </c>
      <c r="I13" s="130">
        <v>7.5</v>
      </c>
      <c r="J13" s="12">
        <v>3047668</v>
      </c>
      <c r="K13" s="130">
        <v>6.6</v>
      </c>
      <c r="L13" s="12">
        <v>489033</v>
      </c>
      <c r="M13" s="130">
        <v>8.4</v>
      </c>
    </row>
    <row r="14" spans="1:13" ht="13.5">
      <c r="A14" s="13">
        <v>59</v>
      </c>
      <c r="B14" s="12">
        <v>18381</v>
      </c>
      <c r="C14" s="130">
        <v>-4.3</v>
      </c>
      <c r="D14" s="12">
        <v>485927</v>
      </c>
      <c r="E14" s="130">
        <v>0.7</v>
      </c>
      <c r="F14" s="12">
        <v>11552221</v>
      </c>
      <c r="G14" s="130">
        <v>6.8</v>
      </c>
      <c r="H14" s="12">
        <v>4256951</v>
      </c>
      <c r="I14" s="130">
        <v>5.5</v>
      </c>
      <c r="J14" s="12">
        <v>3345722</v>
      </c>
      <c r="K14" s="130">
        <v>9.8</v>
      </c>
      <c r="L14" s="12">
        <v>444735</v>
      </c>
      <c r="M14" s="130">
        <v>-9.1</v>
      </c>
    </row>
    <row r="15" spans="1:13" ht="13.5">
      <c r="A15" s="13">
        <v>60</v>
      </c>
      <c r="B15" s="12">
        <v>19166</v>
      </c>
      <c r="C15" s="130">
        <v>4.3</v>
      </c>
      <c r="D15" s="12">
        <v>496339</v>
      </c>
      <c r="E15" s="130">
        <v>2.1</v>
      </c>
      <c r="F15" s="12">
        <v>12504541</v>
      </c>
      <c r="G15" s="130">
        <v>8.2</v>
      </c>
      <c r="H15" s="12">
        <v>4536780</v>
      </c>
      <c r="I15" s="130">
        <v>6.6</v>
      </c>
      <c r="J15" s="12">
        <v>3500328</v>
      </c>
      <c r="K15" s="130">
        <v>4.6</v>
      </c>
      <c r="L15" s="12">
        <v>592100</v>
      </c>
      <c r="M15" s="130">
        <v>33.1</v>
      </c>
    </row>
    <row r="16" spans="1:13" ht="13.5">
      <c r="A16" s="13">
        <v>61</v>
      </c>
      <c r="B16" s="12">
        <v>19120</v>
      </c>
      <c r="C16" s="130">
        <v>-0.2</v>
      </c>
      <c r="D16" s="12">
        <v>501919</v>
      </c>
      <c r="E16" s="130">
        <v>1.1</v>
      </c>
      <c r="F16" s="12">
        <v>12722321</v>
      </c>
      <c r="G16" s="130">
        <v>1.7</v>
      </c>
      <c r="H16" s="12">
        <v>4840172</v>
      </c>
      <c r="I16" s="130">
        <v>6.7</v>
      </c>
      <c r="J16" s="12">
        <v>3558020</v>
      </c>
      <c r="K16" s="130">
        <v>1.6</v>
      </c>
      <c r="L16" s="12">
        <v>549690</v>
      </c>
      <c r="M16" s="130">
        <v>-7.2</v>
      </c>
    </row>
    <row r="17" spans="1:13" ht="13.5">
      <c r="A17" s="13">
        <v>62</v>
      </c>
      <c r="B17" s="12">
        <v>18434</v>
      </c>
      <c r="C17" s="130">
        <v>-3.6</v>
      </c>
      <c r="D17" s="12">
        <v>499413</v>
      </c>
      <c r="E17" s="130">
        <v>-0.5</v>
      </c>
      <c r="F17" s="12">
        <v>12864065</v>
      </c>
      <c r="G17" s="130">
        <v>1.1</v>
      </c>
      <c r="H17" s="12">
        <v>5041653</v>
      </c>
      <c r="I17" s="130">
        <v>4.2</v>
      </c>
      <c r="J17" s="12">
        <v>3809230</v>
      </c>
      <c r="K17" s="130">
        <v>7.1</v>
      </c>
      <c r="L17" s="12">
        <v>521570</v>
      </c>
      <c r="M17" s="130">
        <v>-5.1</v>
      </c>
    </row>
    <row r="18" spans="1:13" ht="13.5">
      <c r="A18" s="13">
        <v>63</v>
      </c>
      <c r="B18" s="12">
        <v>19372</v>
      </c>
      <c r="C18" s="130">
        <v>5.1</v>
      </c>
      <c r="D18" s="12">
        <v>511203</v>
      </c>
      <c r="E18" s="130">
        <v>2.4</v>
      </c>
      <c r="F18" s="12">
        <v>13930102</v>
      </c>
      <c r="G18" s="130">
        <v>8.3</v>
      </c>
      <c r="H18" s="12">
        <v>5543396</v>
      </c>
      <c r="I18" s="130">
        <v>10</v>
      </c>
      <c r="J18" s="12">
        <v>4230795</v>
      </c>
      <c r="K18" s="130">
        <v>11.1</v>
      </c>
      <c r="L18" s="12">
        <v>629843</v>
      </c>
      <c r="M18" s="130">
        <v>20.8</v>
      </c>
    </row>
    <row r="19" spans="1:13" ht="13.5">
      <c r="A19" s="13" t="s">
        <v>133</v>
      </c>
      <c r="B19" s="12">
        <v>18635</v>
      </c>
      <c r="C19" s="130">
        <v>-3.8</v>
      </c>
      <c r="D19" s="12">
        <v>514060</v>
      </c>
      <c r="E19" s="130">
        <v>0.6</v>
      </c>
      <c r="F19" s="12">
        <v>15202701</v>
      </c>
      <c r="G19" s="130">
        <v>9.1</v>
      </c>
      <c r="H19" s="12">
        <v>5907499</v>
      </c>
      <c r="I19" s="130">
        <v>6.6</v>
      </c>
      <c r="J19" s="12">
        <v>4577119</v>
      </c>
      <c r="K19" s="130">
        <v>8.2</v>
      </c>
      <c r="L19" s="12">
        <v>809498</v>
      </c>
      <c r="M19" s="130">
        <v>28.5</v>
      </c>
    </row>
    <row r="20" spans="1:13" ht="13.5">
      <c r="A20" s="13">
        <v>2</v>
      </c>
      <c r="B20" s="12">
        <v>19366</v>
      </c>
      <c r="C20" s="130">
        <v>3.9</v>
      </c>
      <c r="D20" s="12">
        <v>523810</v>
      </c>
      <c r="E20" s="130">
        <v>1.9</v>
      </c>
      <c r="F20" s="12">
        <v>16265222</v>
      </c>
      <c r="G20" s="130">
        <v>7</v>
      </c>
      <c r="H20" s="12">
        <v>6309484</v>
      </c>
      <c r="I20" s="130">
        <v>6.8</v>
      </c>
      <c r="J20" s="12">
        <v>4777162</v>
      </c>
      <c r="K20" s="130">
        <v>4.4</v>
      </c>
      <c r="L20" s="12">
        <v>895333</v>
      </c>
      <c r="M20" s="130">
        <v>10.6</v>
      </c>
    </row>
    <row r="21" spans="1:13" ht="13.5">
      <c r="A21" s="13">
        <v>3</v>
      </c>
      <c r="B21" s="12">
        <v>18709</v>
      </c>
      <c r="C21" s="130">
        <v>-3.4</v>
      </c>
      <c r="D21" s="12">
        <v>528845</v>
      </c>
      <c r="E21" s="130">
        <v>1</v>
      </c>
      <c r="F21" s="12">
        <v>17218708</v>
      </c>
      <c r="G21" s="130">
        <v>5.9</v>
      </c>
      <c r="H21" s="12">
        <v>6755280</v>
      </c>
      <c r="I21" s="130">
        <v>7.1</v>
      </c>
      <c r="J21" s="12">
        <v>5191021</v>
      </c>
      <c r="K21" s="130">
        <v>8.7</v>
      </c>
      <c r="L21" s="12">
        <v>932000</v>
      </c>
      <c r="M21" s="130">
        <v>4.1</v>
      </c>
    </row>
    <row r="22" spans="1:13" ht="13.5">
      <c r="A22" s="13">
        <v>4</v>
      </c>
      <c r="B22" s="12">
        <v>18096</v>
      </c>
      <c r="C22" s="130">
        <v>-3.3</v>
      </c>
      <c r="D22" s="12">
        <v>524826</v>
      </c>
      <c r="E22" s="130">
        <v>-0.8</v>
      </c>
      <c r="F22" s="12">
        <v>16810547</v>
      </c>
      <c r="G22" s="130">
        <v>-2.4</v>
      </c>
      <c r="H22" s="12">
        <v>6673936</v>
      </c>
      <c r="I22" s="130">
        <v>-1.2</v>
      </c>
      <c r="J22" s="12">
        <v>5017225</v>
      </c>
      <c r="K22" s="130">
        <v>-3.3</v>
      </c>
      <c r="L22" s="12">
        <v>855447</v>
      </c>
      <c r="M22" s="130">
        <v>-8.2</v>
      </c>
    </row>
    <row r="23" spans="1:13" ht="13.5">
      <c r="A23" s="13">
        <v>5</v>
      </c>
      <c r="B23" s="12">
        <v>18382</v>
      </c>
      <c r="C23" s="130">
        <v>1.6</v>
      </c>
      <c r="D23" s="12">
        <v>514853</v>
      </c>
      <c r="E23" s="130">
        <v>-1.9</v>
      </c>
      <c r="F23" s="12">
        <v>15911106</v>
      </c>
      <c r="G23" s="130">
        <v>-5.4</v>
      </c>
      <c r="H23" s="12">
        <v>6465710</v>
      </c>
      <c r="I23" s="130">
        <v>-3.1</v>
      </c>
      <c r="J23" s="12">
        <v>4809671</v>
      </c>
      <c r="K23" s="130">
        <v>-4.1</v>
      </c>
      <c r="L23" s="12">
        <v>614005</v>
      </c>
      <c r="M23" s="130">
        <v>-28.2</v>
      </c>
    </row>
    <row r="24" spans="1:13" ht="13.5">
      <c r="A24" s="13">
        <v>6</v>
      </c>
      <c r="B24" s="12">
        <v>17200</v>
      </c>
      <c r="C24" s="130">
        <v>-6.4</v>
      </c>
      <c r="D24" s="12">
        <v>502232</v>
      </c>
      <c r="E24" s="130">
        <v>-2.5</v>
      </c>
      <c r="F24" s="12">
        <v>15570122</v>
      </c>
      <c r="G24" s="130">
        <v>-2.1</v>
      </c>
      <c r="H24" s="12">
        <v>6413435</v>
      </c>
      <c r="I24" s="130">
        <v>-0.8</v>
      </c>
      <c r="J24" s="12">
        <v>4852245</v>
      </c>
      <c r="K24" s="130">
        <v>0.9</v>
      </c>
      <c r="L24" s="12">
        <v>512372</v>
      </c>
      <c r="M24" s="130">
        <v>-16.6</v>
      </c>
    </row>
    <row r="25" spans="1:13" ht="13.5">
      <c r="A25" s="13">
        <v>7</v>
      </c>
      <c r="B25" s="12">
        <v>17479</v>
      </c>
      <c r="C25" s="130">
        <v>1.6</v>
      </c>
      <c r="D25" s="12">
        <v>495584</v>
      </c>
      <c r="E25" s="130">
        <v>-1.3</v>
      </c>
      <c r="F25" s="12">
        <v>16162954</v>
      </c>
      <c r="G25" s="130">
        <v>3.8</v>
      </c>
      <c r="H25" s="12">
        <v>6669552</v>
      </c>
      <c r="I25" s="130">
        <v>4</v>
      </c>
      <c r="J25" s="12">
        <v>5169326</v>
      </c>
      <c r="K25" s="130">
        <v>6.5</v>
      </c>
      <c r="L25" s="12">
        <v>540978</v>
      </c>
      <c r="M25" s="130">
        <v>5.6</v>
      </c>
    </row>
    <row r="26" spans="1:13" ht="13.5">
      <c r="A26" s="13">
        <v>8</v>
      </c>
      <c r="B26" s="12">
        <v>16615</v>
      </c>
      <c r="C26" s="130">
        <v>-4.9</v>
      </c>
      <c r="D26" s="12">
        <v>487605</v>
      </c>
      <c r="E26" s="130">
        <v>-1.6</v>
      </c>
      <c r="F26" s="12">
        <v>16380538</v>
      </c>
      <c r="G26" s="130">
        <v>1.3</v>
      </c>
      <c r="H26" s="12">
        <v>6755661</v>
      </c>
      <c r="I26" s="130">
        <v>1.3</v>
      </c>
      <c r="J26" s="12">
        <v>5211665</v>
      </c>
      <c r="K26" s="130">
        <v>0.8</v>
      </c>
      <c r="L26" s="12">
        <v>610950</v>
      </c>
      <c r="M26" s="130">
        <v>12.9</v>
      </c>
    </row>
    <row r="27" spans="1:13" ht="13.5">
      <c r="A27" s="13">
        <v>9</v>
      </c>
      <c r="B27" s="12">
        <v>16354</v>
      </c>
      <c r="C27" s="130">
        <v>-1.6</v>
      </c>
      <c r="D27" s="12">
        <v>486103</v>
      </c>
      <c r="E27" s="130">
        <v>-0.3</v>
      </c>
      <c r="F27" s="12">
        <v>17008725</v>
      </c>
      <c r="G27" s="130">
        <v>3.8</v>
      </c>
      <c r="H27" s="12">
        <v>6960748</v>
      </c>
      <c r="I27" s="130">
        <v>3</v>
      </c>
      <c r="J27" s="12">
        <v>5367913</v>
      </c>
      <c r="K27" s="130">
        <v>3</v>
      </c>
      <c r="L27" s="12">
        <v>715543</v>
      </c>
      <c r="M27" s="130">
        <v>17.1</v>
      </c>
    </row>
    <row r="28" spans="1:13" ht="13.5">
      <c r="A28" s="13">
        <v>10</v>
      </c>
      <c r="B28" s="12">
        <v>17098</v>
      </c>
      <c r="C28" s="130">
        <v>4.549345725816312</v>
      </c>
      <c r="D28" s="12">
        <v>486036</v>
      </c>
      <c r="E28" s="130">
        <v>-0.013783087123508952</v>
      </c>
      <c r="F28" s="12">
        <v>16341886</v>
      </c>
      <c r="G28" s="130">
        <v>-3.920570177952787</v>
      </c>
      <c r="H28" s="12">
        <v>6747735</v>
      </c>
      <c r="I28" s="130">
        <v>-3.0602027253392894</v>
      </c>
      <c r="J28" s="12">
        <v>5083979</v>
      </c>
      <c r="K28" s="130">
        <v>-5.289467247326851</v>
      </c>
      <c r="L28" s="12">
        <v>751199</v>
      </c>
      <c r="M28" s="130">
        <v>4.983068802294199</v>
      </c>
    </row>
    <row r="29" spans="1:13" ht="13.5">
      <c r="A29" s="13">
        <v>11</v>
      </c>
      <c r="B29" s="12">
        <v>15781</v>
      </c>
      <c r="C29" s="130">
        <v>-7.702655281319448</v>
      </c>
      <c r="D29" s="12">
        <v>467232</v>
      </c>
      <c r="E29" s="130">
        <v>-3.8688492210453562</v>
      </c>
      <c r="F29" s="12">
        <v>15912187</v>
      </c>
      <c r="G29" s="130">
        <v>-2.6294333469221387</v>
      </c>
      <c r="H29" s="12">
        <v>6662515</v>
      </c>
      <c r="I29" s="130">
        <v>-1.2629423058255873</v>
      </c>
      <c r="J29" s="12">
        <v>5042653</v>
      </c>
      <c r="K29" s="130">
        <v>-0.8128672443375562</v>
      </c>
      <c r="L29" s="12">
        <v>586166</v>
      </c>
      <c r="M29" s="130">
        <v>-21.96927844685629</v>
      </c>
    </row>
    <row r="30" spans="1:13" ht="13.5">
      <c r="A30" s="13">
        <v>12</v>
      </c>
      <c r="B30" s="12">
        <v>15736</v>
      </c>
      <c r="C30" s="130">
        <v>-0.28515303212723886</v>
      </c>
      <c r="D30" s="12">
        <v>461184</v>
      </c>
      <c r="E30" s="130">
        <v>-1.2944318882268324</v>
      </c>
      <c r="F30" s="12">
        <v>16610775.52</v>
      </c>
      <c r="G30" s="130">
        <v>4.390273442613513</v>
      </c>
      <c r="H30" s="12">
        <v>6793235.42</v>
      </c>
      <c r="I30" s="130">
        <v>1.9620281530323025</v>
      </c>
      <c r="J30" s="12">
        <v>5290584.64</v>
      </c>
      <c r="K30" s="130">
        <v>4.916690480189678</v>
      </c>
      <c r="L30" s="12">
        <v>579273.02</v>
      </c>
      <c r="M30" s="130">
        <v>-1.1759433334584402</v>
      </c>
    </row>
    <row r="31" spans="1:13" ht="13.5">
      <c r="A31" s="13">
        <v>13</v>
      </c>
      <c r="B31" s="12">
        <v>14630</v>
      </c>
      <c r="C31" s="130">
        <v>-7.028469750889677</v>
      </c>
      <c r="D31" s="12">
        <v>455455</v>
      </c>
      <c r="E31" s="130">
        <v>-1.2422373716347468</v>
      </c>
      <c r="F31" s="12">
        <v>16186259</v>
      </c>
      <c r="G31" s="130">
        <v>-2.555669477857103</v>
      </c>
      <c r="H31" s="12">
        <v>6438065.61</v>
      </c>
      <c r="I31" s="130">
        <v>-5.228286494449208</v>
      </c>
      <c r="J31" s="12">
        <v>4967372.32</v>
      </c>
      <c r="K31" s="130">
        <v>-6.10919854785651</v>
      </c>
      <c r="L31" s="12">
        <v>619523.62</v>
      </c>
      <c r="M31" s="130">
        <v>6.948467926229318</v>
      </c>
    </row>
    <row r="32" spans="1:13" ht="13.5">
      <c r="A32" s="13">
        <v>14</v>
      </c>
      <c r="B32" s="12">
        <v>13730</v>
      </c>
      <c r="C32" s="130">
        <v>-6</v>
      </c>
      <c r="D32" s="12">
        <v>437004</v>
      </c>
      <c r="E32" s="130">
        <v>-3.8</v>
      </c>
      <c r="F32" s="12">
        <v>16185059.91</v>
      </c>
      <c r="G32" s="130">
        <v>0.2</v>
      </c>
      <c r="H32" s="12">
        <v>6712574.06</v>
      </c>
      <c r="I32" s="130">
        <v>4.7</v>
      </c>
      <c r="J32" s="12">
        <v>5296559.32</v>
      </c>
      <c r="K32" s="130">
        <v>7.2</v>
      </c>
      <c r="L32" s="12">
        <v>566820.64</v>
      </c>
      <c r="M32" s="130">
        <v>-8.1</v>
      </c>
    </row>
    <row r="33" spans="1:13" ht="13.5">
      <c r="A33" s="13">
        <v>15</v>
      </c>
      <c r="B33" s="12">
        <v>13922</v>
      </c>
      <c r="C33" s="130">
        <v>1.3983976693372258</v>
      </c>
      <c r="D33" s="12">
        <v>433906</v>
      </c>
      <c r="E33" s="130">
        <v>-0.7089179961739522</v>
      </c>
      <c r="F33" s="12">
        <v>15963845.83</v>
      </c>
      <c r="G33" s="130">
        <v>-1.3667794943614808</v>
      </c>
      <c r="H33" s="12">
        <v>6400369.65</v>
      </c>
      <c r="I33" s="130">
        <v>-4.651038591297107</v>
      </c>
      <c r="J33" s="12">
        <v>5099010.55</v>
      </c>
      <c r="K33" s="130">
        <v>-3.729756584695454</v>
      </c>
      <c r="L33" s="12">
        <v>491772.44</v>
      </c>
      <c r="M33" s="130">
        <v>-13.240202403356383</v>
      </c>
    </row>
    <row r="34" spans="1:13" ht="13.5">
      <c r="A34" s="13">
        <v>16</v>
      </c>
      <c r="B34" s="12">
        <v>12947</v>
      </c>
      <c r="C34" s="130">
        <v>-7.003304122970833</v>
      </c>
      <c r="D34" s="12">
        <v>433061</v>
      </c>
      <c r="E34" s="130">
        <v>-0.19474264011098974</v>
      </c>
      <c r="F34" s="12">
        <v>16699764.28</v>
      </c>
      <c r="G34" s="130">
        <v>4.609907022636284</v>
      </c>
      <c r="H34" s="12">
        <v>6593738.56</v>
      </c>
      <c r="I34" s="130">
        <v>3.021214719996679</v>
      </c>
      <c r="J34" s="12">
        <v>5313268.31</v>
      </c>
      <c r="K34" s="130">
        <v>4.2019477680821815</v>
      </c>
      <c r="L34" s="12">
        <v>532294.81</v>
      </c>
      <c r="M34" s="130">
        <v>8.240065262705665</v>
      </c>
    </row>
    <row r="35" spans="1:13" ht="13.5">
      <c r="A35" s="13">
        <v>17</v>
      </c>
      <c r="B35" s="12">
        <v>13228</v>
      </c>
      <c r="C35" s="130">
        <v>2.1703869622306415</v>
      </c>
      <c r="D35" s="12">
        <v>441562</v>
      </c>
      <c r="E35" s="130">
        <v>1.9630029025933915</v>
      </c>
      <c r="F35" s="12">
        <v>17322744</v>
      </c>
      <c r="G35" s="130">
        <v>3.730470140504294</v>
      </c>
      <c r="H35" s="12">
        <v>6738475</v>
      </c>
      <c r="I35" s="130">
        <v>2.1950588225930545</v>
      </c>
      <c r="J35" s="12">
        <v>5461760</v>
      </c>
      <c r="K35" s="130">
        <v>2.794733511208669</v>
      </c>
      <c r="L35" s="12">
        <v>658236.18</v>
      </c>
      <c r="M35" s="130">
        <v>23.660078519270165</v>
      </c>
    </row>
    <row r="36" spans="1:13" ht="13.5">
      <c r="A36" s="13">
        <v>18</v>
      </c>
      <c r="B36" s="12">
        <v>12517</v>
      </c>
      <c r="C36" s="130">
        <v>-5.3749622013909875</v>
      </c>
      <c r="D36" s="12">
        <v>445997</v>
      </c>
      <c r="E36" s="130">
        <v>1.0043889646301096</v>
      </c>
      <c r="F36" s="12">
        <v>18188189</v>
      </c>
      <c r="G36" s="130">
        <v>4.996004097272344</v>
      </c>
      <c r="H36" s="12">
        <v>6900162</v>
      </c>
      <c r="I36" s="130">
        <v>2.399459818430727</v>
      </c>
      <c r="J36" s="190">
        <v>5637979</v>
      </c>
      <c r="K36" s="130">
        <v>3.2264141961565462</v>
      </c>
      <c r="L36" s="12">
        <v>765971</v>
      </c>
      <c r="M36" s="130">
        <v>16.367198168900398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43"/>
  <sheetViews>
    <sheetView workbookViewId="0" topLeftCell="Q1">
      <selection activeCell="U2" sqref="U2"/>
    </sheetView>
  </sheetViews>
  <sheetFormatPr defaultColWidth="9.00390625" defaultRowHeight="13.5"/>
  <cols>
    <col min="2" max="2" width="3.00390625" style="0" bestFit="1" customWidth="1"/>
    <col min="3" max="3" width="14.00390625" style="0" bestFit="1" customWidth="1"/>
    <col min="4" max="5" width="7.125" style="0" customWidth="1"/>
    <col min="6" max="6" width="7.625" style="0" bestFit="1" customWidth="1"/>
    <col min="7" max="7" width="6.25390625" style="0" bestFit="1" customWidth="1"/>
    <col min="8" max="9" width="7.125" style="0" bestFit="1" customWidth="1"/>
    <col min="10" max="10" width="6.125" style="0" bestFit="1" customWidth="1"/>
    <col min="11" max="11" width="6.25390625" style="0" bestFit="1" customWidth="1"/>
    <col min="12" max="13" width="8.625" style="0" bestFit="1" customWidth="1"/>
    <col min="14" max="14" width="6.125" style="0" bestFit="1" customWidth="1"/>
    <col min="15" max="15" width="6.25390625" style="0" bestFit="1" customWidth="1"/>
    <col min="19" max="19" width="1.625" style="0" customWidth="1"/>
    <col min="20" max="20" width="3.00390625" style="0" bestFit="1" customWidth="1"/>
    <col min="21" max="21" width="14.00390625" style="0" bestFit="1" customWidth="1"/>
    <col min="22" max="23" width="7.875" style="0" customWidth="1"/>
    <col min="24" max="25" width="6.125" style="0" customWidth="1"/>
    <col min="26" max="27" width="8.625" style="0" customWidth="1"/>
    <col min="28" max="29" width="6.125" style="0" customWidth="1"/>
    <col min="30" max="31" width="8.625" style="0" customWidth="1"/>
    <col min="32" max="33" width="6.125" style="0" customWidth="1"/>
    <col min="34" max="35" width="8.625" style="0" customWidth="1"/>
    <col min="36" max="37" width="6.125" style="0" customWidth="1"/>
  </cols>
  <sheetData>
    <row r="1" spans="2:37" ht="13.5">
      <c r="B1" s="195" t="s">
        <v>139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T1" s="2" t="s">
        <v>135</v>
      </c>
      <c r="U1" s="52"/>
      <c r="V1" s="74"/>
      <c r="W1" s="74"/>
      <c r="X1" s="74"/>
      <c r="Y1" s="142"/>
      <c r="Z1" s="74"/>
      <c r="AA1" s="74"/>
      <c r="AB1" s="74"/>
      <c r="AC1" s="142"/>
      <c r="AD1" s="74"/>
      <c r="AE1" s="74"/>
      <c r="AF1" s="74"/>
      <c r="AG1" s="142"/>
      <c r="AH1" s="74"/>
      <c r="AI1" s="74"/>
      <c r="AJ1" s="74"/>
      <c r="AK1" s="142"/>
    </row>
    <row r="2" spans="2:37" ht="13.5">
      <c r="B2" s="89"/>
      <c r="C2" s="89"/>
      <c r="D2" s="41"/>
      <c r="E2" s="41"/>
      <c r="F2" s="42"/>
      <c r="G2" s="136"/>
      <c r="H2" s="41"/>
      <c r="I2" s="41"/>
      <c r="J2" s="42"/>
      <c r="K2" s="136"/>
      <c r="L2" s="41"/>
      <c r="M2" s="41"/>
      <c r="N2" s="42"/>
      <c r="O2" s="136"/>
      <c r="T2" s="40"/>
      <c r="U2" s="40"/>
      <c r="V2" s="41"/>
      <c r="W2" s="41"/>
      <c r="X2" s="42"/>
      <c r="Y2" s="136"/>
      <c r="Z2" s="41"/>
      <c r="AA2" s="41"/>
      <c r="AB2" s="42"/>
      <c r="AC2" s="136"/>
      <c r="AD2" s="41"/>
      <c r="AE2" s="41"/>
      <c r="AF2" s="42"/>
      <c r="AG2" s="143"/>
      <c r="AH2" s="41"/>
      <c r="AI2" s="41"/>
      <c r="AJ2" s="42"/>
      <c r="AK2" s="143"/>
    </row>
    <row r="3" spans="2:37" ht="22.5">
      <c r="B3" s="90"/>
      <c r="C3" s="91"/>
      <c r="D3" s="175" t="s">
        <v>136</v>
      </c>
      <c r="E3" s="45"/>
      <c r="F3" s="46"/>
      <c r="G3" s="137"/>
      <c r="H3" s="176" t="s">
        <v>137</v>
      </c>
      <c r="I3" s="45"/>
      <c r="J3" s="46"/>
      <c r="K3" s="137"/>
      <c r="L3" s="175" t="s">
        <v>138</v>
      </c>
      <c r="M3" s="45"/>
      <c r="N3" s="46"/>
      <c r="O3" s="135"/>
      <c r="T3" s="1"/>
      <c r="U3" s="54"/>
      <c r="V3" s="176" t="s">
        <v>149</v>
      </c>
      <c r="W3" s="45"/>
      <c r="X3" s="46"/>
      <c r="Y3" s="137"/>
      <c r="Z3" s="175" t="s">
        <v>154</v>
      </c>
      <c r="AA3" s="45"/>
      <c r="AB3" s="46"/>
      <c r="AC3" s="137"/>
      <c r="AD3" s="175" t="s">
        <v>150</v>
      </c>
      <c r="AE3" s="45"/>
      <c r="AF3" s="46"/>
      <c r="AG3" s="137"/>
      <c r="AH3" s="180" t="s">
        <v>151</v>
      </c>
      <c r="AI3" s="135"/>
      <c r="AJ3" s="135"/>
      <c r="AK3" s="135"/>
    </row>
    <row r="4" spans="2:37" ht="13.5">
      <c r="B4" s="196" t="s">
        <v>31</v>
      </c>
      <c r="C4" s="197"/>
      <c r="D4" s="44" t="s">
        <v>161</v>
      </c>
      <c r="E4" s="47" t="s">
        <v>174</v>
      </c>
      <c r="F4" s="49" t="s">
        <v>11</v>
      </c>
      <c r="G4" s="138" t="s">
        <v>100</v>
      </c>
      <c r="H4" s="44" t="s">
        <v>175</v>
      </c>
      <c r="I4" s="47" t="s">
        <v>177</v>
      </c>
      <c r="J4" s="49" t="s">
        <v>11</v>
      </c>
      <c r="K4" s="138" t="s">
        <v>100</v>
      </c>
      <c r="L4" s="44" t="s">
        <v>176</v>
      </c>
      <c r="M4" s="47" t="s">
        <v>174</v>
      </c>
      <c r="N4" s="49" t="s">
        <v>11</v>
      </c>
      <c r="O4" s="140" t="s">
        <v>100</v>
      </c>
      <c r="T4" s="193" t="s">
        <v>31</v>
      </c>
      <c r="U4" s="194"/>
      <c r="V4" s="44" t="s">
        <v>175</v>
      </c>
      <c r="W4" s="47" t="s">
        <v>174</v>
      </c>
      <c r="X4" s="49" t="s">
        <v>11</v>
      </c>
      <c r="Y4" s="138" t="s">
        <v>100</v>
      </c>
      <c r="Z4" s="44" t="s">
        <v>175</v>
      </c>
      <c r="AA4" s="47" t="s">
        <v>174</v>
      </c>
      <c r="AB4" s="49" t="s">
        <v>11</v>
      </c>
      <c r="AC4" s="138" t="s">
        <v>100</v>
      </c>
      <c r="AD4" s="44" t="s">
        <v>175</v>
      </c>
      <c r="AE4" s="47" t="s">
        <v>174</v>
      </c>
      <c r="AF4" s="49" t="s">
        <v>11</v>
      </c>
      <c r="AG4" s="144" t="s">
        <v>100</v>
      </c>
      <c r="AH4" s="44" t="s">
        <v>161</v>
      </c>
      <c r="AI4" s="47" t="s">
        <v>168</v>
      </c>
      <c r="AJ4" s="49" t="s">
        <v>11</v>
      </c>
      <c r="AK4" s="140" t="s">
        <v>100</v>
      </c>
    </row>
    <row r="5" spans="2:37" ht="13.5">
      <c r="B5" s="90"/>
      <c r="C5" s="92"/>
      <c r="D5" s="44"/>
      <c r="E5" s="48"/>
      <c r="F5" s="50"/>
      <c r="G5" s="138" t="s">
        <v>99</v>
      </c>
      <c r="H5" s="44"/>
      <c r="I5" s="48"/>
      <c r="J5" s="50"/>
      <c r="K5" s="138" t="s">
        <v>99</v>
      </c>
      <c r="L5" s="48"/>
      <c r="M5" s="48"/>
      <c r="N5" s="50"/>
      <c r="O5" s="140" t="s">
        <v>99</v>
      </c>
      <c r="T5" s="1"/>
      <c r="U5" s="55"/>
      <c r="V5" s="51"/>
      <c r="W5" s="48"/>
      <c r="X5" s="50"/>
      <c r="Y5" s="140" t="s">
        <v>99</v>
      </c>
      <c r="Z5" s="48"/>
      <c r="AA5" s="48"/>
      <c r="AB5" s="50"/>
      <c r="AC5" s="140" t="s">
        <v>99</v>
      </c>
      <c r="AD5" s="48"/>
      <c r="AE5" s="48"/>
      <c r="AF5" s="50"/>
      <c r="AG5" s="140" t="s">
        <v>99</v>
      </c>
      <c r="AH5" s="48"/>
      <c r="AI5" s="48"/>
      <c r="AJ5" s="50"/>
      <c r="AK5" s="140" t="s">
        <v>99</v>
      </c>
    </row>
    <row r="6" spans="2:37" ht="13.5">
      <c r="B6" s="89"/>
      <c r="C6" s="93"/>
      <c r="D6" s="80" t="s">
        <v>166</v>
      </c>
      <c r="E6" s="81" t="s">
        <v>167</v>
      </c>
      <c r="F6" s="79" t="s">
        <v>32</v>
      </c>
      <c r="G6" s="139" t="s">
        <v>32</v>
      </c>
      <c r="H6" s="80" t="s">
        <v>34</v>
      </c>
      <c r="I6" s="81" t="s">
        <v>34</v>
      </c>
      <c r="J6" s="79" t="s">
        <v>32</v>
      </c>
      <c r="K6" s="141" t="s">
        <v>32</v>
      </c>
      <c r="L6" s="81" t="s">
        <v>35</v>
      </c>
      <c r="M6" s="81" t="s">
        <v>35</v>
      </c>
      <c r="N6" s="79" t="s">
        <v>32</v>
      </c>
      <c r="O6" s="141" t="s">
        <v>32</v>
      </c>
      <c r="T6" s="40"/>
      <c r="U6" s="56"/>
      <c r="V6" s="82" t="s">
        <v>35</v>
      </c>
      <c r="W6" s="81" t="s">
        <v>35</v>
      </c>
      <c r="X6" s="79" t="s">
        <v>32</v>
      </c>
      <c r="Y6" s="141" t="s">
        <v>32</v>
      </c>
      <c r="Z6" s="81" t="s">
        <v>35</v>
      </c>
      <c r="AA6" s="81" t="s">
        <v>35</v>
      </c>
      <c r="AB6" s="79" t="s">
        <v>32</v>
      </c>
      <c r="AC6" s="141" t="s">
        <v>32</v>
      </c>
      <c r="AD6" s="81" t="s">
        <v>35</v>
      </c>
      <c r="AE6" s="81" t="s">
        <v>35</v>
      </c>
      <c r="AF6" s="79" t="s">
        <v>32</v>
      </c>
      <c r="AG6" s="141" t="s">
        <v>32</v>
      </c>
      <c r="AH6" s="81" t="s">
        <v>35</v>
      </c>
      <c r="AI6" s="81" t="s">
        <v>35</v>
      </c>
      <c r="AJ6" s="79" t="s">
        <v>32</v>
      </c>
      <c r="AK6" s="141" t="s">
        <v>32</v>
      </c>
    </row>
    <row r="7" spans="2:37" ht="13.5">
      <c r="B7" s="90"/>
      <c r="C7" s="92"/>
      <c r="D7" s="70"/>
      <c r="E7" s="70"/>
      <c r="F7" s="57"/>
      <c r="G7" s="140"/>
      <c r="H7" s="70"/>
      <c r="I7" s="70"/>
      <c r="J7" s="57"/>
      <c r="K7" s="140"/>
      <c r="L7" s="70"/>
      <c r="M7" s="70"/>
      <c r="N7" s="57"/>
      <c r="O7" s="140"/>
      <c r="T7" s="1"/>
      <c r="U7" s="55"/>
      <c r="V7" s="70"/>
      <c r="W7" s="70"/>
      <c r="X7" s="57"/>
      <c r="Y7" s="140"/>
      <c r="Z7" s="70"/>
      <c r="AA7" s="70"/>
      <c r="AB7" s="57"/>
      <c r="AC7" s="140"/>
      <c r="AD7" s="70"/>
      <c r="AE7" s="70"/>
      <c r="AF7" s="57"/>
      <c r="AG7" s="140"/>
      <c r="AH7" s="70"/>
      <c r="AI7" s="70"/>
      <c r="AJ7" s="57"/>
      <c r="AK7" s="140"/>
    </row>
    <row r="8" spans="2:37" ht="13.5">
      <c r="B8" s="196" t="s">
        <v>33</v>
      </c>
      <c r="C8" s="197"/>
      <c r="D8" s="4">
        <f>SUM(D10:D11)</f>
        <v>13228</v>
      </c>
      <c r="E8" s="4">
        <f>SUM(E10:E11)</f>
        <v>12517</v>
      </c>
      <c r="F8" s="39">
        <v>100</v>
      </c>
      <c r="G8" s="124">
        <f>(E8/D8-1)*100</f>
        <v>-5.3749622013909875</v>
      </c>
      <c r="H8" s="4">
        <f>SUM(H10:H11)</f>
        <v>441562</v>
      </c>
      <c r="I8" s="4">
        <f>SUM(I10:I11)</f>
        <v>445997</v>
      </c>
      <c r="J8" s="39">
        <v>100</v>
      </c>
      <c r="K8" s="124">
        <f>(I8/H8-1)*100</f>
        <v>1.0043889646301096</v>
      </c>
      <c r="L8" s="4">
        <f>SUM(L13:L40)</f>
        <v>17322744.34</v>
      </c>
      <c r="M8" s="4">
        <f>SUM(M13:M40)</f>
        <v>18188188.7</v>
      </c>
      <c r="N8" s="39">
        <v>100</v>
      </c>
      <c r="O8" s="124">
        <f>(M8/L8-1)*100</f>
        <v>4.996000304649195</v>
      </c>
      <c r="T8" s="193" t="s">
        <v>33</v>
      </c>
      <c r="U8" s="194"/>
      <c r="V8" s="4">
        <f>SUM(V10:V11)</f>
        <v>2028111.38</v>
      </c>
      <c r="W8" s="4">
        <f>SUM(W10:W11)</f>
        <v>2065077.2799999998</v>
      </c>
      <c r="X8" s="39">
        <v>100</v>
      </c>
      <c r="Y8" s="124">
        <f>(W8/V8-1)*100</f>
        <v>1.8226760307414658</v>
      </c>
      <c r="Z8" s="4">
        <f>SUM(Z10:Z11)</f>
        <v>10032918.3</v>
      </c>
      <c r="AA8" s="4">
        <f>SUM(AA10:AA11)</f>
        <v>10701879.399999999</v>
      </c>
      <c r="AB8" s="39">
        <v>100</v>
      </c>
      <c r="AC8" s="124">
        <f>(AA8/Z8-1)*100</f>
        <v>6.667662189574464</v>
      </c>
      <c r="AD8" s="4">
        <f>SUM(AD10:AD11)</f>
        <v>6738474.829999999</v>
      </c>
      <c r="AE8" s="4">
        <f>SUM(AE10:AE11)</f>
        <v>6900161.81</v>
      </c>
      <c r="AF8" s="39">
        <v>100</v>
      </c>
      <c r="AG8" s="124">
        <f>(AE8/AD8-1)*100</f>
        <v>2.399459582161856</v>
      </c>
      <c r="AH8" s="4">
        <v>658236.18</v>
      </c>
      <c r="AI8" s="4">
        <v>765970.5</v>
      </c>
      <c r="AJ8" s="39">
        <v>100</v>
      </c>
      <c r="AK8" s="124">
        <f>(AI8/AH8-1)*100</f>
        <v>16.367122208323458</v>
      </c>
    </row>
    <row r="9" spans="2:37" ht="13.5">
      <c r="B9" s="90"/>
      <c r="C9" s="92"/>
      <c r="D9" s="191"/>
      <c r="E9" s="4"/>
      <c r="F9" s="39"/>
      <c r="G9" s="124"/>
      <c r="H9" s="4"/>
      <c r="I9" s="4"/>
      <c r="J9" s="39"/>
      <c r="K9" s="124"/>
      <c r="L9" s="4"/>
      <c r="M9" s="4"/>
      <c r="N9" s="39"/>
      <c r="O9" s="124"/>
      <c r="T9" s="1"/>
      <c r="U9" s="55"/>
      <c r="V9" s="4"/>
      <c r="W9" s="4"/>
      <c r="X9" s="39"/>
      <c r="Y9" s="124"/>
      <c r="Z9" s="4"/>
      <c r="AA9" s="4"/>
      <c r="AB9" s="39"/>
      <c r="AC9" s="124"/>
      <c r="AD9" s="4"/>
      <c r="AE9" s="4"/>
      <c r="AF9" s="39"/>
      <c r="AG9" s="124"/>
      <c r="AH9" s="4"/>
      <c r="AI9" s="4"/>
      <c r="AJ9" s="39"/>
      <c r="AK9" s="124"/>
    </row>
    <row r="10" spans="2:37" ht="13.5">
      <c r="B10" s="196" t="s">
        <v>77</v>
      </c>
      <c r="C10" s="197"/>
      <c r="D10" s="4">
        <f>SUM(D22:D23,D29:D39)</f>
        <v>6556</v>
      </c>
      <c r="E10" s="4">
        <f>SUM(E22:E23,E29:E39)</f>
        <v>6316</v>
      </c>
      <c r="F10" s="39">
        <f>E10/E$8*100</f>
        <v>50.45937524966047</v>
      </c>
      <c r="G10" s="124">
        <f aca="true" t="shared" si="0" ref="G10:G40">(E10/D10-1)*100</f>
        <v>-3.660768761439903</v>
      </c>
      <c r="H10" s="4">
        <f>SUM(H22:H23,H29:H39)</f>
        <v>280609</v>
      </c>
      <c r="I10" s="4">
        <f>SUM(I22:I23,I29:I39)</f>
        <v>285752</v>
      </c>
      <c r="J10" s="39">
        <f>I10/I$8*100</f>
        <v>64.07038612367347</v>
      </c>
      <c r="K10" s="124">
        <f aca="true" t="shared" si="1" ref="K10:K40">(I10/H10-1)*100</f>
        <v>1.83279937564369</v>
      </c>
      <c r="L10" s="4">
        <f>SUM(L22:L23,L29:L39)</f>
        <v>12283987.77</v>
      </c>
      <c r="M10" s="4">
        <f>SUM(M22:M23,M29:M39)</f>
        <v>12977720.31</v>
      </c>
      <c r="N10" s="39">
        <f>M10/M$8*100</f>
        <v>71.35246133662557</v>
      </c>
      <c r="O10" s="124">
        <f aca="true" t="shared" si="2" ref="O10:O40">(M10/L10-1)*100</f>
        <v>5.6474538479616365</v>
      </c>
      <c r="T10" s="193" t="s">
        <v>77</v>
      </c>
      <c r="U10" s="194"/>
      <c r="V10" s="4">
        <f>SUM(V22:V23,V29:V39)</f>
        <v>1401851.78</v>
      </c>
      <c r="W10" s="4">
        <f>SUM(W22:W23,W29:W39)</f>
        <v>1435156.17</v>
      </c>
      <c r="X10" s="39">
        <f>W10/W$8*100</f>
        <v>69.49648731789834</v>
      </c>
      <c r="Y10" s="124">
        <f aca="true" t="shared" si="3" ref="Y10:Y40">(W10/V10-1)*100</f>
        <v>2.375742605256015</v>
      </c>
      <c r="Z10" s="4">
        <f>SUM(Z22:Z23,Z29:Z39)</f>
        <v>7509463.78</v>
      </c>
      <c r="AA10" s="4">
        <f>SUM(AA22:AA23,AA29:AA39)</f>
        <v>8035351.089999999</v>
      </c>
      <c r="AB10" s="39">
        <f>AA10/AA$8*100</f>
        <v>75.08355111906792</v>
      </c>
      <c r="AC10" s="124">
        <f aca="true" t="shared" si="4" ref="AC10:AC40">(AA10/Z10-1)*100</f>
        <v>7.002994160523124</v>
      </c>
      <c r="AD10" s="4">
        <f>SUM(AD22:AD23,AD29:AD39)</f>
        <v>4648438.93</v>
      </c>
      <c r="AE10" s="4">
        <f>SUM(AE22:AE23,AE29:AE39)</f>
        <v>4821759.35</v>
      </c>
      <c r="AF10" s="39">
        <f>AE10/AE$8*100</f>
        <v>69.87893157827266</v>
      </c>
      <c r="AG10" s="124">
        <f aca="true" t="shared" si="5" ref="AG10:AG40">(AE10/AD10-1)*100</f>
        <v>3.728572594154733</v>
      </c>
      <c r="AH10" s="122" t="s">
        <v>132</v>
      </c>
      <c r="AI10" s="122" t="s">
        <v>132</v>
      </c>
      <c r="AJ10" s="122" t="s">
        <v>132</v>
      </c>
      <c r="AK10" s="145" t="s">
        <v>132</v>
      </c>
    </row>
    <row r="11" spans="2:37" ht="13.5">
      <c r="B11" s="196" t="s">
        <v>78</v>
      </c>
      <c r="C11" s="197"/>
      <c r="D11" s="4">
        <f>SUM(D13:D21,D25:D28,D40)</f>
        <v>6672</v>
      </c>
      <c r="E11" s="4">
        <f>SUM(E13:E21,E25:E28,E40)</f>
        <v>6201</v>
      </c>
      <c r="F11" s="39">
        <f aca="true" t="shared" si="6" ref="F11:F40">E11/E$8*100</f>
        <v>49.54062475033954</v>
      </c>
      <c r="G11" s="124">
        <f t="shared" si="0"/>
        <v>-7.059352517985607</v>
      </c>
      <c r="H11" s="4">
        <f>SUM(H13:H21,H25:H28,H40)</f>
        <v>160953</v>
      </c>
      <c r="I11" s="4">
        <f>SUM(I13:I21,I25:I28,I40)</f>
        <v>160245</v>
      </c>
      <c r="J11" s="39">
        <f aca="true" t="shared" si="7" ref="J11:J40">I11/I$8*100</f>
        <v>35.92961387632652</v>
      </c>
      <c r="K11" s="124">
        <f t="shared" si="1"/>
        <v>-0.4398799649587115</v>
      </c>
      <c r="L11" s="4">
        <f>SUM(L13:L21,L25:L28,L40)</f>
        <v>5038756.57</v>
      </c>
      <c r="M11" s="4">
        <f>SUM(M13:M21,M25:M28,M40)</f>
        <v>5210468.39</v>
      </c>
      <c r="N11" s="39">
        <f aca="true" t="shared" si="8" ref="N11:N40">M11/M$8*100</f>
        <v>28.647538663374434</v>
      </c>
      <c r="O11" s="124">
        <f t="shared" si="2"/>
        <v>3.407821306993597</v>
      </c>
      <c r="T11" s="193" t="s">
        <v>78</v>
      </c>
      <c r="U11" s="194"/>
      <c r="V11" s="4">
        <f>SUM(V13:V21,V25:V28,V40)</f>
        <v>626259.6</v>
      </c>
      <c r="W11" s="4">
        <f>SUM(W13:W21,W25:W28,W40)</f>
        <v>629921.11</v>
      </c>
      <c r="X11" s="39">
        <f aca="true" t="shared" si="9" ref="X11:X40">W11/W$8*100</f>
        <v>30.503512682101665</v>
      </c>
      <c r="Y11" s="124">
        <f t="shared" si="3"/>
        <v>0.5846632929858542</v>
      </c>
      <c r="Z11" s="4">
        <f>SUM(Z13:Z21,Z25:Z28,Z40)</f>
        <v>2523454.52</v>
      </c>
      <c r="AA11" s="4">
        <f>SUM(AA13:AA21,AA25:AA28,AA40)</f>
        <v>2666528.3099999996</v>
      </c>
      <c r="AB11" s="39">
        <f aca="true" t="shared" si="10" ref="AB11:AB40">AA11/AA$8*100</f>
        <v>24.91644888093207</v>
      </c>
      <c r="AC11" s="124">
        <f t="shared" si="4"/>
        <v>5.669759009565967</v>
      </c>
      <c r="AD11" s="4">
        <f>SUM(AD13:AD21,AD25:AD28,AD40)</f>
        <v>2090035.8999999994</v>
      </c>
      <c r="AE11" s="4">
        <f>SUM(AE13:AE21,AE25:AE28,AE40)</f>
        <v>2078402.4599999997</v>
      </c>
      <c r="AF11" s="39">
        <f aca="true" t="shared" si="11" ref="AF11:AF40">AE11/AE$8*100</f>
        <v>30.121068421727344</v>
      </c>
      <c r="AG11" s="124">
        <f t="shared" si="5"/>
        <v>-0.5566143624614162</v>
      </c>
      <c r="AH11" s="122" t="s">
        <v>132</v>
      </c>
      <c r="AI11" s="122" t="s">
        <v>132</v>
      </c>
      <c r="AJ11" s="122" t="s">
        <v>132</v>
      </c>
      <c r="AK11" s="145" t="s">
        <v>132</v>
      </c>
    </row>
    <row r="12" spans="2:37" ht="13.5">
      <c r="B12" s="90"/>
      <c r="C12" s="92"/>
      <c r="D12" s="191"/>
      <c r="E12" s="4"/>
      <c r="F12" s="39"/>
      <c r="G12" s="124"/>
      <c r="H12" s="4"/>
      <c r="I12" s="4"/>
      <c r="J12" s="39"/>
      <c r="K12" s="124"/>
      <c r="L12" s="4"/>
      <c r="M12" s="4"/>
      <c r="N12" s="39"/>
      <c r="O12" s="124"/>
      <c r="T12" s="1"/>
      <c r="U12" s="55"/>
      <c r="V12" s="4"/>
      <c r="W12" s="4"/>
      <c r="X12" s="39"/>
      <c r="Y12" s="124"/>
      <c r="Z12" s="4"/>
      <c r="AA12" s="4"/>
      <c r="AB12" s="39"/>
      <c r="AC12" s="124"/>
      <c r="AD12" s="4"/>
      <c r="AE12" s="4"/>
      <c r="AF12" s="39"/>
      <c r="AG12" s="124"/>
      <c r="AH12" s="4"/>
      <c r="AI12" s="4"/>
      <c r="AJ12" s="39"/>
      <c r="AK12" s="124"/>
    </row>
    <row r="13" spans="2:37" ht="13.5">
      <c r="B13" s="94" t="s">
        <v>101</v>
      </c>
      <c r="C13" s="92" t="s">
        <v>79</v>
      </c>
      <c r="D13" s="192">
        <v>1564</v>
      </c>
      <c r="E13" s="4">
        <v>1476</v>
      </c>
      <c r="F13" s="39">
        <f t="shared" si="6"/>
        <v>11.791962930414636</v>
      </c>
      <c r="G13" s="124">
        <f t="shared" si="0"/>
        <v>-5.626598465473142</v>
      </c>
      <c r="H13" s="4">
        <v>43578</v>
      </c>
      <c r="I13" s="4">
        <v>42508</v>
      </c>
      <c r="J13" s="39">
        <f t="shared" si="7"/>
        <v>9.531005813940451</v>
      </c>
      <c r="K13" s="124">
        <f t="shared" si="1"/>
        <v>-2.455367387213736</v>
      </c>
      <c r="L13" s="4">
        <v>1039893.78</v>
      </c>
      <c r="M13" s="4">
        <v>1019072.84</v>
      </c>
      <c r="N13" s="39">
        <f t="shared" si="8"/>
        <v>5.602937471173257</v>
      </c>
      <c r="O13" s="124">
        <f t="shared" si="2"/>
        <v>-2.002217957299457</v>
      </c>
      <c r="T13" s="94" t="s">
        <v>101</v>
      </c>
      <c r="U13" s="92" t="s">
        <v>79</v>
      </c>
      <c r="V13" s="4">
        <v>133945.1</v>
      </c>
      <c r="W13" s="4">
        <v>128389.36</v>
      </c>
      <c r="X13" s="39">
        <f t="shared" si="9"/>
        <v>6.217169751632734</v>
      </c>
      <c r="Y13" s="124">
        <f t="shared" si="3"/>
        <v>-4.14777397605437</v>
      </c>
      <c r="Z13" s="4">
        <v>597449.11</v>
      </c>
      <c r="AA13" s="4">
        <v>589207.97</v>
      </c>
      <c r="AB13" s="39">
        <f t="shared" si="10"/>
        <v>5.505649503020937</v>
      </c>
      <c r="AC13" s="124">
        <f t="shared" si="4"/>
        <v>-1.3793877774794905</v>
      </c>
      <c r="AD13" s="4">
        <v>422954.24</v>
      </c>
      <c r="AE13" s="4">
        <v>410717.98</v>
      </c>
      <c r="AF13" s="39">
        <f t="shared" si="11"/>
        <v>5.952294907124793</v>
      </c>
      <c r="AG13" s="124">
        <f t="shared" si="5"/>
        <v>-2.893045829260399</v>
      </c>
      <c r="AH13" s="4">
        <v>32152.54</v>
      </c>
      <c r="AI13" s="4">
        <v>30830.07</v>
      </c>
      <c r="AJ13" s="39">
        <f aca="true" t="shared" si="12" ref="AJ13:AJ40">AI13/AI$8*100</f>
        <v>4.024968324498136</v>
      </c>
      <c r="AK13" s="124">
        <f>(AI13/AH13-1)*100</f>
        <v>-4.113112058953982</v>
      </c>
    </row>
    <row r="14" spans="2:37" ht="13.5">
      <c r="B14" s="94" t="s">
        <v>102</v>
      </c>
      <c r="C14" s="92" t="s">
        <v>80</v>
      </c>
      <c r="D14" s="192">
        <v>596</v>
      </c>
      <c r="E14" s="4">
        <v>551</v>
      </c>
      <c r="F14" s="39">
        <f t="shared" si="6"/>
        <v>4.40201326196373</v>
      </c>
      <c r="G14" s="124">
        <f t="shared" si="0"/>
        <v>-7.550335570469802</v>
      </c>
      <c r="H14" s="4">
        <v>10230</v>
      </c>
      <c r="I14" s="4">
        <v>10261</v>
      </c>
      <c r="J14" s="39">
        <f t="shared" si="7"/>
        <v>2.3006881212205466</v>
      </c>
      <c r="K14" s="124">
        <f t="shared" si="1"/>
        <v>0.3030303030302939</v>
      </c>
      <c r="L14" s="4">
        <v>1136414.59</v>
      </c>
      <c r="M14" s="4">
        <v>1230363.71</v>
      </c>
      <c r="N14" s="39">
        <f t="shared" si="8"/>
        <v>6.764630224009058</v>
      </c>
      <c r="O14" s="124">
        <f t="shared" si="2"/>
        <v>8.267151867523982</v>
      </c>
      <c r="T14" s="94" t="s">
        <v>102</v>
      </c>
      <c r="U14" s="92" t="s">
        <v>80</v>
      </c>
      <c r="V14" s="4">
        <v>44243.7</v>
      </c>
      <c r="W14" s="4">
        <v>46058.48</v>
      </c>
      <c r="X14" s="39">
        <f t="shared" si="9"/>
        <v>2.2303513987621812</v>
      </c>
      <c r="Y14" s="124">
        <f t="shared" si="3"/>
        <v>4.101781722595543</v>
      </c>
      <c r="Z14" s="4">
        <v>385683.89</v>
      </c>
      <c r="AA14" s="4">
        <v>387175.89</v>
      </c>
      <c r="AB14" s="39">
        <f t="shared" si="10"/>
        <v>3.617830808297093</v>
      </c>
      <c r="AC14" s="124">
        <f t="shared" si="4"/>
        <v>0.3868452996571792</v>
      </c>
      <c r="AD14" s="4">
        <v>397845.22</v>
      </c>
      <c r="AE14" s="4">
        <v>444082.4</v>
      </c>
      <c r="AF14" s="39">
        <f t="shared" si="11"/>
        <v>6.435825886813516</v>
      </c>
      <c r="AG14" s="124">
        <f t="shared" si="5"/>
        <v>11.621901602839424</v>
      </c>
      <c r="AH14" s="4">
        <v>27006.99</v>
      </c>
      <c r="AI14" s="4">
        <v>17650.75</v>
      </c>
      <c r="AJ14" s="39">
        <f t="shared" si="12"/>
        <v>2.3043642020156128</v>
      </c>
      <c r="AK14" s="124">
        <f>(AI14/AH14-1)*100</f>
        <v>-34.64377185313876</v>
      </c>
    </row>
    <row r="15" spans="2:37" ht="13.5">
      <c r="B15" s="94" t="s">
        <v>103</v>
      </c>
      <c r="C15" s="92" t="s">
        <v>81</v>
      </c>
      <c r="D15" s="192">
        <v>313</v>
      </c>
      <c r="E15" s="4">
        <v>268</v>
      </c>
      <c r="F15" s="39">
        <f t="shared" si="6"/>
        <v>2.1410881201565872</v>
      </c>
      <c r="G15" s="124">
        <f t="shared" si="0"/>
        <v>-14.376996805111819</v>
      </c>
      <c r="H15" s="4">
        <v>4816</v>
      </c>
      <c r="I15" s="4">
        <v>4179</v>
      </c>
      <c r="J15" s="39">
        <f t="shared" si="7"/>
        <v>0.9370018183978815</v>
      </c>
      <c r="K15" s="124">
        <f t="shared" si="1"/>
        <v>-13.226744186046513</v>
      </c>
      <c r="L15" s="4">
        <v>86694.91</v>
      </c>
      <c r="M15" s="4">
        <v>79337.66</v>
      </c>
      <c r="N15" s="39">
        <f t="shared" si="8"/>
        <v>0.4362042933939871</v>
      </c>
      <c r="O15" s="124">
        <f t="shared" si="2"/>
        <v>-8.486369038274566</v>
      </c>
      <c r="T15" s="94" t="s">
        <v>103</v>
      </c>
      <c r="U15" s="92" t="s">
        <v>81</v>
      </c>
      <c r="V15" s="4">
        <v>17374.34</v>
      </c>
      <c r="W15" s="4">
        <v>15715.36</v>
      </c>
      <c r="X15" s="39">
        <f t="shared" si="9"/>
        <v>0.7610059028880509</v>
      </c>
      <c r="Y15" s="124">
        <f t="shared" si="3"/>
        <v>-9.548449034610806</v>
      </c>
      <c r="Z15" s="4">
        <v>43482.8</v>
      </c>
      <c r="AA15" s="4">
        <v>42351.82</v>
      </c>
      <c r="AB15" s="39">
        <f t="shared" si="10"/>
        <v>0.3957418918400445</v>
      </c>
      <c r="AC15" s="124">
        <f t="shared" si="4"/>
        <v>-2.6009824574314555</v>
      </c>
      <c r="AD15" s="4">
        <v>41403.28</v>
      </c>
      <c r="AE15" s="4">
        <v>35519.54</v>
      </c>
      <c r="AF15" s="39">
        <f t="shared" si="11"/>
        <v>0.5147638704432064</v>
      </c>
      <c r="AG15" s="124">
        <f t="shared" si="5"/>
        <v>-14.210806486829053</v>
      </c>
      <c r="AH15" s="96">
        <v>2136.03</v>
      </c>
      <c r="AI15" s="4">
        <v>2705.16</v>
      </c>
      <c r="AJ15" s="39">
        <f t="shared" si="12"/>
        <v>0.3531676481013303</v>
      </c>
      <c r="AK15" s="124">
        <f>(AI15/AH15-1)*100</f>
        <v>26.644288703810325</v>
      </c>
    </row>
    <row r="16" spans="2:37" ht="13.5">
      <c r="B16" s="94" t="s">
        <v>104</v>
      </c>
      <c r="C16" s="92" t="s">
        <v>82</v>
      </c>
      <c r="D16" s="192">
        <v>188</v>
      </c>
      <c r="E16" s="4">
        <v>167</v>
      </c>
      <c r="F16" s="39">
        <f t="shared" si="6"/>
        <v>1.334185507709515</v>
      </c>
      <c r="G16" s="124">
        <f t="shared" si="0"/>
        <v>-11.170212765957444</v>
      </c>
      <c r="H16" s="4">
        <v>2258</v>
      </c>
      <c r="I16" s="4">
        <v>2377</v>
      </c>
      <c r="J16" s="39">
        <f t="shared" si="7"/>
        <v>0.5329632262100418</v>
      </c>
      <c r="K16" s="124">
        <f t="shared" si="1"/>
        <v>5.270150575730725</v>
      </c>
      <c r="L16" s="4">
        <v>34711.17</v>
      </c>
      <c r="M16" s="4">
        <v>33535.57</v>
      </c>
      <c r="N16" s="39">
        <f t="shared" si="8"/>
        <v>0.18438103185063173</v>
      </c>
      <c r="O16" s="124">
        <f t="shared" si="2"/>
        <v>-3.3868060339078077</v>
      </c>
      <c r="T16" s="94" t="s">
        <v>104</v>
      </c>
      <c r="U16" s="92" t="s">
        <v>82</v>
      </c>
      <c r="V16" s="4">
        <v>6044.9</v>
      </c>
      <c r="W16" s="4">
        <v>6575.2</v>
      </c>
      <c r="X16" s="39">
        <f t="shared" si="9"/>
        <v>0.31839970657175604</v>
      </c>
      <c r="Y16" s="124">
        <f t="shared" si="3"/>
        <v>8.772684411652797</v>
      </c>
      <c r="Z16" s="4">
        <v>14281.77</v>
      </c>
      <c r="AA16" s="4">
        <v>16020.72</v>
      </c>
      <c r="AB16" s="39">
        <f t="shared" si="10"/>
        <v>0.14970006109394207</v>
      </c>
      <c r="AC16" s="124">
        <f t="shared" si="4"/>
        <v>12.1760117968571</v>
      </c>
      <c r="AD16" s="4">
        <v>19485.77</v>
      </c>
      <c r="AE16" s="4">
        <v>16696.07</v>
      </c>
      <c r="AF16" s="39">
        <f t="shared" si="11"/>
        <v>0.24196635469915162</v>
      </c>
      <c r="AG16" s="124">
        <f t="shared" si="5"/>
        <v>-14.316601294175191</v>
      </c>
      <c r="AH16" s="96">
        <v>451</v>
      </c>
      <c r="AI16" s="96">
        <v>276</v>
      </c>
      <c r="AJ16" s="39">
        <f t="shared" si="12"/>
        <v>0.03603271927574234</v>
      </c>
      <c r="AK16" s="124">
        <f>(AI16/AH16-1)*100</f>
        <v>-38.80266075388027</v>
      </c>
    </row>
    <row r="17" spans="2:37" ht="13.5">
      <c r="B17" s="94" t="s">
        <v>105</v>
      </c>
      <c r="C17" s="92" t="s">
        <v>83</v>
      </c>
      <c r="D17" s="192">
        <v>508</v>
      </c>
      <c r="E17" s="4">
        <v>464</v>
      </c>
      <c r="F17" s="39">
        <f t="shared" si="6"/>
        <v>3.706958536390509</v>
      </c>
      <c r="G17" s="124">
        <f t="shared" si="0"/>
        <v>-8.661417322834641</v>
      </c>
      <c r="H17" s="4">
        <v>6941</v>
      </c>
      <c r="I17" s="4">
        <v>7085</v>
      </c>
      <c r="J17" s="39">
        <f t="shared" si="7"/>
        <v>1.588575707908349</v>
      </c>
      <c r="K17" s="124">
        <f t="shared" si="1"/>
        <v>2.0746290159919356</v>
      </c>
      <c r="L17" s="4">
        <v>140939.63</v>
      </c>
      <c r="M17" s="4">
        <v>167442.15</v>
      </c>
      <c r="N17" s="39">
        <f t="shared" si="8"/>
        <v>0.9206092633072362</v>
      </c>
      <c r="O17" s="124">
        <f t="shared" si="2"/>
        <v>18.804164591605634</v>
      </c>
      <c r="T17" s="94" t="s">
        <v>105</v>
      </c>
      <c r="U17" s="92" t="s">
        <v>83</v>
      </c>
      <c r="V17" s="4">
        <v>24975.23</v>
      </c>
      <c r="W17" s="4">
        <v>26867.44</v>
      </c>
      <c r="X17" s="39">
        <f t="shared" si="9"/>
        <v>1.3010379931156861</v>
      </c>
      <c r="Y17" s="124">
        <f t="shared" si="3"/>
        <v>7.5763466442551275</v>
      </c>
      <c r="Z17" s="4">
        <v>82181.17</v>
      </c>
      <c r="AA17" s="4">
        <v>104264.22</v>
      </c>
      <c r="AB17" s="39">
        <f t="shared" si="10"/>
        <v>0.9742608387083863</v>
      </c>
      <c r="AC17" s="124">
        <f t="shared" si="4"/>
        <v>26.871179857867688</v>
      </c>
      <c r="AD17" s="4">
        <v>56104.09</v>
      </c>
      <c r="AE17" s="4">
        <v>60487.06</v>
      </c>
      <c r="AF17" s="39">
        <f t="shared" si="11"/>
        <v>0.8766035009836964</v>
      </c>
      <c r="AG17" s="124">
        <f t="shared" si="5"/>
        <v>7.812211195297891</v>
      </c>
      <c r="AH17" s="4">
        <v>2571.72</v>
      </c>
      <c r="AI17" s="4">
        <v>6244.76</v>
      </c>
      <c r="AJ17" s="39">
        <f t="shared" si="12"/>
        <v>0.815274217479655</v>
      </c>
      <c r="AK17" s="124">
        <f aca="true" t="shared" si="13" ref="AK17:AK22">(AI17/AH17-1)*100</f>
        <v>142.82425769523903</v>
      </c>
    </row>
    <row r="18" spans="2:37" ht="13.5">
      <c r="B18" s="94"/>
      <c r="C18" s="92"/>
      <c r="D18" s="192"/>
      <c r="E18" s="4"/>
      <c r="F18" s="39"/>
      <c r="G18" s="124"/>
      <c r="H18" s="4"/>
      <c r="I18" s="4"/>
      <c r="J18" s="39"/>
      <c r="K18" s="124"/>
      <c r="L18" s="4"/>
      <c r="M18" s="4"/>
      <c r="N18" s="39"/>
      <c r="O18" s="124"/>
      <c r="T18" s="94"/>
      <c r="U18" s="92"/>
      <c r="V18" s="4"/>
      <c r="W18" s="4"/>
      <c r="X18" s="39"/>
      <c r="Y18" s="124"/>
      <c r="Z18" s="4"/>
      <c r="AA18" s="4"/>
      <c r="AB18" s="39"/>
      <c r="AC18" s="124"/>
      <c r="AD18" s="4"/>
      <c r="AE18" s="4"/>
      <c r="AF18" s="39"/>
      <c r="AG18" s="124"/>
      <c r="AH18" s="4"/>
      <c r="AI18" s="4"/>
      <c r="AJ18" s="39"/>
      <c r="AK18" s="124"/>
    </row>
    <row r="19" spans="2:37" ht="13.5">
      <c r="B19" s="94" t="s">
        <v>106</v>
      </c>
      <c r="C19" s="92" t="s">
        <v>84</v>
      </c>
      <c r="D19" s="192">
        <v>512</v>
      </c>
      <c r="E19" s="4">
        <v>448</v>
      </c>
      <c r="F19" s="39">
        <f t="shared" si="6"/>
        <v>3.5791323799632497</v>
      </c>
      <c r="G19" s="124">
        <f t="shared" si="0"/>
        <v>-12.5</v>
      </c>
      <c r="H19" s="4">
        <v>6673</v>
      </c>
      <c r="I19" s="4">
        <v>6223</v>
      </c>
      <c r="J19" s="39">
        <f t="shared" si="7"/>
        <v>1.3953008652524568</v>
      </c>
      <c r="K19" s="124">
        <f t="shared" si="1"/>
        <v>-6.74359358609321</v>
      </c>
      <c r="L19" s="4">
        <v>98632.04</v>
      </c>
      <c r="M19" s="4">
        <v>95135.21</v>
      </c>
      <c r="N19" s="39">
        <f t="shared" si="8"/>
        <v>0.5230603858865838</v>
      </c>
      <c r="O19" s="124">
        <f t="shared" si="2"/>
        <v>-3.5453286781860993</v>
      </c>
      <c r="T19" s="94" t="s">
        <v>106</v>
      </c>
      <c r="U19" s="92" t="s">
        <v>84</v>
      </c>
      <c r="V19" s="4">
        <v>23823.35</v>
      </c>
      <c r="W19" s="4">
        <v>22733.99</v>
      </c>
      <c r="X19" s="39">
        <f t="shared" si="9"/>
        <v>1.1008784136155914</v>
      </c>
      <c r="Y19" s="124">
        <f t="shared" si="3"/>
        <v>-4.572656658278529</v>
      </c>
      <c r="Z19" s="4">
        <v>50621.7</v>
      </c>
      <c r="AA19" s="4">
        <v>50636.83</v>
      </c>
      <c r="AB19" s="39">
        <f t="shared" si="10"/>
        <v>0.47315829404693166</v>
      </c>
      <c r="AC19" s="124">
        <f t="shared" si="4"/>
        <v>0.029888368031905088</v>
      </c>
      <c r="AD19" s="4">
        <v>45779.83</v>
      </c>
      <c r="AE19" s="4">
        <v>42423.48</v>
      </c>
      <c r="AF19" s="39">
        <f t="shared" si="11"/>
        <v>0.6148186255359714</v>
      </c>
      <c r="AG19" s="124">
        <f t="shared" si="5"/>
        <v>-7.331503852242349</v>
      </c>
      <c r="AH19" s="4">
        <v>1426.94</v>
      </c>
      <c r="AI19" s="4">
        <v>834.21</v>
      </c>
      <c r="AJ19" s="39">
        <f t="shared" si="12"/>
        <v>0.10890889401093125</v>
      </c>
      <c r="AK19" s="124">
        <f t="shared" si="13"/>
        <v>-41.53853700926457</v>
      </c>
    </row>
    <row r="20" spans="2:37" ht="13.5">
      <c r="B20" s="94" t="s">
        <v>107</v>
      </c>
      <c r="C20" s="92" t="s">
        <v>85</v>
      </c>
      <c r="D20" s="192">
        <v>603</v>
      </c>
      <c r="E20" s="4">
        <v>583</v>
      </c>
      <c r="F20" s="39">
        <f t="shared" si="6"/>
        <v>4.657665574818247</v>
      </c>
      <c r="G20" s="124">
        <f t="shared" si="0"/>
        <v>-3.316749585406298</v>
      </c>
      <c r="H20" s="4">
        <v>22112</v>
      </c>
      <c r="I20" s="4">
        <v>21995</v>
      </c>
      <c r="J20" s="39">
        <f t="shared" si="7"/>
        <v>4.931647522292751</v>
      </c>
      <c r="K20" s="124">
        <f t="shared" si="1"/>
        <v>-0.5291244573082499</v>
      </c>
      <c r="L20" s="4">
        <v>886063.63</v>
      </c>
      <c r="M20" s="4">
        <v>899421.72</v>
      </c>
      <c r="N20" s="39">
        <f t="shared" si="8"/>
        <v>4.945086807901877</v>
      </c>
      <c r="O20" s="124">
        <f t="shared" si="2"/>
        <v>1.5075768316999971</v>
      </c>
      <c r="T20" s="94" t="s">
        <v>107</v>
      </c>
      <c r="U20" s="92" t="s">
        <v>85</v>
      </c>
      <c r="V20" s="4">
        <v>104223.68</v>
      </c>
      <c r="W20" s="4">
        <v>101353.53</v>
      </c>
      <c r="X20" s="39">
        <f t="shared" si="9"/>
        <v>4.907977584257767</v>
      </c>
      <c r="Y20" s="124">
        <f t="shared" si="3"/>
        <v>-2.7538367480403614</v>
      </c>
      <c r="Z20" s="4">
        <v>540444.26</v>
      </c>
      <c r="AA20" s="4">
        <v>575312.7</v>
      </c>
      <c r="AB20" s="39">
        <f t="shared" si="10"/>
        <v>5.375809972218525</v>
      </c>
      <c r="AC20" s="124">
        <f t="shared" si="4"/>
        <v>6.4518105900504885</v>
      </c>
      <c r="AD20" s="4">
        <v>332260.95</v>
      </c>
      <c r="AE20" s="4">
        <v>312504.17</v>
      </c>
      <c r="AF20" s="39">
        <f t="shared" si="11"/>
        <v>4.528939735110357</v>
      </c>
      <c r="AG20" s="124">
        <f t="shared" si="5"/>
        <v>-5.946163700549234</v>
      </c>
      <c r="AH20" s="4">
        <v>49130.03</v>
      </c>
      <c r="AI20" s="4">
        <v>51732.7</v>
      </c>
      <c r="AJ20" s="39">
        <f t="shared" si="12"/>
        <v>6.75387629158042</v>
      </c>
      <c r="AK20" s="124">
        <f t="shared" si="13"/>
        <v>5.297513557390454</v>
      </c>
    </row>
    <row r="21" spans="2:37" ht="13.5">
      <c r="B21" s="94" t="s">
        <v>108</v>
      </c>
      <c r="C21" s="92" t="s">
        <v>129</v>
      </c>
      <c r="D21" s="192">
        <v>478</v>
      </c>
      <c r="E21" s="4">
        <v>437</v>
      </c>
      <c r="F21" s="39">
        <f t="shared" si="6"/>
        <v>3.4912518974195095</v>
      </c>
      <c r="G21" s="124">
        <f t="shared" si="0"/>
        <v>-8.577405857740583</v>
      </c>
      <c r="H21" s="4">
        <v>9594</v>
      </c>
      <c r="I21" s="4">
        <v>8912</v>
      </c>
      <c r="J21" s="39">
        <f t="shared" si="7"/>
        <v>1.9982197189667195</v>
      </c>
      <c r="K21" s="124">
        <f t="shared" si="1"/>
        <v>-7.108609547633938</v>
      </c>
      <c r="L21" s="4">
        <v>185103.48</v>
      </c>
      <c r="M21" s="4">
        <v>183663.89</v>
      </c>
      <c r="N21" s="39">
        <f t="shared" si="8"/>
        <v>1.0097975836373416</v>
      </c>
      <c r="O21" s="124">
        <f t="shared" si="2"/>
        <v>-0.7777217370521616</v>
      </c>
      <c r="T21" s="94" t="s">
        <v>108</v>
      </c>
      <c r="U21" s="92" t="s">
        <v>129</v>
      </c>
      <c r="V21" s="4">
        <v>38031.97</v>
      </c>
      <c r="W21" s="4">
        <v>34716.3</v>
      </c>
      <c r="X21" s="39">
        <f t="shared" si="9"/>
        <v>1.6811138418994183</v>
      </c>
      <c r="Y21" s="124">
        <f t="shared" si="3"/>
        <v>-8.718112682566792</v>
      </c>
      <c r="Z21" s="4">
        <v>86664.14</v>
      </c>
      <c r="AA21" s="4">
        <v>86761.48</v>
      </c>
      <c r="AB21" s="39">
        <f t="shared" si="10"/>
        <v>0.8107125557778199</v>
      </c>
      <c r="AC21" s="124">
        <f t="shared" si="4"/>
        <v>0.11231865913627903</v>
      </c>
      <c r="AD21" s="4">
        <v>93979.63</v>
      </c>
      <c r="AE21" s="4">
        <v>92507.87</v>
      </c>
      <c r="AF21" s="39">
        <f t="shared" si="11"/>
        <v>1.3406623286128416</v>
      </c>
      <c r="AG21" s="124">
        <f t="shared" si="5"/>
        <v>-1.5660414921829457</v>
      </c>
      <c r="AH21" s="4">
        <v>4753.03</v>
      </c>
      <c r="AI21" s="4">
        <v>4506.6</v>
      </c>
      <c r="AJ21" s="39">
        <f t="shared" si="12"/>
        <v>0.5883516401741321</v>
      </c>
      <c r="AK21" s="124">
        <f t="shared" si="13"/>
        <v>-5.184692711806981</v>
      </c>
    </row>
    <row r="22" spans="2:37" ht="13.5">
      <c r="B22" s="94" t="s">
        <v>109</v>
      </c>
      <c r="C22" s="92" t="s">
        <v>86</v>
      </c>
      <c r="D22" s="192">
        <v>174</v>
      </c>
      <c r="E22" s="4">
        <v>167</v>
      </c>
      <c r="F22" s="39">
        <f t="shared" si="6"/>
        <v>1.334185507709515</v>
      </c>
      <c r="G22" s="124">
        <f t="shared" si="0"/>
        <v>-4.0229885057471275</v>
      </c>
      <c r="H22" s="4">
        <v>23085</v>
      </c>
      <c r="I22" s="4">
        <v>22331</v>
      </c>
      <c r="J22" s="39">
        <f t="shared" si="7"/>
        <v>5.00698435191268</v>
      </c>
      <c r="K22" s="124">
        <f t="shared" si="1"/>
        <v>-3.2661901667749627</v>
      </c>
      <c r="L22" s="4">
        <v>1343305.5</v>
      </c>
      <c r="M22" s="4">
        <v>1414714.13</v>
      </c>
      <c r="N22" s="39">
        <f t="shared" si="8"/>
        <v>7.778202400110352</v>
      </c>
      <c r="O22" s="124">
        <f t="shared" si="2"/>
        <v>5.315889051299183</v>
      </c>
      <c r="T22" s="94" t="s">
        <v>109</v>
      </c>
      <c r="U22" s="92" t="s">
        <v>86</v>
      </c>
      <c r="V22" s="4">
        <v>138085.74</v>
      </c>
      <c r="W22" s="4">
        <v>136475.31</v>
      </c>
      <c r="X22" s="39">
        <f t="shared" si="9"/>
        <v>6.608726526689597</v>
      </c>
      <c r="Y22" s="124">
        <f t="shared" si="3"/>
        <v>-1.166253662398442</v>
      </c>
      <c r="Z22" s="4">
        <v>629237.07</v>
      </c>
      <c r="AA22" s="4">
        <v>696161.11</v>
      </c>
      <c r="AB22" s="39">
        <f t="shared" si="10"/>
        <v>6.50503602199068</v>
      </c>
      <c r="AC22" s="124">
        <f t="shared" si="4"/>
        <v>10.635743377293405</v>
      </c>
      <c r="AD22" s="4">
        <v>687198.79</v>
      </c>
      <c r="AE22" s="4">
        <v>692655.08</v>
      </c>
      <c r="AF22" s="39">
        <f t="shared" si="11"/>
        <v>10.038244016193586</v>
      </c>
      <c r="AG22" s="124">
        <f t="shared" si="5"/>
        <v>0.7939900476250816</v>
      </c>
      <c r="AH22" s="4">
        <v>67256.99</v>
      </c>
      <c r="AI22" s="4">
        <v>88506.22</v>
      </c>
      <c r="AJ22" s="39">
        <f t="shared" si="12"/>
        <v>11.554781809482218</v>
      </c>
      <c r="AK22" s="124">
        <f t="shared" si="13"/>
        <v>31.59408412419289</v>
      </c>
    </row>
    <row r="23" spans="2:37" ht="13.5">
      <c r="B23" s="94" t="s">
        <v>110</v>
      </c>
      <c r="C23" s="92" t="s">
        <v>87</v>
      </c>
      <c r="D23" s="192">
        <v>30</v>
      </c>
      <c r="E23" s="4">
        <v>30</v>
      </c>
      <c r="F23" s="39">
        <f t="shared" si="6"/>
        <v>0.2396740433011105</v>
      </c>
      <c r="G23" s="124">
        <f t="shared" si="0"/>
        <v>0</v>
      </c>
      <c r="H23" s="4">
        <v>364</v>
      </c>
      <c r="I23" s="4">
        <v>373</v>
      </c>
      <c r="J23" s="39">
        <f t="shared" si="7"/>
        <v>0.08363284954831535</v>
      </c>
      <c r="K23" s="124">
        <f t="shared" si="1"/>
        <v>2.4725274725274637</v>
      </c>
      <c r="L23" s="4">
        <v>19383.47</v>
      </c>
      <c r="M23" s="4">
        <v>21228.76</v>
      </c>
      <c r="N23" s="39">
        <f t="shared" si="8"/>
        <v>0.11671728477283723</v>
      </c>
      <c r="O23" s="124">
        <f t="shared" si="2"/>
        <v>9.519915680732073</v>
      </c>
      <c r="T23" s="94" t="s">
        <v>110</v>
      </c>
      <c r="U23" s="92" t="s">
        <v>87</v>
      </c>
      <c r="V23" s="4">
        <v>1849.55</v>
      </c>
      <c r="W23" s="4">
        <v>2044</v>
      </c>
      <c r="X23" s="39">
        <f t="shared" si="9"/>
        <v>0.09897934667122968</v>
      </c>
      <c r="Y23" s="124">
        <f t="shared" si="3"/>
        <v>10.513368116568888</v>
      </c>
      <c r="Z23" s="4">
        <v>11922.79</v>
      </c>
      <c r="AA23" s="4">
        <v>14136.21</v>
      </c>
      <c r="AB23" s="39">
        <f t="shared" si="10"/>
        <v>0.132090911059977</v>
      </c>
      <c r="AC23" s="124">
        <f t="shared" si="4"/>
        <v>18.5646144904003</v>
      </c>
      <c r="AD23" s="4">
        <v>7114.3</v>
      </c>
      <c r="AE23" s="4">
        <v>6775.74</v>
      </c>
      <c r="AF23" s="39">
        <f t="shared" si="11"/>
        <v>0.09819682764801714</v>
      </c>
      <c r="AG23" s="124">
        <f t="shared" si="5"/>
        <v>-4.758865946052326</v>
      </c>
      <c r="AH23" s="96" t="s">
        <v>134</v>
      </c>
      <c r="AI23" s="96" t="s">
        <v>134</v>
      </c>
      <c r="AJ23" s="96" t="s">
        <v>134</v>
      </c>
      <c r="AK23" s="145" t="s">
        <v>132</v>
      </c>
    </row>
    <row r="24" spans="2:37" ht="13.5">
      <c r="B24" s="94"/>
      <c r="C24" s="92"/>
      <c r="D24" s="192"/>
      <c r="E24" s="4"/>
      <c r="F24" s="39"/>
      <c r="G24" s="124"/>
      <c r="H24" s="4"/>
      <c r="I24" s="4"/>
      <c r="J24" s="39"/>
      <c r="K24" s="124"/>
      <c r="L24" s="4"/>
      <c r="M24" s="4"/>
      <c r="N24" s="39"/>
      <c r="O24" s="124"/>
      <c r="T24" s="94"/>
      <c r="U24" s="92"/>
      <c r="V24" s="4"/>
      <c r="W24" s="4"/>
      <c r="X24" s="39"/>
      <c r="Y24" s="124"/>
      <c r="Z24" s="4"/>
      <c r="AA24" s="4"/>
      <c r="AB24" s="39"/>
      <c r="AC24" s="124"/>
      <c r="AD24" s="4"/>
      <c r="AE24" s="4"/>
      <c r="AF24" s="39"/>
      <c r="AG24" s="124"/>
      <c r="AH24" s="4"/>
      <c r="AI24" s="4"/>
      <c r="AJ24" s="39"/>
      <c r="AK24" s="124"/>
    </row>
    <row r="25" spans="2:37" ht="13.5">
      <c r="B25" s="94" t="s">
        <v>111</v>
      </c>
      <c r="C25" s="92" t="s">
        <v>88</v>
      </c>
      <c r="D25" s="192">
        <v>936</v>
      </c>
      <c r="E25" s="4">
        <v>906</v>
      </c>
      <c r="F25" s="39">
        <f t="shared" si="6"/>
        <v>7.238156107693537</v>
      </c>
      <c r="G25" s="124">
        <f t="shared" si="0"/>
        <v>-3.205128205128205</v>
      </c>
      <c r="H25" s="4">
        <v>27166</v>
      </c>
      <c r="I25" s="4">
        <v>27985</v>
      </c>
      <c r="J25" s="39">
        <f t="shared" si="7"/>
        <v>6.274705883671864</v>
      </c>
      <c r="K25" s="124">
        <f t="shared" si="1"/>
        <v>3.0147979091511345</v>
      </c>
      <c r="L25" s="4">
        <v>641105.75</v>
      </c>
      <c r="M25" s="4">
        <v>691159.92</v>
      </c>
      <c r="N25" s="39">
        <f t="shared" si="8"/>
        <v>3.800048104845097</v>
      </c>
      <c r="O25" s="124">
        <f t="shared" si="2"/>
        <v>7.8074748198717625</v>
      </c>
      <c r="T25" s="94" t="s">
        <v>111</v>
      </c>
      <c r="U25" s="92" t="s">
        <v>88</v>
      </c>
      <c r="V25" s="4">
        <v>100380.96</v>
      </c>
      <c r="W25" s="4">
        <v>104314.15</v>
      </c>
      <c r="X25" s="39">
        <f t="shared" si="9"/>
        <v>5.051343647536522</v>
      </c>
      <c r="Y25" s="124">
        <f t="shared" si="3"/>
        <v>3.918262985331067</v>
      </c>
      <c r="Z25" s="4">
        <v>366726.41</v>
      </c>
      <c r="AA25" s="4">
        <v>395485.07</v>
      </c>
      <c r="AB25" s="39">
        <f t="shared" si="10"/>
        <v>3.695473058685375</v>
      </c>
      <c r="AC25" s="124">
        <f t="shared" si="4"/>
        <v>7.841993163241234</v>
      </c>
      <c r="AD25" s="4">
        <v>263592.71</v>
      </c>
      <c r="AE25" s="4">
        <v>283616.5</v>
      </c>
      <c r="AF25" s="39">
        <f t="shared" si="11"/>
        <v>4.110287668746714</v>
      </c>
      <c r="AG25" s="124">
        <f t="shared" si="5"/>
        <v>7.596488537182977</v>
      </c>
      <c r="AH25" s="4">
        <v>30679.15</v>
      </c>
      <c r="AI25" s="4">
        <v>26610.15</v>
      </c>
      <c r="AJ25" s="39">
        <f t="shared" si="12"/>
        <v>3.4740437131717212</v>
      </c>
      <c r="AK25" s="124">
        <f>(AI25/AH25-1)*100</f>
        <v>-13.263079322601834</v>
      </c>
    </row>
    <row r="26" spans="2:37" ht="13.5">
      <c r="B26" s="94" t="s">
        <v>112</v>
      </c>
      <c r="C26" s="92" t="s">
        <v>127</v>
      </c>
      <c r="D26" s="192">
        <v>160</v>
      </c>
      <c r="E26" s="4">
        <v>146</v>
      </c>
      <c r="F26" s="39">
        <f t="shared" si="6"/>
        <v>1.1664136773987377</v>
      </c>
      <c r="G26" s="124">
        <f t="shared" si="0"/>
        <v>-8.750000000000002</v>
      </c>
      <c r="H26" s="4">
        <v>6841</v>
      </c>
      <c r="I26" s="4">
        <v>6894</v>
      </c>
      <c r="J26" s="39">
        <f t="shared" si="7"/>
        <v>1.5457503077374959</v>
      </c>
      <c r="K26" s="124">
        <f t="shared" si="1"/>
        <v>0.7747405350094994</v>
      </c>
      <c r="L26" s="4">
        <v>217619.67</v>
      </c>
      <c r="M26" s="4">
        <v>231765.27</v>
      </c>
      <c r="N26" s="39">
        <f t="shared" si="8"/>
        <v>1.2742625108128551</v>
      </c>
      <c r="O26" s="124">
        <f t="shared" si="2"/>
        <v>6.500147711831361</v>
      </c>
      <c r="T26" s="94" t="s">
        <v>112</v>
      </c>
      <c r="U26" s="92" t="s">
        <v>89</v>
      </c>
      <c r="V26" s="4">
        <v>31165.35</v>
      </c>
      <c r="W26" s="4">
        <v>31522.45</v>
      </c>
      <c r="X26" s="39">
        <f t="shared" si="9"/>
        <v>1.5264537702918315</v>
      </c>
      <c r="Y26" s="124">
        <f t="shared" si="3"/>
        <v>1.1458238075298333</v>
      </c>
      <c r="Z26" s="4">
        <v>99755.56</v>
      </c>
      <c r="AA26" s="4">
        <v>102680.73</v>
      </c>
      <c r="AB26" s="39">
        <f t="shared" si="10"/>
        <v>0.9594644656526405</v>
      </c>
      <c r="AC26" s="124">
        <f t="shared" si="4"/>
        <v>2.93233780653428</v>
      </c>
      <c r="AD26" s="4">
        <v>112731.9</v>
      </c>
      <c r="AE26" s="4">
        <v>123740.21</v>
      </c>
      <c r="AF26" s="39">
        <f t="shared" si="11"/>
        <v>1.7932943227602371</v>
      </c>
      <c r="AG26" s="124">
        <f t="shared" si="5"/>
        <v>9.765035451367376</v>
      </c>
      <c r="AH26" s="4">
        <v>9323.11</v>
      </c>
      <c r="AI26" s="4">
        <v>8916.25</v>
      </c>
      <c r="AJ26" s="39">
        <f t="shared" si="12"/>
        <v>1.1640461349360058</v>
      </c>
      <c r="AK26" s="124">
        <f>(AI26/AH26-1)*100</f>
        <v>-4.3639944181716235</v>
      </c>
    </row>
    <row r="27" spans="2:37" ht="13.5">
      <c r="B27" s="94" t="s">
        <v>113</v>
      </c>
      <c r="C27" s="92" t="s">
        <v>90</v>
      </c>
      <c r="D27" s="192">
        <v>29</v>
      </c>
      <c r="E27" s="4">
        <v>26</v>
      </c>
      <c r="F27" s="39">
        <f t="shared" si="6"/>
        <v>0.20771750419429574</v>
      </c>
      <c r="G27" s="124">
        <f t="shared" si="0"/>
        <v>-10.344827586206895</v>
      </c>
      <c r="H27" s="4">
        <v>398</v>
      </c>
      <c r="I27" s="4">
        <v>344</v>
      </c>
      <c r="J27" s="39">
        <f t="shared" si="7"/>
        <v>0.07713056365849995</v>
      </c>
      <c r="K27" s="124">
        <f t="shared" si="1"/>
        <v>-13.567839195979904</v>
      </c>
      <c r="L27" s="4">
        <v>4696.71</v>
      </c>
      <c r="M27" s="4">
        <v>4998.04</v>
      </c>
      <c r="N27" s="39">
        <f t="shared" si="8"/>
        <v>0.027479591741864873</v>
      </c>
      <c r="O27" s="124">
        <f t="shared" si="2"/>
        <v>6.415767633087843</v>
      </c>
      <c r="T27" s="94" t="s">
        <v>113</v>
      </c>
      <c r="U27" s="92" t="s">
        <v>90</v>
      </c>
      <c r="V27" s="4">
        <v>1160.53</v>
      </c>
      <c r="W27" s="4">
        <v>989.81</v>
      </c>
      <c r="X27" s="39">
        <f t="shared" si="9"/>
        <v>0.047930893898556676</v>
      </c>
      <c r="Y27" s="124">
        <f t="shared" si="3"/>
        <v>-14.710520193359933</v>
      </c>
      <c r="Z27" s="4">
        <v>2510.2</v>
      </c>
      <c r="AA27" s="4">
        <v>3128</v>
      </c>
      <c r="AB27" s="39">
        <f t="shared" si="10"/>
        <v>0.02922851102209207</v>
      </c>
      <c r="AC27" s="124">
        <f t="shared" si="4"/>
        <v>24.61158473428413</v>
      </c>
      <c r="AD27" s="4">
        <v>2082.39</v>
      </c>
      <c r="AE27" s="4">
        <v>1782.7</v>
      </c>
      <c r="AF27" s="39">
        <f t="shared" si="11"/>
        <v>0.025835626019906337</v>
      </c>
      <c r="AG27" s="124">
        <f t="shared" si="5"/>
        <v>-14.391636533022146</v>
      </c>
      <c r="AH27" s="96" t="s">
        <v>134</v>
      </c>
      <c r="AI27" s="96" t="s">
        <v>134</v>
      </c>
      <c r="AJ27" s="96" t="s">
        <v>134</v>
      </c>
      <c r="AK27" s="96" t="s">
        <v>134</v>
      </c>
    </row>
    <row r="28" spans="2:37" ht="13.5">
      <c r="B28" s="94" t="s">
        <v>114</v>
      </c>
      <c r="C28" s="92" t="s">
        <v>91</v>
      </c>
      <c r="D28" s="192">
        <v>314</v>
      </c>
      <c r="E28" s="4">
        <v>300</v>
      </c>
      <c r="F28" s="39">
        <f t="shared" si="6"/>
        <v>2.3967404330111046</v>
      </c>
      <c r="G28" s="124">
        <f t="shared" si="0"/>
        <v>-4.458598726114649</v>
      </c>
      <c r="H28" s="4">
        <v>7090</v>
      </c>
      <c r="I28" s="4">
        <v>6902</v>
      </c>
      <c r="J28" s="39">
        <f t="shared" si="7"/>
        <v>1.5475440417760657</v>
      </c>
      <c r="K28" s="124">
        <f t="shared" si="1"/>
        <v>-2.651622002820875</v>
      </c>
      <c r="L28" s="4">
        <v>241798.47</v>
      </c>
      <c r="M28" s="4">
        <v>234855.72</v>
      </c>
      <c r="N28" s="39">
        <f t="shared" si="8"/>
        <v>1.2912540323490267</v>
      </c>
      <c r="O28" s="124">
        <f t="shared" si="2"/>
        <v>-2.8712960838834123</v>
      </c>
      <c r="T28" s="94" t="s">
        <v>114</v>
      </c>
      <c r="U28" s="92" t="s">
        <v>91</v>
      </c>
      <c r="V28" s="4">
        <v>32188.5</v>
      </c>
      <c r="W28" s="4">
        <v>32150.49</v>
      </c>
      <c r="X28" s="39">
        <f t="shared" si="9"/>
        <v>1.556866191467663</v>
      </c>
      <c r="Y28" s="124">
        <f t="shared" si="3"/>
        <v>-0.11808565170789986</v>
      </c>
      <c r="Z28" s="4">
        <v>103747.86</v>
      </c>
      <c r="AA28" s="4">
        <v>104317.64</v>
      </c>
      <c r="AB28" s="39">
        <f t="shared" si="10"/>
        <v>0.9747600033691279</v>
      </c>
      <c r="AC28" s="124">
        <f t="shared" si="4"/>
        <v>0.5491968701812233</v>
      </c>
      <c r="AD28" s="4">
        <v>132567.64</v>
      </c>
      <c r="AE28" s="4">
        <v>126952.43</v>
      </c>
      <c r="AF28" s="39">
        <f t="shared" si="11"/>
        <v>1.8398471441063207</v>
      </c>
      <c r="AG28" s="124">
        <f t="shared" si="5"/>
        <v>-4.2357320383768045</v>
      </c>
      <c r="AH28" s="4">
        <v>20389.69</v>
      </c>
      <c r="AI28" s="4">
        <v>50694.76</v>
      </c>
      <c r="AJ28" s="39">
        <f t="shared" si="12"/>
        <v>6.618369767504101</v>
      </c>
      <c r="AK28" s="124">
        <f>(AI28/AH28-1)*100</f>
        <v>148.62938082923284</v>
      </c>
    </row>
    <row r="29" spans="2:37" ht="13.5">
      <c r="B29" s="94" t="s">
        <v>115</v>
      </c>
      <c r="C29" s="92" t="s">
        <v>92</v>
      </c>
      <c r="D29" s="192">
        <v>154</v>
      </c>
      <c r="E29" s="4">
        <v>147</v>
      </c>
      <c r="F29" s="39">
        <f t="shared" si="6"/>
        <v>1.1744028121754413</v>
      </c>
      <c r="G29" s="124">
        <f t="shared" si="0"/>
        <v>-4.545454545454541</v>
      </c>
      <c r="H29" s="4">
        <v>4279</v>
      </c>
      <c r="I29" s="4">
        <v>4115</v>
      </c>
      <c r="J29" s="39">
        <f t="shared" si="7"/>
        <v>0.9226519460893234</v>
      </c>
      <c r="K29" s="124">
        <f t="shared" si="1"/>
        <v>-3.8326711848562733</v>
      </c>
      <c r="L29" s="4">
        <v>210190.52</v>
      </c>
      <c r="M29" s="4">
        <v>226776.33</v>
      </c>
      <c r="N29" s="39">
        <f t="shared" si="8"/>
        <v>1.2468329515406886</v>
      </c>
      <c r="O29" s="124">
        <f t="shared" si="2"/>
        <v>7.8908458859134</v>
      </c>
      <c r="T29" s="94" t="s">
        <v>115</v>
      </c>
      <c r="U29" s="92" t="s">
        <v>92</v>
      </c>
      <c r="V29" s="4">
        <v>21666.4</v>
      </c>
      <c r="W29" s="4">
        <v>21345.28</v>
      </c>
      <c r="X29" s="39">
        <f t="shared" si="9"/>
        <v>1.0336310513280162</v>
      </c>
      <c r="Y29" s="124">
        <f t="shared" si="3"/>
        <v>-1.4821105490529285</v>
      </c>
      <c r="Z29" s="4">
        <v>151932.77</v>
      </c>
      <c r="AA29" s="4">
        <v>169607.18</v>
      </c>
      <c r="AB29" s="39">
        <f t="shared" si="10"/>
        <v>1.584835463572875</v>
      </c>
      <c r="AC29" s="124">
        <f t="shared" si="4"/>
        <v>11.633046642932921</v>
      </c>
      <c r="AD29" s="4">
        <v>55755.53</v>
      </c>
      <c r="AE29" s="4">
        <v>54781.51</v>
      </c>
      <c r="AF29" s="39">
        <f t="shared" si="11"/>
        <v>0.7939163096234696</v>
      </c>
      <c r="AG29" s="124">
        <f t="shared" si="5"/>
        <v>-1.746947791546416</v>
      </c>
      <c r="AH29" s="4">
        <v>6383.02</v>
      </c>
      <c r="AI29" s="4">
        <v>6285.9</v>
      </c>
      <c r="AJ29" s="39">
        <f t="shared" si="12"/>
        <v>0.8206451815050317</v>
      </c>
      <c r="AK29" s="124">
        <f aca="true" t="shared" si="14" ref="AK29:AK40">(AI29/AH29-1)*100</f>
        <v>-1.521536827395198</v>
      </c>
    </row>
    <row r="30" spans="2:37" ht="13.5">
      <c r="B30" s="94"/>
      <c r="C30" s="92"/>
      <c r="D30" s="192"/>
      <c r="E30" s="4"/>
      <c r="F30" s="39"/>
      <c r="G30" s="124"/>
      <c r="H30" s="4"/>
      <c r="I30" s="4"/>
      <c r="J30" s="39"/>
      <c r="K30" s="124"/>
      <c r="L30" s="4"/>
      <c r="M30" s="4"/>
      <c r="N30" s="39"/>
      <c r="O30" s="124"/>
      <c r="T30" s="94"/>
      <c r="U30" s="92"/>
      <c r="V30" s="4"/>
      <c r="W30" s="4"/>
      <c r="X30" s="39"/>
      <c r="Y30" s="124"/>
      <c r="Z30" s="4"/>
      <c r="AA30" s="4"/>
      <c r="AB30" s="39"/>
      <c r="AC30" s="124"/>
      <c r="AD30" s="4"/>
      <c r="AE30" s="4"/>
      <c r="AF30" s="39"/>
      <c r="AG30" s="124"/>
      <c r="AH30" s="4"/>
      <c r="AI30" s="4"/>
      <c r="AJ30" s="39"/>
      <c r="AK30" s="124"/>
    </row>
    <row r="31" spans="2:37" ht="13.5">
      <c r="B31" s="94" t="s">
        <v>116</v>
      </c>
      <c r="C31" s="92" t="s">
        <v>97</v>
      </c>
      <c r="D31" s="192">
        <v>174</v>
      </c>
      <c r="E31" s="4">
        <v>172</v>
      </c>
      <c r="F31" s="39">
        <f t="shared" si="6"/>
        <v>1.3741311815930335</v>
      </c>
      <c r="G31" s="124">
        <f t="shared" si="0"/>
        <v>-1.1494252873563204</v>
      </c>
      <c r="H31" s="4">
        <v>9191</v>
      </c>
      <c r="I31" s="4">
        <v>9332</v>
      </c>
      <c r="J31" s="39">
        <f t="shared" si="7"/>
        <v>2.0923907559916324</v>
      </c>
      <c r="K31" s="124">
        <f t="shared" si="1"/>
        <v>1.5341094549015333</v>
      </c>
      <c r="L31" s="4">
        <v>520775.03</v>
      </c>
      <c r="M31" s="4">
        <v>642121.06</v>
      </c>
      <c r="N31" s="39">
        <f t="shared" si="8"/>
        <v>3.53042884363741</v>
      </c>
      <c r="O31" s="124">
        <f t="shared" si="2"/>
        <v>23.30104613502686</v>
      </c>
      <c r="T31" s="94" t="s">
        <v>116</v>
      </c>
      <c r="U31" s="92" t="s">
        <v>97</v>
      </c>
      <c r="V31" s="4">
        <v>47087.31</v>
      </c>
      <c r="W31" s="4">
        <v>46087.08</v>
      </c>
      <c r="X31" s="39">
        <f t="shared" si="9"/>
        <v>2.2317363348261723</v>
      </c>
      <c r="Y31" s="124">
        <f t="shared" si="3"/>
        <v>-2.1242028903328602</v>
      </c>
      <c r="Z31" s="4">
        <v>348481.56</v>
      </c>
      <c r="AA31" s="4">
        <v>460156.68</v>
      </c>
      <c r="AB31" s="39">
        <f t="shared" si="10"/>
        <v>4.299774486339287</v>
      </c>
      <c r="AC31" s="124">
        <f t="shared" si="4"/>
        <v>32.0462064047234</v>
      </c>
      <c r="AD31" s="4">
        <v>166001.39</v>
      </c>
      <c r="AE31" s="4">
        <v>175565.55</v>
      </c>
      <c r="AF31" s="39">
        <f t="shared" si="11"/>
        <v>2.5443685935823</v>
      </c>
      <c r="AG31" s="124">
        <f t="shared" si="5"/>
        <v>5.761493924840022</v>
      </c>
      <c r="AH31" s="4">
        <v>18321.88</v>
      </c>
      <c r="AI31" s="4">
        <v>26371.58</v>
      </c>
      <c r="AJ31" s="39">
        <f t="shared" si="12"/>
        <v>3.442897605064425</v>
      </c>
      <c r="AK31" s="124">
        <f t="shared" si="14"/>
        <v>43.934901876881625</v>
      </c>
    </row>
    <row r="32" spans="2:37" ht="13.5">
      <c r="B32" s="94" t="s">
        <v>117</v>
      </c>
      <c r="C32" s="92" t="s">
        <v>96</v>
      </c>
      <c r="D32" s="192">
        <v>1566</v>
      </c>
      <c r="E32" s="4">
        <v>1486</v>
      </c>
      <c r="F32" s="39">
        <f t="shared" si="6"/>
        <v>11.871854278181674</v>
      </c>
      <c r="G32" s="124">
        <f t="shared" si="0"/>
        <v>-5.108556832694767</v>
      </c>
      <c r="H32" s="4">
        <v>28449</v>
      </c>
      <c r="I32" s="4">
        <v>27525</v>
      </c>
      <c r="J32" s="39">
        <f t="shared" si="7"/>
        <v>6.171566176454101</v>
      </c>
      <c r="K32" s="124">
        <f t="shared" si="1"/>
        <v>-3.247917325740801</v>
      </c>
      <c r="L32" s="4">
        <v>595026.08</v>
      </c>
      <c r="M32" s="4">
        <v>596769.73</v>
      </c>
      <c r="N32" s="39">
        <f t="shared" si="8"/>
        <v>3.281083893746935</v>
      </c>
      <c r="O32" s="124">
        <f t="shared" si="2"/>
        <v>0.2930375757647541</v>
      </c>
      <c r="T32" s="94" t="s">
        <v>117</v>
      </c>
      <c r="U32" s="92" t="s">
        <v>96</v>
      </c>
      <c r="V32" s="4">
        <v>114837</v>
      </c>
      <c r="W32" s="4">
        <v>109923.58</v>
      </c>
      <c r="X32" s="39">
        <f t="shared" si="9"/>
        <v>5.32297658129288</v>
      </c>
      <c r="Y32" s="124">
        <f t="shared" si="3"/>
        <v>-4.278603585952256</v>
      </c>
      <c r="Z32" s="4">
        <v>328501.1</v>
      </c>
      <c r="AA32" s="4">
        <v>329113</v>
      </c>
      <c r="AB32" s="39">
        <f t="shared" si="10"/>
        <v>3.0752822723829243</v>
      </c>
      <c r="AC32" s="124">
        <f t="shared" si="4"/>
        <v>0.1862703047265324</v>
      </c>
      <c r="AD32" s="4">
        <v>254741.91</v>
      </c>
      <c r="AE32" s="4">
        <v>255687.11</v>
      </c>
      <c r="AF32" s="39">
        <f t="shared" si="11"/>
        <v>3.705523392646353</v>
      </c>
      <c r="AG32" s="124">
        <f t="shared" si="5"/>
        <v>0.3710422050301698</v>
      </c>
      <c r="AH32" s="4">
        <v>15368.19</v>
      </c>
      <c r="AI32" s="4">
        <v>13032.92</v>
      </c>
      <c r="AJ32" s="39">
        <f t="shared" si="12"/>
        <v>1.7014911148666954</v>
      </c>
      <c r="AK32" s="124">
        <f t="shared" si="14"/>
        <v>-15.195478452569889</v>
      </c>
    </row>
    <row r="33" spans="2:37" ht="13.5">
      <c r="B33" s="94" t="s">
        <v>118</v>
      </c>
      <c r="C33" s="92" t="s">
        <v>95</v>
      </c>
      <c r="D33" s="192">
        <v>1815</v>
      </c>
      <c r="E33" s="4">
        <v>1755</v>
      </c>
      <c r="F33" s="39">
        <f t="shared" si="6"/>
        <v>14.020931533114963</v>
      </c>
      <c r="G33" s="124">
        <f t="shared" si="0"/>
        <v>-3.3057851239669422</v>
      </c>
      <c r="H33" s="4">
        <v>45637</v>
      </c>
      <c r="I33" s="4">
        <v>47461</v>
      </c>
      <c r="J33" s="39">
        <f t="shared" si="7"/>
        <v>10.64155140056996</v>
      </c>
      <c r="K33" s="124">
        <f t="shared" si="1"/>
        <v>3.9967570173324196</v>
      </c>
      <c r="L33" s="4">
        <v>1339140.72</v>
      </c>
      <c r="M33" s="4">
        <v>1319066.99</v>
      </c>
      <c r="N33" s="39">
        <f t="shared" si="8"/>
        <v>7.252327385409192</v>
      </c>
      <c r="O33" s="124">
        <f t="shared" si="2"/>
        <v>-1.4990007920900217</v>
      </c>
      <c r="T33" s="94" t="s">
        <v>118</v>
      </c>
      <c r="U33" s="92" t="s">
        <v>95</v>
      </c>
      <c r="V33" s="4">
        <v>231380.05</v>
      </c>
      <c r="W33" s="4">
        <v>241072.56</v>
      </c>
      <c r="X33" s="39">
        <f t="shared" si="9"/>
        <v>11.673779104286112</v>
      </c>
      <c r="Y33" s="124">
        <f t="shared" si="3"/>
        <v>4.188999872720234</v>
      </c>
      <c r="Z33" s="4">
        <v>780050.17</v>
      </c>
      <c r="AA33" s="4">
        <v>757953.5</v>
      </c>
      <c r="AB33" s="39">
        <f t="shared" si="10"/>
        <v>7.082433577040684</v>
      </c>
      <c r="AC33" s="124">
        <f t="shared" si="4"/>
        <v>-2.832724207982684</v>
      </c>
      <c r="AD33" s="4">
        <v>540868.74</v>
      </c>
      <c r="AE33" s="4">
        <v>543856.22</v>
      </c>
      <c r="AF33" s="39">
        <f t="shared" si="11"/>
        <v>7.881789369226401</v>
      </c>
      <c r="AG33" s="124">
        <f t="shared" si="5"/>
        <v>0.5523484311553917</v>
      </c>
      <c r="AH33" s="4">
        <v>38939.48</v>
      </c>
      <c r="AI33" s="4">
        <v>46775.82</v>
      </c>
      <c r="AJ33" s="39">
        <f t="shared" si="12"/>
        <v>6.106739097654544</v>
      </c>
      <c r="AK33" s="124">
        <f t="shared" si="14"/>
        <v>20.12440844099612</v>
      </c>
    </row>
    <row r="34" spans="2:37" ht="13.5">
      <c r="B34" s="94" t="s">
        <v>119</v>
      </c>
      <c r="C34" s="92" t="s">
        <v>94</v>
      </c>
      <c r="D34" s="192">
        <v>822</v>
      </c>
      <c r="E34" s="4">
        <v>796</v>
      </c>
      <c r="F34" s="39">
        <f t="shared" si="6"/>
        <v>6.3593512822561316</v>
      </c>
      <c r="G34" s="124">
        <f t="shared" si="0"/>
        <v>-3.1630170316301665</v>
      </c>
      <c r="H34" s="4">
        <v>46899</v>
      </c>
      <c r="I34" s="4">
        <v>49505</v>
      </c>
      <c r="J34" s="39">
        <f t="shared" si="7"/>
        <v>11.099850447424535</v>
      </c>
      <c r="K34" s="124">
        <f t="shared" si="1"/>
        <v>5.556621676368367</v>
      </c>
      <c r="L34" s="4">
        <v>1771752.77</v>
      </c>
      <c r="M34" s="4">
        <v>1940273.03</v>
      </c>
      <c r="N34" s="39">
        <f t="shared" si="8"/>
        <v>10.667763909882902</v>
      </c>
      <c r="O34" s="124">
        <f t="shared" si="2"/>
        <v>9.511499733678974</v>
      </c>
      <c r="T34" s="94" t="s">
        <v>119</v>
      </c>
      <c r="U34" s="92" t="s">
        <v>94</v>
      </c>
      <c r="V34" s="4">
        <v>240192.79</v>
      </c>
      <c r="W34" s="4">
        <v>254872.68</v>
      </c>
      <c r="X34" s="39">
        <f t="shared" si="9"/>
        <v>12.342040778251166</v>
      </c>
      <c r="Y34" s="124">
        <f t="shared" si="3"/>
        <v>6.111711346539583</v>
      </c>
      <c r="Z34" s="4">
        <v>995541.57</v>
      </c>
      <c r="AA34" s="4">
        <v>1150198.8</v>
      </c>
      <c r="AB34" s="39">
        <f t="shared" si="10"/>
        <v>10.747633728707504</v>
      </c>
      <c r="AC34" s="124">
        <f t="shared" si="4"/>
        <v>15.534984641575544</v>
      </c>
      <c r="AD34" s="4">
        <v>750202.17</v>
      </c>
      <c r="AE34" s="4">
        <v>763773.44</v>
      </c>
      <c r="AF34" s="39">
        <f t="shared" si="11"/>
        <v>11.068920715643333</v>
      </c>
      <c r="AG34" s="124">
        <f t="shared" si="5"/>
        <v>1.8090150285755557</v>
      </c>
      <c r="AH34" s="4">
        <v>74311.31</v>
      </c>
      <c r="AI34" s="4">
        <v>96155.69</v>
      </c>
      <c r="AJ34" s="39">
        <f t="shared" si="12"/>
        <v>12.55344559614241</v>
      </c>
      <c r="AK34" s="124">
        <f t="shared" si="14"/>
        <v>29.395767615992785</v>
      </c>
    </row>
    <row r="35" spans="2:37" ht="13.5">
      <c r="B35" s="94" t="s">
        <v>120</v>
      </c>
      <c r="C35" s="92" t="s">
        <v>121</v>
      </c>
      <c r="D35" s="192">
        <v>92</v>
      </c>
      <c r="E35" s="4">
        <v>84</v>
      </c>
      <c r="F35" s="39">
        <f t="shared" si="6"/>
        <v>0.6710873212431093</v>
      </c>
      <c r="G35" s="124">
        <f t="shared" si="0"/>
        <v>-8.695652173913048</v>
      </c>
      <c r="H35" s="96">
        <v>8557</v>
      </c>
      <c r="I35" s="4">
        <v>8730</v>
      </c>
      <c r="J35" s="39">
        <f t="shared" si="7"/>
        <v>1.9574122695892573</v>
      </c>
      <c r="K35" s="124">
        <f t="shared" si="1"/>
        <v>2.0217365899263706</v>
      </c>
      <c r="L35" s="4">
        <v>797048.3</v>
      </c>
      <c r="M35" s="4">
        <v>729053.59</v>
      </c>
      <c r="N35" s="39">
        <f t="shared" si="8"/>
        <v>4.008390291222347</v>
      </c>
      <c r="O35" s="124">
        <f t="shared" si="2"/>
        <v>-8.530814255547636</v>
      </c>
      <c r="T35" s="94" t="s">
        <v>120</v>
      </c>
      <c r="U35" s="92" t="s">
        <v>121</v>
      </c>
      <c r="V35" s="96">
        <v>45277.57</v>
      </c>
      <c r="W35" s="4">
        <v>47446.08</v>
      </c>
      <c r="X35" s="39">
        <f t="shared" si="9"/>
        <v>2.2975450100346855</v>
      </c>
      <c r="Y35" s="124">
        <f t="shared" si="3"/>
        <v>4.78936921747346</v>
      </c>
      <c r="Z35" s="4">
        <v>471862.76</v>
      </c>
      <c r="AA35" s="4">
        <v>412781.75</v>
      </c>
      <c r="AB35" s="39">
        <f t="shared" si="10"/>
        <v>3.857095885419902</v>
      </c>
      <c r="AC35" s="124">
        <f t="shared" si="4"/>
        <v>-12.520803718437111</v>
      </c>
      <c r="AD35" s="96">
        <v>312440.5</v>
      </c>
      <c r="AE35" s="4">
        <v>304831.28</v>
      </c>
      <c r="AF35" s="39">
        <f t="shared" si="11"/>
        <v>4.417741038452546</v>
      </c>
      <c r="AG35" s="124">
        <f t="shared" si="5"/>
        <v>-2.435414102845168</v>
      </c>
      <c r="AH35" s="96">
        <v>10518.8</v>
      </c>
      <c r="AI35" s="4">
        <v>9796.18</v>
      </c>
      <c r="AJ35" s="39">
        <f t="shared" si="12"/>
        <v>1.2789239272269624</v>
      </c>
      <c r="AK35" s="124">
        <f t="shared" si="14"/>
        <v>-6.869795033654025</v>
      </c>
    </row>
    <row r="36" spans="2:37" ht="13.5">
      <c r="B36" s="94"/>
      <c r="C36" s="92"/>
      <c r="D36" s="192"/>
      <c r="E36" s="4"/>
      <c r="F36" s="39"/>
      <c r="G36" s="124"/>
      <c r="H36" s="96"/>
      <c r="I36" s="4"/>
      <c r="J36" s="39"/>
      <c r="K36" s="124"/>
      <c r="L36" s="96"/>
      <c r="M36" s="4"/>
      <c r="N36" s="39"/>
      <c r="O36" s="124"/>
      <c r="T36" s="94"/>
      <c r="U36" s="92"/>
      <c r="V36" s="96"/>
      <c r="W36" s="4"/>
      <c r="X36" s="39"/>
      <c r="Y36" s="124"/>
      <c r="Z36" s="96"/>
      <c r="AA36" s="4"/>
      <c r="AB36" s="39"/>
      <c r="AC36" s="124"/>
      <c r="AD36" s="96"/>
      <c r="AE36" s="4"/>
      <c r="AF36" s="39"/>
      <c r="AG36" s="124"/>
      <c r="AH36" s="96"/>
      <c r="AI36" s="4"/>
      <c r="AJ36" s="39"/>
      <c r="AK36" s="124"/>
    </row>
    <row r="37" spans="2:37" ht="13.5">
      <c r="B37" s="94" t="s">
        <v>122</v>
      </c>
      <c r="C37" s="92" t="s">
        <v>126</v>
      </c>
      <c r="D37" s="192">
        <v>158</v>
      </c>
      <c r="E37" s="4">
        <v>150</v>
      </c>
      <c r="F37" s="39">
        <f t="shared" si="6"/>
        <v>1.1983702165055523</v>
      </c>
      <c r="G37" s="124">
        <f t="shared" si="0"/>
        <v>-5.063291139240511</v>
      </c>
      <c r="H37" s="96">
        <v>9424</v>
      </c>
      <c r="I37" s="4">
        <v>8418</v>
      </c>
      <c r="J37" s="39">
        <f t="shared" si="7"/>
        <v>1.8874566420850365</v>
      </c>
      <c r="K37" s="124">
        <f t="shared" si="1"/>
        <v>-10.674872665534807</v>
      </c>
      <c r="L37" s="96">
        <v>314818.31</v>
      </c>
      <c r="M37" s="4">
        <v>192706.26</v>
      </c>
      <c r="N37" s="39">
        <f t="shared" si="8"/>
        <v>1.0595131993544802</v>
      </c>
      <c r="O37" s="124">
        <f t="shared" si="2"/>
        <v>-38.78810289020356</v>
      </c>
      <c r="T37" s="94" t="s">
        <v>122</v>
      </c>
      <c r="U37" s="92" t="s">
        <v>126</v>
      </c>
      <c r="V37" s="96">
        <v>44585.22</v>
      </c>
      <c r="W37" s="4">
        <v>37761.07</v>
      </c>
      <c r="X37" s="39">
        <f t="shared" si="9"/>
        <v>1.828554813212608</v>
      </c>
      <c r="Y37" s="124">
        <f t="shared" si="3"/>
        <v>-15.305856963361409</v>
      </c>
      <c r="Z37" s="96">
        <v>176462.15</v>
      </c>
      <c r="AA37" s="4">
        <v>111108.21</v>
      </c>
      <c r="AB37" s="39">
        <f t="shared" si="10"/>
        <v>1.0382121293573914</v>
      </c>
      <c r="AC37" s="124">
        <f t="shared" si="4"/>
        <v>-37.035670255632716</v>
      </c>
      <c r="AD37" s="96">
        <v>134788.02</v>
      </c>
      <c r="AE37" s="4">
        <v>80778.12</v>
      </c>
      <c r="AF37" s="39">
        <f t="shared" si="11"/>
        <v>1.1706699382459844</v>
      </c>
      <c r="AG37" s="124">
        <f t="shared" si="5"/>
        <v>-40.070252534312765</v>
      </c>
      <c r="AH37" s="96">
        <v>13920.74</v>
      </c>
      <c r="AI37" s="4">
        <v>14769.35</v>
      </c>
      <c r="AJ37" s="39">
        <f t="shared" si="12"/>
        <v>1.9281878349100914</v>
      </c>
      <c r="AK37" s="124">
        <f t="shared" si="14"/>
        <v>6.096012137285811</v>
      </c>
    </row>
    <row r="38" spans="2:37" ht="13.5">
      <c r="B38" s="94" t="s">
        <v>123</v>
      </c>
      <c r="C38" s="92" t="s">
        <v>130</v>
      </c>
      <c r="D38" s="192">
        <v>1466</v>
      </c>
      <c r="E38" s="4">
        <v>1426</v>
      </c>
      <c r="F38" s="39">
        <f t="shared" si="6"/>
        <v>11.392506191579452</v>
      </c>
      <c r="G38" s="124">
        <f t="shared" si="0"/>
        <v>-2.7285129604365577</v>
      </c>
      <c r="H38" s="4">
        <v>96959</v>
      </c>
      <c r="I38" s="4">
        <v>99230</v>
      </c>
      <c r="J38" s="39">
        <f t="shared" si="7"/>
        <v>22.249028580909737</v>
      </c>
      <c r="K38" s="124">
        <f t="shared" si="1"/>
        <v>2.34222712692993</v>
      </c>
      <c r="L38" s="4">
        <v>5116848.64</v>
      </c>
      <c r="M38" s="4">
        <v>5621647.28</v>
      </c>
      <c r="N38" s="39">
        <f t="shared" si="8"/>
        <v>30.90823046057357</v>
      </c>
      <c r="O38" s="124">
        <f t="shared" si="2"/>
        <v>9.865420603881692</v>
      </c>
      <c r="T38" s="94" t="s">
        <v>123</v>
      </c>
      <c r="U38" s="92" t="s">
        <v>130</v>
      </c>
      <c r="V38" s="4">
        <v>481182.12</v>
      </c>
      <c r="W38" s="4">
        <v>499687.91</v>
      </c>
      <c r="X38" s="39">
        <f t="shared" si="9"/>
        <v>24.19705619927212</v>
      </c>
      <c r="Y38" s="124">
        <f t="shared" si="3"/>
        <v>3.8459014229373256</v>
      </c>
      <c r="Z38" s="4">
        <v>3500086.31</v>
      </c>
      <c r="AA38" s="4">
        <v>3811700.76</v>
      </c>
      <c r="AB38" s="39">
        <f t="shared" si="10"/>
        <v>35.617115625504056</v>
      </c>
      <c r="AC38" s="124">
        <f t="shared" si="4"/>
        <v>8.903050450775885</v>
      </c>
      <c r="AD38" s="4">
        <v>1604285</v>
      </c>
      <c r="AE38" s="4">
        <v>1797816.03</v>
      </c>
      <c r="AF38" s="39">
        <f t="shared" si="11"/>
        <v>26.054693781159315</v>
      </c>
      <c r="AG38" s="124">
        <f t="shared" si="5"/>
        <v>12.063382129733814</v>
      </c>
      <c r="AH38" s="4">
        <v>215713.88</v>
      </c>
      <c r="AI38" s="4">
        <v>245856.81</v>
      </c>
      <c r="AJ38" s="39">
        <f t="shared" si="12"/>
        <v>32.09742542304175</v>
      </c>
      <c r="AK38" s="124">
        <f t="shared" si="14"/>
        <v>13.97356999002568</v>
      </c>
    </row>
    <row r="39" spans="2:37" ht="13.5">
      <c r="B39" s="94" t="s">
        <v>124</v>
      </c>
      <c r="C39" s="92" t="s">
        <v>93</v>
      </c>
      <c r="D39" s="192">
        <v>105</v>
      </c>
      <c r="E39" s="4">
        <v>103</v>
      </c>
      <c r="F39" s="39">
        <f t="shared" si="6"/>
        <v>0.8228808820004794</v>
      </c>
      <c r="G39" s="124">
        <f t="shared" si="0"/>
        <v>-1.904761904761909</v>
      </c>
      <c r="H39" s="4">
        <v>7765</v>
      </c>
      <c r="I39" s="4">
        <v>8732</v>
      </c>
      <c r="J39" s="39">
        <f t="shared" si="7"/>
        <v>1.9578607030988997</v>
      </c>
      <c r="K39" s="124">
        <f t="shared" si="1"/>
        <v>12.453316162266571</v>
      </c>
      <c r="L39" s="4">
        <v>255698.43</v>
      </c>
      <c r="M39" s="4">
        <v>273363.15</v>
      </c>
      <c r="N39" s="39">
        <f t="shared" si="8"/>
        <v>1.502970716374853</v>
      </c>
      <c r="O39" s="124">
        <f t="shared" si="2"/>
        <v>6.908419422051204</v>
      </c>
      <c r="T39" s="94" t="s">
        <v>124</v>
      </c>
      <c r="U39" s="92" t="s">
        <v>93</v>
      </c>
      <c r="V39" s="4">
        <v>35708.03</v>
      </c>
      <c r="W39" s="4">
        <v>38440.62</v>
      </c>
      <c r="X39" s="39">
        <f t="shared" si="9"/>
        <v>1.8614615720337597</v>
      </c>
      <c r="Y39" s="124">
        <f t="shared" si="3"/>
        <v>7.652592428089711</v>
      </c>
      <c r="Z39" s="4">
        <v>115385.53</v>
      </c>
      <c r="AA39" s="4">
        <v>122433.89</v>
      </c>
      <c r="AB39" s="39">
        <f t="shared" si="10"/>
        <v>1.1440410176926497</v>
      </c>
      <c r="AC39" s="124">
        <f t="shared" si="4"/>
        <v>6.108530246383581</v>
      </c>
      <c r="AD39" s="4">
        <v>135042.58</v>
      </c>
      <c r="AE39" s="4">
        <v>145239.27</v>
      </c>
      <c r="AF39" s="39">
        <f t="shared" si="11"/>
        <v>2.10486759585135</v>
      </c>
      <c r="AG39" s="124">
        <f t="shared" si="5"/>
        <v>7.550722150006317</v>
      </c>
      <c r="AH39" s="4">
        <v>5808.98</v>
      </c>
      <c r="AI39" s="4">
        <v>6145.51</v>
      </c>
      <c r="AJ39" s="39">
        <f t="shared" si="12"/>
        <v>0.8023167994067657</v>
      </c>
      <c r="AK39" s="124">
        <f t="shared" si="14"/>
        <v>5.793271796425548</v>
      </c>
    </row>
    <row r="40" spans="2:37" ht="13.5">
      <c r="B40" s="94" t="s">
        <v>125</v>
      </c>
      <c r="C40" s="92" t="s">
        <v>131</v>
      </c>
      <c r="D40" s="192">
        <v>471</v>
      </c>
      <c r="E40" s="4">
        <v>429</v>
      </c>
      <c r="F40" s="39">
        <f t="shared" si="6"/>
        <v>3.4273388192058802</v>
      </c>
      <c r="G40" s="124">
        <f t="shared" si="0"/>
        <v>-8.917197452229297</v>
      </c>
      <c r="H40" s="4">
        <v>13256</v>
      </c>
      <c r="I40" s="4">
        <v>14580</v>
      </c>
      <c r="J40" s="39">
        <f t="shared" si="7"/>
        <v>3.2690802852933984</v>
      </c>
      <c r="K40" s="124">
        <f t="shared" si="1"/>
        <v>9.987929993965006</v>
      </c>
      <c r="L40" s="4">
        <v>325082.74</v>
      </c>
      <c r="M40" s="4">
        <v>339716.69</v>
      </c>
      <c r="N40" s="39">
        <f t="shared" si="8"/>
        <v>1.8677873624656203</v>
      </c>
      <c r="O40" s="124">
        <f t="shared" si="2"/>
        <v>4.501607806061925</v>
      </c>
      <c r="T40" s="94" t="s">
        <v>125</v>
      </c>
      <c r="U40" s="92" t="s">
        <v>131</v>
      </c>
      <c r="V40" s="4">
        <v>68701.99</v>
      </c>
      <c r="W40" s="4">
        <v>78534.55</v>
      </c>
      <c r="X40" s="39">
        <f t="shared" si="9"/>
        <v>3.8029835861639043</v>
      </c>
      <c r="Y40" s="124">
        <f t="shared" si="3"/>
        <v>14.311899844531428</v>
      </c>
      <c r="Z40" s="4">
        <v>149905.65</v>
      </c>
      <c r="AA40" s="4">
        <v>209185.24</v>
      </c>
      <c r="AB40" s="39">
        <f t="shared" si="10"/>
        <v>1.9546589171991604</v>
      </c>
      <c r="AC40" s="124">
        <f t="shared" si="4"/>
        <v>39.54460022020518</v>
      </c>
      <c r="AD40" s="4">
        <v>169248.25</v>
      </c>
      <c r="AE40" s="4">
        <v>127372.05</v>
      </c>
      <c r="AF40" s="39">
        <f t="shared" si="11"/>
        <v>1.8459284507706353</v>
      </c>
      <c r="AG40" s="124">
        <f t="shared" si="5"/>
        <v>-24.742471487888352</v>
      </c>
      <c r="AH40" s="4">
        <v>11563.8</v>
      </c>
      <c r="AI40" s="4">
        <v>10602.79</v>
      </c>
      <c r="AJ40" s="39">
        <f t="shared" si="12"/>
        <v>1.3842295493103194</v>
      </c>
      <c r="AK40" s="124">
        <f t="shared" si="14"/>
        <v>-8.310503467718211</v>
      </c>
    </row>
    <row r="41" spans="2:37" ht="13.5">
      <c r="B41" s="95"/>
      <c r="C41" s="93"/>
      <c r="D41" s="43"/>
      <c r="E41" s="43"/>
      <c r="F41" s="42"/>
      <c r="G41" s="136"/>
      <c r="H41" s="43"/>
      <c r="I41" s="43"/>
      <c r="J41" s="42"/>
      <c r="K41" s="136"/>
      <c r="L41" s="43"/>
      <c r="M41" s="43"/>
      <c r="N41" s="42"/>
      <c r="O41" s="136"/>
      <c r="T41" s="40"/>
      <c r="U41" s="56"/>
      <c r="V41" s="43"/>
      <c r="W41" s="43"/>
      <c r="X41" s="42"/>
      <c r="Y41" s="136"/>
      <c r="Z41" s="43"/>
      <c r="AA41" s="43"/>
      <c r="AB41" s="42"/>
      <c r="AC41" s="136"/>
      <c r="AD41" s="43"/>
      <c r="AE41" s="43"/>
      <c r="AF41" s="42"/>
      <c r="AG41" s="136"/>
      <c r="AH41" s="43"/>
      <c r="AI41" s="43"/>
      <c r="AJ41" s="42"/>
      <c r="AK41" s="136"/>
    </row>
    <row r="42" spans="2:37" ht="13.5">
      <c r="B42" s="90"/>
      <c r="C42" s="90" t="s">
        <v>128</v>
      </c>
      <c r="T42" s="1"/>
      <c r="U42" s="90" t="s">
        <v>128</v>
      </c>
      <c r="V42" s="38"/>
      <c r="W42" s="38"/>
      <c r="X42" s="39"/>
      <c r="Y42" s="124"/>
      <c r="Z42" s="38"/>
      <c r="AA42" s="38"/>
      <c r="AB42" s="39"/>
      <c r="AC42" s="124"/>
      <c r="AD42" s="38"/>
      <c r="AE42" s="38"/>
      <c r="AF42" s="39"/>
      <c r="AG42" s="124"/>
      <c r="AH42" s="38"/>
      <c r="AI42" s="38"/>
      <c r="AJ42" s="39"/>
      <c r="AK42" s="124"/>
    </row>
    <row r="43" spans="20:37" ht="13.5">
      <c r="T43" s="1"/>
      <c r="U43" s="1"/>
      <c r="V43" s="38"/>
      <c r="W43" s="38"/>
      <c r="X43" s="39"/>
      <c r="Y43" s="124"/>
      <c r="Z43" s="38"/>
      <c r="AA43" s="38"/>
      <c r="AB43" s="39"/>
      <c r="AC43" s="124"/>
      <c r="AD43" s="38"/>
      <c r="AE43" s="38"/>
      <c r="AF43" s="39"/>
      <c r="AG43" s="124"/>
      <c r="AH43" s="38"/>
      <c r="AI43" s="38"/>
      <c r="AJ43" s="39"/>
      <c r="AK43" s="124"/>
    </row>
  </sheetData>
  <mergeCells count="9">
    <mergeCell ref="T11:U11"/>
    <mergeCell ref="B1:O1"/>
    <mergeCell ref="T4:U4"/>
    <mergeCell ref="T8:U8"/>
    <mergeCell ref="T10:U10"/>
    <mergeCell ref="B4:C4"/>
    <mergeCell ref="B8:C8"/>
    <mergeCell ref="B10:C10"/>
    <mergeCell ref="B11:C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3" sqref="A3:IV3"/>
    </sheetView>
  </sheetViews>
  <sheetFormatPr defaultColWidth="9.00390625" defaultRowHeight="13.5"/>
  <cols>
    <col min="1" max="1" width="17.00390625" style="0" customWidth="1"/>
    <col min="2" max="3" width="10.625" style="0" customWidth="1"/>
    <col min="4" max="4" width="6.375" style="0" bestFit="1" customWidth="1"/>
    <col min="5" max="5" width="8.125" style="0" customWidth="1"/>
    <col min="6" max="7" width="10.625" style="0" customWidth="1"/>
    <col min="8" max="8" width="6.375" style="0" bestFit="1" customWidth="1"/>
    <col min="9" max="9" width="6.75390625" style="0" bestFit="1" customWidth="1"/>
    <col min="10" max="11" width="10.625" style="0" customWidth="1"/>
    <col min="12" max="12" width="6.375" style="0" bestFit="1" customWidth="1"/>
    <col min="13" max="13" width="6.75390625" style="0" bestFit="1" customWidth="1"/>
  </cols>
  <sheetData>
    <row r="1" spans="1:13" ht="13.5">
      <c r="A1" s="146" t="s">
        <v>142</v>
      </c>
      <c r="B1" s="37"/>
      <c r="C1" s="37"/>
      <c r="D1" s="37"/>
      <c r="E1" s="147"/>
      <c r="F1" s="37"/>
      <c r="G1" s="37"/>
      <c r="H1" s="37"/>
      <c r="I1" s="147"/>
      <c r="J1" s="37"/>
      <c r="K1" s="37"/>
      <c r="L1" s="37"/>
      <c r="M1" s="147"/>
    </row>
    <row r="2" spans="1:13" ht="13.5">
      <c r="A2" s="116"/>
      <c r="B2" s="17"/>
      <c r="C2" s="17"/>
      <c r="D2" s="17"/>
      <c r="E2" s="148"/>
      <c r="F2" s="17"/>
      <c r="G2" s="17"/>
      <c r="H2" s="16"/>
      <c r="I2" s="154"/>
      <c r="J2" s="16"/>
      <c r="K2" s="16"/>
      <c r="L2" s="16"/>
      <c r="M2" s="154"/>
    </row>
    <row r="3" spans="1:13" ht="27" customHeight="1">
      <c r="A3" s="113"/>
      <c r="B3" s="198" t="s">
        <v>140</v>
      </c>
      <c r="C3" s="199"/>
      <c r="D3" s="199"/>
      <c r="E3" s="200"/>
      <c r="F3" s="201" t="s">
        <v>137</v>
      </c>
      <c r="G3" s="202"/>
      <c r="H3" s="202"/>
      <c r="I3" s="203"/>
      <c r="J3" s="204" t="s">
        <v>141</v>
      </c>
      <c r="K3" s="199"/>
      <c r="L3" s="199"/>
      <c r="M3" s="205"/>
    </row>
    <row r="4" spans="1:13" ht="13.5">
      <c r="A4" s="18" t="s">
        <v>10</v>
      </c>
      <c r="B4" s="173" t="s">
        <v>161</v>
      </c>
      <c r="C4" s="173" t="s">
        <v>170</v>
      </c>
      <c r="D4" s="19" t="s">
        <v>11</v>
      </c>
      <c r="E4" s="149" t="s">
        <v>9</v>
      </c>
      <c r="F4" s="173" t="s">
        <v>169</v>
      </c>
      <c r="G4" s="173" t="s">
        <v>171</v>
      </c>
      <c r="H4" s="20" t="s">
        <v>11</v>
      </c>
      <c r="I4" s="149" t="s">
        <v>9</v>
      </c>
      <c r="J4" s="173" t="s">
        <v>169</v>
      </c>
      <c r="K4" s="173" t="s">
        <v>172</v>
      </c>
      <c r="L4" s="19" t="s">
        <v>11</v>
      </c>
      <c r="M4" s="156" t="s">
        <v>9</v>
      </c>
    </row>
    <row r="5" spans="1:13" ht="13.5">
      <c r="A5" s="114"/>
      <c r="B5" s="187" t="s">
        <v>166</v>
      </c>
      <c r="C5" s="187" t="s">
        <v>167</v>
      </c>
      <c r="D5" s="85" t="s">
        <v>12</v>
      </c>
      <c r="E5" s="150" t="s">
        <v>12</v>
      </c>
      <c r="F5" s="84" t="s">
        <v>13</v>
      </c>
      <c r="G5" s="84" t="s">
        <v>13</v>
      </c>
      <c r="H5" s="83" t="s">
        <v>12</v>
      </c>
      <c r="I5" s="150" t="s">
        <v>12</v>
      </c>
      <c r="J5" s="84" t="s">
        <v>14</v>
      </c>
      <c r="K5" s="84" t="s">
        <v>14</v>
      </c>
      <c r="L5" s="83" t="s">
        <v>15</v>
      </c>
      <c r="M5" s="157" t="s">
        <v>15</v>
      </c>
    </row>
    <row r="6" spans="1:13" ht="13.5">
      <c r="A6" s="115" t="s">
        <v>16</v>
      </c>
      <c r="B6" s="21">
        <v>13228</v>
      </c>
      <c r="C6" s="21">
        <v>12517</v>
      </c>
      <c r="D6" s="22">
        <v>100</v>
      </c>
      <c r="E6" s="151">
        <f>(C6/B6-1)*100</f>
        <v>-5.3749622013909875</v>
      </c>
      <c r="F6" s="21">
        <v>441562</v>
      </c>
      <c r="G6" s="21">
        <v>445997</v>
      </c>
      <c r="H6" s="23">
        <v>100</v>
      </c>
      <c r="I6" s="155">
        <f>(G6/F6-1)*100</f>
        <v>1.0043889646301096</v>
      </c>
      <c r="J6" s="24">
        <v>17322744.34</v>
      </c>
      <c r="K6" s="21">
        <v>18188188.7</v>
      </c>
      <c r="L6" s="23">
        <v>100</v>
      </c>
      <c r="M6" s="155">
        <f>(K6/J6-1)*100</f>
        <v>4.996000304649195</v>
      </c>
    </row>
    <row r="7" spans="1:13" ht="13.5">
      <c r="A7" s="20"/>
      <c r="B7" s="25"/>
      <c r="C7" s="25"/>
      <c r="D7" s="26"/>
      <c r="E7" s="152"/>
      <c r="F7" s="25"/>
      <c r="G7" s="25"/>
      <c r="H7" s="27"/>
      <c r="I7" s="153"/>
      <c r="J7" s="28">
        <v>0</v>
      </c>
      <c r="K7" s="25">
        <v>0</v>
      </c>
      <c r="L7" s="27"/>
      <c r="M7" s="153"/>
    </row>
    <row r="8" spans="1:13" ht="13.5">
      <c r="A8" s="18" t="s">
        <v>17</v>
      </c>
      <c r="B8" s="29">
        <v>10825</v>
      </c>
      <c r="C8" s="29">
        <v>10093</v>
      </c>
      <c r="D8" s="27">
        <f>C8/C$6*100</f>
        <v>80.63433730127028</v>
      </c>
      <c r="E8" s="151">
        <f aca="true" t="shared" si="0" ref="E8:E24">(C8/B8-1)*100</f>
        <v>-6.762124711316398</v>
      </c>
      <c r="F8" s="29">
        <v>115731</v>
      </c>
      <c r="G8" s="29">
        <v>112861</v>
      </c>
      <c r="H8" s="27">
        <f>G8/G$6*100</f>
        <v>25.3053271658778</v>
      </c>
      <c r="I8" s="151">
        <f aca="true" t="shared" si="1" ref="I8:I24">(G8/F8-1)*100</f>
        <v>-2.4798887074336196</v>
      </c>
      <c r="J8" s="29">
        <v>1865474.51</v>
      </c>
      <c r="K8" s="29">
        <v>1877131.72</v>
      </c>
      <c r="L8" s="27">
        <f>K8/K$6*100</f>
        <v>10.320608340730487</v>
      </c>
      <c r="M8" s="151">
        <f>(K8/J8-1)*100</f>
        <v>0.6248924837895409</v>
      </c>
    </row>
    <row r="9" spans="1:13" ht="13.5">
      <c r="A9" s="18"/>
      <c r="B9" s="29"/>
      <c r="C9" s="29"/>
      <c r="D9" s="27"/>
      <c r="E9" s="153"/>
      <c r="F9" s="29"/>
      <c r="G9" s="29"/>
      <c r="H9" s="27"/>
      <c r="I9" s="153"/>
      <c r="J9" s="28">
        <v>0</v>
      </c>
      <c r="K9" s="29">
        <v>0</v>
      </c>
      <c r="L9" s="27"/>
      <c r="M9" s="153"/>
    </row>
    <row r="10" spans="1:13" ht="13.5">
      <c r="A10" s="18" t="s">
        <v>18</v>
      </c>
      <c r="B10" s="29">
        <v>6517</v>
      </c>
      <c r="C10" s="29">
        <v>5587</v>
      </c>
      <c r="D10" s="27">
        <f>C10/C$6*100</f>
        <v>44.63529599744348</v>
      </c>
      <c r="E10" s="151">
        <f t="shared" si="0"/>
        <v>-14.270369802056159</v>
      </c>
      <c r="F10" s="29">
        <v>39382</v>
      </c>
      <c r="G10" s="29">
        <v>34005</v>
      </c>
      <c r="H10" s="27">
        <f>G10/G$6*100</f>
        <v>7.624490747695613</v>
      </c>
      <c r="I10" s="151">
        <f t="shared" si="1"/>
        <v>-13.653445736630953</v>
      </c>
      <c r="J10" s="28">
        <v>458768.47</v>
      </c>
      <c r="K10" s="29">
        <v>409486.03</v>
      </c>
      <c r="L10" s="27">
        <f>K10/K$6*100</f>
        <v>2.251384328336114</v>
      </c>
      <c r="M10" s="151">
        <f>(K10/J10-1)*100</f>
        <v>-10.742333709201935</v>
      </c>
    </row>
    <row r="11" spans="1:13" ht="13.5">
      <c r="A11" s="18" t="s">
        <v>19</v>
      </c>
      <c r="B11" s="29">
        <v>2745</v>
      </c>
      <c r="C11" s="29">
        <v>2940</v>
      </c>
      <c r="D11" s="27">
        <f>C11/C$6*100</f>
        <v>23.48805624350883</v>
      </c>
      <c r="E11" s="151">
        <f t="shared" si="0"/>
        <v>7.10382513661203</v>
      </c>
      <c r="F11" s="29">
        <v>37823</v>
      </c>
      <c r="G11" s="29">
        <v>40110</v>
      </c>
      <c r="H11" s="27">
        <f>G11/G$6*100</f>
        <v>8.993334035879165</v>
      </c>
      <c r="I11" s="151">
        <f t="shared" si="1"/>
        <v>6.0465854109933215</v>
      </c>
      <c r="J11" s="28">
        <v>643383.61</v>
      </c>
      <c r="K11" s="29">
        <v>677885.21</v>
      </c>
      <c r="L11" s="27">
        <f>K11/K$6*100</f>
        <v>3.727062772336423</v>
      </c>
      <c r="M11" s="151">
        <f>(K11/J11-1)*100</f>
        <v>5.362523922547546</v>
      </c>
    </row>
    <row r="12" spans="1:13" ht="13.5">
      <c r="A12" s="18" t="s">
        <v>20</v>
      </c>
      <c r="B12" s="29">
        <v>1563</v>
      </c>
      <c r="C12" s="29">
        <v>1566</v>
      </c>
      <c r="D12" s="27">
        <f>C12/C$6*100</f>
        <v>12.510985060317967</v>
      </c>
      <c r="E12" s="151">
        <f t="shared" si="0"/>
        <v>0.19193857965451588</v>
      </c>
      <c r="F12" s="29">
        <v>38526</v>
      </c>
      <c r="G12" s="29">
        <v>38746</v>
      </c>
      <c r="H12" s="27">
        <f>G12/G$6*100</f>
        <v>8.68750238230302</v>
      </c>
      <c r="I12" s="151">
        <f t="shared" si="1"/>
        <v>0.5710429320458843</v>
      </c>
      <c r="J12" s="28">
        <v>763322.43</v>
      </c>
      <c r="K12" s="29">
        <v>789760.48</v>
      </c>
      <c r="L12" s="27">
        <f>K12/K$6*100</f>
        <v>4.34216124005795</v>
      </c>
      <c r="M12" s="151">
        <f>(K12/J12-1)*100</f>
        <v>3.463549472796168</v>
      </c>
    </row>
    <row r="13" spans="1:13" ht="13.5">
      <c r="A13" s="30"/>
      <c r="B13" s="28"/>
      <c r="C13" s="28"/>
      <c r="D13" s="27"/>
      <c r="E13" s="153"/>
      <c r="F13" s="28"/>
      <c r="G13" s="28"/>
      <c r="H13" s="27"/>
      <c r="I13" s="153"/>
      <c r="J13" s="28">
        <v>0</v>
      </c>
      <c r="K13" s="28">
        <v>0</v>
      </c>
      <c r="L13" s="27"/>
      <c r="M13" s="153"/>
    </row>
    <row r="14" spans="1:13" ht="13.5">
      <c r="A14" s="18" t="s">
        <v>21</v>
      </c>
      <c r="B14" s="29">
        <v>2199</v>
      </c>
      <c r="C14" s="29">
        <v>2215</v>
      </c>
      <c r="D14" s="27">
        <f>C14/C$6*100</f>
        <v>17.69593353039866</v>
      </c>
      <c r="E14" s="151">
        <f t="shared" si="0"/>
        <v>0.7276034561164213</v>
      </c>
      <c r="F14" s="29">
        <v>179822</v>
      </c>
      <c r="G14" s="29">
        <v>180341</v>
      </c>
      <c r="H14" s="27">
        <f>G14/G$6*100</f>
        <v>40.43547378121378</v>
      </c>
      <c r="I14" s="151">
        <f t="shared" si="1"/>
        <v>0.28861874520358377</v>
      </c>
      <c r="J14" s="29">
        <v>6086659.75</v>
      </c>
      <c r="K14" s="29">
        <v>6182939.89</v>
      </c>
      <c r="L14" s="27">
        <f>K14/K$6*100</f>
        <v>33.99425853768495</v>
      </c>
      <c r="M14" s="151">
        <f>(K14/J14-1)*100</f>
        <v>1.5818222794530268</v>
      </c>
    </row>
    <row r="15" spans="1:13" ht="13.5">
      <c r="A15" s="18"/>
      <c r="B15" s="29"/>
      <c r="C15" s="29"/>
      <c r="D15" s="27"/>
      <c r="E15" s="153"/>
      <c r="F15" s="29"/>
      <c r="G15" s="29"/>
      <c r="H15" s="27"/>
      <c r="I15" s="153"/>
      <c r="J15" s="28">
        <v>0</v>
      </c>
      <c r="K15" s="29">
        <v>0</v>
      </c>
      <c r="L15" s="27"/>
      <c r="M15" s="153"/>
    </row>
    <row r="16" spans="1:13" ht="13.5">
      <c r="A16" s="18" t="s">
        <v>22</v>
      </c>
      <c r="B16" s="29">
        <v>802</v>
      </c>
      <c r="C16" s="29">
        <v>834</v>
      </c>
      <c r="D16" s="27">
        <f>C16/C$6*100</f>
        <v>6.662938403770871</v>
      </c>
      <c r="E16" s="151">
        <f t="shared" si="0"/>
        <v>3.990024937655856</v>
      </c>
      <c r="F16" s="29">
        <v>31332</v>
      </c>
      <c r="G16" s="29">
        <v>32860</v>
      </c>
      <c r="H16" s="27">
        <f>G16/G$6*100</f>
        <v>7.367762563425314</v>
      </c>
      <c r="I16" s="151">
        <f t="shared" si="1"/>
        <v>4.876803268224172</v>
      </c>
      <c r="J16" s="28">
        <v>737216.38</v>
      </c>
      <c r="K16" s="29">
        <v>759245.77</v>
      </c>
      <c r="L16" s="27">
        <f>K16/K$6*100</f>
        <v>4.1743891188021385</v>
      </c>
      <c r="M16" s="151">
        <f>(K16/J16-1)*100</f>
        <v>2.988185097026741</v>
      </c>
    </row>
    <row r="17" spans="1:13" ht="13.5">
      <c r="A17" s="18" t="s">
        <v>23</v>
      </c>
      <c r="B17" s="29">
        <v>861</v>
      </c>
      <c r="C17" s="29">
        <v>849</v>
      </c>
      <c r="D17" s="27">
        <f>C17/C$6*100</f>
        <v>6.782775425421426</v>
      </c>
      <c r="E17" s="151">
        <f t="shared" si="0"/>
        <v>-1.3937282229965153</v>
      </c>
      <c r="F17" s="29">
        <v>59661</v>
      </c>
      <c r="G17" s="29">
        <v>58906</v>
      </c>
      <c r="H17" s="27">
        <f>G17/G$6*100</f>
        <v>13.20771215949883</v>
      </c>
      <c r="I17" s="151">
        <f t="shared" si="1"/>
        <v>-1.2654833140577582</v>
      </c>
      <c r="J17" s="28">
        <v>1733377.63</v>
      </c>
      <c r="K17" s="29">
        <v>1868529.56</v>
      </c>
      <c r="L17" s="27">
        <f>K17/K$6*100</f>
        <v>10.27331303198982</v>
      </c>
      <c r="M17" s="151">
        <f>(K17/J17-1)*100</f>
        <v>7.797027471734497</v>
      </c>
    </row>
    <row r="18" spans="1:13" ht="13.5">
      <c r="A18" s="18" t="s">
        <v>24</v>
      </c>
      <c r="B18" s="29">
        <v>536</v>
      </c>
      <c r="C18" s="29">
        <v>532</v>
      </c>
      <c r="D18" s="27">
        <f>C18/C$6*100</f>
        <v>4.250219701206359</v>
      </c>
      <c r="E18" s="151">
        <f t="shared" si="0"/>
        <v>-0.7462686567164201</v>
      </c>
      <c r="F18" s="29">
        <v>88829</v>
      </c>
      <c r="G18" s="29">
        <v>88575</v>
      </c>
      <c r="H18" s="27">
        <f>G18/G$6*100</f>
        <v>19.859999058289628</v>
      </c>
      <c r="I18" s="151">
        <f t="shared" si="1"/>
        <v>-0.2859426538630361</v>
      </c>
      <c r="J18" s="28">
        <v>3616065.74</v>
      </c>
      <c r="K18" s="28">
        <v>3555164.56</v>
      </c>
      <c r="L18" s="27">
        <f>K18/K$6*100</f>
        <v>19.546556386892995</v>
      </c>
      <c r="M18" s="151">
        <f>(K18/J18-1)*100</f>
        <v>-1.6841834296961733</v>
      </c>
    </row>
    <row r="19" spans="1:13" ht="13.5">
      <c r="A19" s="30"/>
      <c r="B19" s="28"/>
      <c r="C19" s="28"/>
      <c r="D19" s="27"/>
      <c r="E19" s="153"/>
      <c r="F19" s="28"/>
      <c r="G19" s="28"/>
      <c r="H19" s="27"/>
      <c r="I19" s="153"/>
      <c r="J19" s="28">
        <v>0</v>
      </c>
      <c r="K19" s="28">
        <v>0</v>
      </c>
      <c r="L19" s="27"/>
      <c r="M19" s="153"/>
    </row>
    <row r="20" spans="1:13" ht="13.5">
      <c r="A20" s="18" t="s">
        <v>25</v>
      </c>
      <c r="B20" s="29">
        <v>204</v>
      </c>
      <c r="C20" s="29">
        <v>209</v>
      </c>
      <c r="D20" s="27">
        <f>C20/C$6*100</f>
        <v>1.6697291683310695</v>
      </c>
      <c r="E20" s="151">
        <f t="shared" si="0"/>
        <v>2.450980392156854</v>
      </c>
      <c r="F20" s="29">
        <v>146009</v>
      </c>
      <c r="G20" s="29">
        <v>152795</v>
      </c>
      <c r="H20" s="27">
        <f>G20/G$6*100</f>
        <v>34.25919905290843</v>
      </c>
      <c r="I20" s="151">
        <f t="shared" si="1"/>
        <v>4.64765870597017</v>
      </c>
      <c r="J20" s="29">
        <v>9370610.08</v>
      </c>
      <c r="K20" s="29">
        <v>10128117.09</v>
      </c>
      <c r="L20" s="27">
        <f>K20/K$6*100</f>
        <v>55.68513312158456</v>
      </c>
      <c r="M20" s="151">
        <f>(K20/J20-1)*100</f>
        <v>8.083860106576957</v>
      </c>
    </row>
    <row r="21" spans="1:13" ht="13.5">
      <c r="A21" s="18"/>
      <c r="B21" s="29"/>
      <c r="C21" s="29"/>
      <c r="D21" s="27"/>
      <c r="E21" s="153"/>
      <c r="F21" s="29"/>
      <c r="G21" s="29"/>
      <c r="H21" s="27"/>
      <c r="I21" s="153"/>
      <c r="J21" s="28">
        <v>0</v>
      </c>
      <c r="K21" s="29">
        <v>0</v>
      </c>
      <c r="L21" s="27"/>
      <c r="M21" s="153"/>
    </row>
    <row r="22" spans="1:13" ht="13.5">
      <c r="A22" s="18" t="s">
        <v>26</v>
      </c>
      <c r="B22" s="29">
        <v>111</v>
      </c>
      <c r="C22" s="29">
        <v>112</v>
      </c>
      <c r="D22" s="27">
        <f>C22/C$6*100</f>
        <v>0.8947830949908124</v>
      </c>
      <c r="E22" s="151">
        <f t="shared" si="0"/>
        <v>0.9009009009008917</v>
      </c>
      <c r="F22" s="29">
        <v>42128</v>
      </c>
      <c r="G22" s="29">
        <v>42075</v>
      </c>
      <c r="H22" s="27">
        <f>G22/G$6*100</f>
        <v>9.433919959102864</v>
      </c>
      <c r="I22" s="151">
        <f t="shared" si="1"/>
        <v>-0.12580706418533483</v>
      </c>
      <c r="J22" s="28">
        <v>2732453.08</v>
      </c>
      <c r="K22" s="29">
        <v>2841482.91</v>
      </c>
      <c r="L22" s="27">
        <f>K22/K$6*100</f>
        <v>15.622682153061234</v>
      </c>
      <c r="M22" s="151">
        <f>(K22/J22-1)*100</f>
        <v>3.990181233047929</v>
      </c>
    </row>
    <row r="23" spans="1:13" ht="13.5">
      <c r="A23" s="18" t="s">
        <v>27</v>
      </c>
      <c r="B23" s="29">
        <v>61</v>
      </c>
      <c r="C23" s="29">
        <v>61</v>
      </c>
      <c r="D23" s="27">
        <f>C23/C$6*100</f>
        <v>0.48733722137892466</v>
      </c>
      <c r="E23" s="151">
        <f t="shared" si="0"/>
        <v>0</v>
      </c>
      <c r="F23" s="29">
        <v>40975</v>
      </c>
      <c r="G23" s="29">
        <v>41742</v>
      </c>
      <c r="H23" s="27">
        <f>G23/G$6*100</f>
        <v>9.359255779747397</v>
      </c>
      <c r="I23" s="151">
        <f t="shared" si="1"/>
        <v>1.8718730933495964</v>
      </c>
      <c r="J23" s="28">
        <v>2130815.41</v>
      </c>
      <c r="K23" s="29">
        <v>2091768.45</v>
      </c>
      <c r="L23" s="27">
        <f>K23/K$6*100</f>
        <v>11.500696878078905</v>
      </c>
      <c r="M23" s="151">
        <f>(K23/J23-1)*100</f>
        <v>-1.8324890939286131</v>
      </c>
    </row>
    <row r="24" spans="1:13" ht="13.5">
      <c r="A24" s="18" t="s">
        <v>28</v>
      </c>
      <c r="B24" s="29">
        <v>32</v>
      </c>
      <c r="C24" s="29">
        <v>36</v>
      </c>
      <c r="D24" s="27">
        <f>C24/C$6*100</f>
        <v>0.2876088519613326</v>
      </c>
      <c r="E24" s="151">
        <f t="shared" si="0"/>
        <v>12.5</v>
      </c>
      <c r="F24" s="29">
        <v>62906</v>
      </c>
      <c r="G24" s="29">
        <v>68978</v>
      </c>
      <c r="H24" s="27">
        <f>G24/G$6*100</f>
        <v>15.466023314058166</v>
      </c>
      <c r="I24" s="151">
        <f t="shared" si="1"/>
        <v>9.652497377038749</v>
      </c>
      <c r="J24" s="28">
        <v>4507341.59</v>
      </c>
      <c r="K24" s="29">
        <v>5194865.73</v>
      </c>
      <c r="L24" s="27">
        <f>K24/K$6*100</f>
        <v>28.561754090444424</v>
      </c>
      <c r="M24" s="151">
        <f>(K24/J24-1)*100</f>
        <v>15.253428795486546</v>
      </c>
    </row>
    <row r="25" spans="1:13" ht="13.5">
      <c r="A25" s="114"/>
      <c r="B25" s="31"/>
      <c r="C25" s="31"/>
      <c r="D25" s="32"/>
      <c r="E25" s="148"/>
      <c r="F25" s="17"/>
      <c r="G25" s="17"/>
      <c r="H25" s="17"/>
      <c r="I25" s="148"/>
      <c r="J25" s="17"/>
      <c r="K25" s="17"/>
      <c r="L25" s="17"/>
      <c r="M25" s="148"/>
    </row>
  </sheetData>
  <mergeCells count="3">
    <mergeCell ref="B3:E3"/>
    <mergeCell ref="F3:I3"/>
    <mergeCell ref="J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D2" sqref="D2"/>
    </sheetView>
  </sheetViews>
  <sheetFormatPr defaultColWidth="9.00390625" defaultRowHeight="13.5"/>
  <cols>
    <col min="1" max="1" width="15.50390625" style="0" customWidth="1"/>
    <col min="2" max="3" width="10.625" style="0" customWidth="1"/>
    <col min="4" max="4" width="6.375" style="0" bestFit="1" customWidth="1"/>
    <col min="5" max="5" width="6.75390625" style="0" bestFit="1" customWidth="1"/>
    <col min="6" max="7" width="10.625" style="0" customWidth="1"/>
    <col min="8" max="8" width="6.50390625" style="0" bestFit="1" customWidth="1"/>
    <col min="9" max="9" width="6.75390625" style="0" bestFit="1" customWidth="1"/>
    <col min="10" max="11" width="10.625" style="0" customWidth="1"/>
    <col min="12" max="12" width="6.50390625" style="0" bestFit="1" customWidth="1"/>
    <col min="13" max="13" width="6.75390625" style="0" bestFit="1" customWidth="1"/>
  </cols>
  <sheetData>
    <row r="1" spans="1:13" ht="13.5">
      <c r="A1" s="112" t="s">
        <v>143</v>
      </c>
      <c r="B1" s="37"/>
      <c r="C1" s="37"/>
      <c r="D1" s="37"/>
      <c r="E1" s="147"/>
      <c r="F1" s="37"/>
      <c r="G1" s="37"/>
      <c r="H1" s="37"/>
      <c r="I1" s="147"/>
      <c r="J1" s="37"/>
      <c r="K1" s="37"/>
      <c r="L1" s="37"/>
      <c r="M1" s="147"/>
    </row>
    <row r="2" spans="1:13" ht="13.5">
      <c r="A2" s="158"/>
      <c r="B2" s="16"/>
      <c r="C2" s="16"/>
      <c r="D2" s="33"/>
      <c r="E2" s="154"/>
      <c r="F2" s="16"/>
      <c r="G2" s="16"/>
      <c r="H2" s="16"/>
      <c r="I2" s="154"/>
      <c r="J2" s="16"/>
      <c r="K2" s="16"/>
      <c r="L2" s="16"/>
      <c r="M2" s="154"/>
    </row>
    <row r="3" spans="1:13" ht="27" customHeight="1">
      <c r="A3" s="113"/>
      <c r="B3" s="198" t="s">
        <v>144</v>
      </c>
      <c r="C3" s="199"/>
      <c r="D3" s="199"/>
      <c r="E3" s="200"/>
      <c r="F3" s="201" t="s">
        <v>145</v>
      </c>
      <c r="G3" s="202"/>
      <c r="H3" s="202"/>
      <c r="I3" s="203"/>
      <c r="J3" s="201" t="s">
        <v>146</v>
      </c>
      <c r="K3" s="199"/>
      <c r="L3" s="199"/>
      <c r="M3" s="205"/>
    </row>
    <row r="4" spans="1:13" ht="13.5">
      <c r="A4" s="18" t="s">
        <v>10</v>
      </c>
      <c r="B4" s="20" t="s">
        <v>169</v>
      </c>
      <c r="C4" s="19" t="s">
        <v>168</v>
      </c>
      <c r="D4" s="34" t="s">
        <v>11</v>
      </c>
      <c r="E4" s="149" t="s">
        <v>9</v>
      </c>
      <c r="F4" s="20" t="s">
        <v>169</v>
      </c>
      <c r="G4" s="19" t="s">
        <v>173</v>
      </c>
      <c r="H4" s="20" t="s">
        <v>11</v>
      </c>
      <c r="I4" s="149" t="s">
        <v>9</v>
      </c>
      <c r="J4" s="20" t="s">
        <v>169</v>
      </c>
      <c r="K4" s="19" t="s">
        <v>173</v>
      </c>
      <c r="L4" s="19" t="s">
        <v>11</v>
      </c>
      <c r="M4" s="156" t="s">
        <v>9</v>
      </c>
    </row>
    <row r="5" spans="1:13" ht="13.5">
      <c r="A5" s="114"/>
      <c r="B5" s="77" t="s">
        <v>29</v>
      </c>
      <c r="C5" s="86" t="s">
        <v>29</v>
      </c>
      <c r="D5" s="85" t="s">
        <v>15</v>
      </c>
      <c r="E5" s="159" t="s">
        <v>15</v>
      </c>
      <c r="F5" s="86" t="s">
        <v>29</v>
      </c>
      <c r="G5" s="86" t="s">
        <v>29</v>
      </c>
      <c r="H5" s="83" t="s">
        <v>15</v>
      </c>
      <c r="I5" s="159" t="s">
        <v>15</v>
      </c>
      <c r="J5" s="86" t="s">
        <v>29</v>
      </c>
      <c r="K5" s="86" t="s">
        <v>29</v>
      </c>
      <c r="L5" s="85" t="s">
        <v>15</v>
      </c>
      <c r="M5" s="157" t="s">
        <v>15</v>
      </c>
    </row>
    <row r="6" spans="1:13" ht="13.5">
      <c r="A6" s="115" t="s">
        <v>16</v>
      </c>
      <c r="B6" s="35">
        <v>2028111.38</v>
      </c>
      <c r="C6" s="35">
        <v>2065077.28</v>
      </c>
      <c r="D6" s="22">
        <v>100</v>
      </c>
      <c r="E6" s="151">
        <f>(C6/B6-1)*100</f>
        <v>1.8226760307414658</v>
      </c>
      <c r="F6" s="35">
        <v>10032918.3</v>
      </c>
      <c r="G6" s="35">
        <v>10701879.4</v>
      </c>
      <c r="H6" s="23">
        <v>100</v>
      </c>
      <c r="I6" s="151">
        <f>(G6/F6-1)*100</f>
        <v>6.667662189574486</v>
      </c>
      <c r="J6" s="35">
        <v>6738474.83</v>
      </c>
      <c r="K6" s="35">
        <v>6900161.81</v>
      </c>
      <c r="L6" s="23">
        <v>100</v>
      </c>
      <c r="M6" s="155">
        <f>(K6/J6-1)*100</f>
        <v>2.399459582161856</v>
      </c>
    </row>
    <row r="7" spans="1:13" ht="13.5">
      <c r="A7" s="20"/>
      <c r="B7" s="36">
        <v>0</v>
      </c>
      <c r="C7" s="36">
        <v>0</v>
      </c>
      <c r="D7" s="26"/>
      <c r="E7" s="152"/>
      <c r="F7" s="36">
        <v>0</v>
      </c>
      <c r="G7" s="36">
        <v>0</v>
      </c>
      <c r="H7" s="27"/>
      <c r="I7" s="152"/>
      <c r="J7" s="36">
        <v>0</v>
      </c>
      <c r="K7" s="36">
        <v>0</v>
      </c>
      <c r="L7" s="27"/>
      <c r="M7" s="153"/>
    </row>
    <row r="8" spans="1:13" ht="13.5">
      <c r="A8" s="18" t="s">
        <v>17</v>
      </c>
      <c r="B8" s="28">
        <v>374971.88</v>
      </c>
      <c r="C8" s="28">
        <v>372290.94</v>
      </c>
      <c r="D8" s="27">
        <f>C8/C$6*100</f>
        <v>18.027942276329725</v>
      </c>
      <c r="E8" s="151">
        <f>(C8/B8-1)*100</f>
        <v>-0.7149709466213849</v>
      </c>
      <c r="F8" s="28">
        <v>966895.73</v>
      </c>
      <c r="G8" s="28">
        <v>993882.38</v>
      </c>
      <c r="H8" s="27">
        <f>G8/G$6*100</f>
        <v>9.286989161922342</v>
      </c>
      <c r="I8" s="151">
        <f>(G8/F8-1)*100</f>
        <v>2.7910610381948864</v>
      </c>
      <c r="J8" s="28">
        <v>855212.76</v>
      </c>
      <c r="K8" s="28">
        <v>840609.14</v>
      </c>
      <c r="L8" s="27">
        <f>K8/K$6*100</f>
        <v>12.182455472011606</v>
      </c>
      <c r="M8" s="151">
        <f aca="true" t="shared" si="0" ref="M8:M24">(K8/J8-1)*100</f>
        <v>-1.7076008080141314</v>
      </c>
    </row>
    <row r="9" spans="1:13" ht="13.5">
      <c r="A9" s="18"/>
      <c r="B9" s="28">
        <v>0</v>
      </c>
      <c r="C9" s="28">
        <v>0</v>
      </c>
      <c r="D9" s="27"/>
      <c r="E9" s="151"/>
      <c r="F9" s="28">
        <v>0</v>
      </c>
      <c r="G9" s="28">
        <v>0</v>
      </c>
      <c r="H9" s="27"/>
      <c r="I9" s="151"/>
      <c r="J9" s="28">
        <v>0</v>
      </c>
      <c r="K9" s="28">
        <v>0</v>
      </c>
      <c r="L9" s="27"/>
      <c r="M9" s="153"/>
    </row>
    <row r="10" spans="1:13" ht="13.5">
      <c r="A10" s="18" t="s">
        <v>18</v>
      </c>
      <c r="B10" s="28">
        <v>113592.3</v>
      </c>
      <c r="C10" s="28">
        <v>101642.96</v>
      </c>
      <c r="D10" s="27">
        <f>C10/C$6*100</f>
        <v>4.921993040376678</v>
      </c>
      <c r="E10" s="151">
        <f aca="true" t="shared" si="1" ref="E10:E24">(C10/B10-1)*100</f>
        <v>-10.51949824063778</v>
      </c>
      <c r="F10" s="28">
        <v>216659.81</v>
      </c>
      <c r="G10" s="28">
        <v>194726.54</v>
      </c>
      <c r="H10" s="27">
        <f>G10/G$6*100</f>
        <v>1.819554610193047</v>
      </c>
      <c r="I10" s="151">
        <f aca="true" t="shared" si="2" ref="I10:I24">(G10/F10-1)*100</f>
        <v>-10.123368057970694</v>
      </c>
      <c r="J10" s="28">
        <v>230464.85</v>
      </c>
      <c r="K10" s="28">
        <v>204446.94</v>
      </c>
      <c r="L10" s="27">
        <f>K10/K$6*100</f>
        <v>2.9629296475874964</v>
      </c>
      <c r="M10" s="151">
        <f t="shared" si="0"/>
        <v>-11.289318089070854</v>
      </c>
    </row>
    <row r="11" spans="1:13" ht="13.5">
      <c r="A11" s="18" t="s">
        <v>19</v>
      </c>
      <c r="B11" s="28">
        <v>128032.12</v>
      </c>
      <c r="C11" s="28">
        <v>134716.58</v>
      </c>
      <c r="D11" s="27">
        <f>C11/C$6*100</f>
        <v>6.5235611908916065</v>
      </c>
      <c r="E11" s="151">
        <f t="shared" si="1"/>
        <v>5.2209242493211905</v>
      </c>
      <c r="F11" s="28">
        <v>330094.17</v>
      </c>
      <c r="G11" s="28">
        <v>359826.48</v>
      </c>
      <c r="H11" s="27">
        <f>G11/G$6*100</f>
        <v>3.36227373296694</v>
      </c>
      <c r="I11" s="151">
        <f t="shared" si="2"/>
        <v>9.007220575873841</v>
      </c>
      <c r="J11" s="28">
        <v>298382.07</v>
      </c>
      <c r="K11" s="28">
        <v>302945.21</v>
      </c>
      <c r="L11" s="27">
        <f>K11/K$6*100</f>
        <v>4.3904073316216925</v>
      </c>
      <c r="M11" s="151">
        <f t="shared" si="0"/>
        <v>1.529294303776374</v>
      </c>
    </row>
    <row r="12" spans="1:13" ht="13.5">
      <c r="A12" s="18" t="s">
        <v>20</v>
      </c>
      <c r="B12" s="28">
        <v>133347.46</v>
      </c>
      <c r="C12" s="28">
        <v>135931.4</v>
      </c>
      <c r="D12" s="27">
        <f>C12/C$6*100</f>
        <v>6.5823880450614425</v>
      </c>
      <c r="E12" s="151">
        <f t="shared" si="1"/>
        <v>1.937749695419777</v>
      </c>
      <c r="F12" s="28">
        <v>420141.75</v>
      </c>
      <c r="G12" s="28">
        <v>439329.36</v>
      </c>
      <c r="H12" s="27">
        <f>G12/G$6*100</f>
        <v>4.105160818762356</v>
      </c>
      <c r="I12" s="151">
        <f t="shared" si="2"/>
        <v>4.56693723011341</v>
      </c>
      <c r="J12" s="28">
        <v>326365.84</v>
      </c>
      <c r="K12" s="28">
        <v>333216.99</v>
      </c>
      <c r="L12" s="27">
        <f>K12/K$6*100</f>
        <v>4.829118492802417</v>
      </c>
      <c r="M12" s="151">
        <f t="shared" si="0"/>
        <v>2.099223987412402</v>
      </c>
    </row>
    <row r="13" spans="1:13" ht="13.5">
      <c r="A13" s="30"/>
      <c r="B13" s="28">
        <v>0</v>
      </c>
      <c r="C13" s="28">
        <v>0</v>
      </c>
      <c r="D13" s="27"/>
      <c r="E13" s="151"/>
      <c r="F13" s="28">
        <v>0</v>
      </c>
      <c r="G13" s="28">
        <v>0</v>
      </c>
      <c r="H13" s="27"/>
      <c r="I13" s="151"/>
      <c r="J13" s="28">
        <v>0</v>
      </c>
      <c r="K13" s="28">
        <v>0</v>
      </c>
      <c r="L13" s="27"/>
      <c r="M13" s="153"/>
    </row>
    <row r="14" spans="1:13" ht="13.5">
      <c r="A14" s="18" t="s">
        <v>21</v>
      </c>
      <c r="B14" s="28">
        <v>780318.36</v>
      </c>
      <c r="C14" s="28">
        <v>778774.27</v>
      </c>
      <c r="D14" s="27">
        <f>C14/C$6*100</f>
        <v>37.71162839968875</v>
      </c>
      <c r="E14" s="151">
        <f t="shared" si="1"/>
        <v>-0.19787949113486691</v>
      </c>
      <c r="F14" s="28">
        <v>3493175.63</v>
      </c>
      <c r="G14" s="28">
        <v>3569305.84</v>
      </c>
      <c r="H14" s="27">
        <f>G14/G$6*100</f>
        <v>33.35214037265267</v>
      </c>
      <c r="I14" s="151">
        <f t="shared" si="2"/>
        <v>2.1793982915196297</v>
      </c>
      <c r="J14" s="28">
        <v>2467816.82</v>
      </c>
      <c r="K14" s="28">
        <v>2424532.11</v>
      </c>
      <c r="L14" s="27">
        <f>K14/K$6*100</f>
        <v>35.13732252606407</v>
      </c>
      <c r="M14" s="151">
        <f t="shared" si="0"/>
        <v>-1.7539677033240997</v>
      </c>
    </row>
    <row r="15" spans="1:13" ht="13.5">
      <c r="A15" s="18"/>
      <c r="B15" s="28">
        <v>0</v>
      </c>
      <c r="C15" s="28">
        <v>0</v>
      </c>
      <c r="D15" s="27"/>
      <c r="E15" s="151"/>
      <c r="F15" s="28">
        <v>0</v>
      </c>
      <c r="G15" s="28">
        <v>0</v>
      </c>
      <c r="H15" s="27"/>
      <c r="I15" s="151"/>
      <c r="J15" s="28">
        <v>0</v>
      </c>
      <c r="K15" s="28">
        <v>0</v>
      </c>
      <c r="L15" s="27"/>
      <c r="M15" s="153"/>
    </row>
    <row r="16" spans="1:13" ht="13.5">
      <c r="A16" s="18" t="s">
        <v>22</v>
      </c>
      <c r="B16" s="28">
        <v>118915.76</v>
      </c>
      <c r="C16" s="28">
        <v>123792.63</v>
      </c>
      <c r="D16" s="27">
        <f>C16/C$6*100</f>
        <v>5.994576144869503</v>
      </c>
      <c r="E16" s="151">
        <f t="shared" si="1"/>
        <v>4.101113258663114</v>
      </c>
      <c r="F16" s="28">
        <v>431212.64</v>
      </c>
      <c r="G16" s="28">
        <v>443862.31</v>
      </c>
      <c r="H16" s="27">
        <f>G16/G$6*100</f>
        <v>4.147517397738569</v>
      </c>
      <c r="I16" s="151">
        <f t="shared" si="2"/>
        <v>2.933510947174467</v>
      </c>
      <c r="J16" s="28">
        <v>293564.03</v>
      </c>
      <c r="K16" s="28">
        <v>302877.45</v>
      </c>
      <c r="L16" s="27">
        <f>K16/K$6*100</f>
        <v>4.389425325664935</v>
      </c>
      <c r="M16" s="151">
        <f t="shared" si="0"/>
        <v>3.1725344552600676</v>
      </c>
    </row>
    <row r="17" spans="1:13" ht="13.5">
      <c r="A17" s="18" t="s">
        <v>23</v>
      </c>
      <c r="B17" s="28">
        <v>243123.51</v>
      </c>
      <c r="C17" s="28">
        <v>246131.47</v>
      </c>
      <c r="D17" s="27">
        <f>C17/C$6*100</f>
        <v>11.918753471540784</v>
      </c>
      <c r="E17" s="151">
        <f t="shared" si="1"/>
        <v>1.2372147802571565</v>
      </c>
      <c r="F17" s="28">
        <v>1059814.48</v>
      </c>
      <c r="G17" s="28">
        <v>1128429.96</v>
      </c>
      <c r="H17" s="27">
        <f>G17/G$6*100</f>
        <v>10.544222354066147</v>
      </c>
      <c r="I17" s="151">
        <f t="shared" si="2"/>
        <v>6.474291613754879</v>
      </c>
      <c r="J17" s="28">
        <v>646219.13</v>
      </c>
      <c r="K17" s="28">
        <v>711026.22</v>
      </c>
      <c r="L17" s="27">
        <f>K17/K$6*100</f>
        <v>10.304486178419053</v>
      </c>
      <c r="M17" s="151">
        <f t="shared" si="0"/>
        <v>10.02865545004834</v>
      </c>
    </row>
    <row r="18" spans="1:13" ht="13.5">
      <c r="A18" s="18" t="s">
        <v>24</v>
      </c>
      <c r="B18" s="28">
        <v>418279.09</v>
      </c>
      <c r="C18" s="28">
        <v>408850.17</v>
      </c>
      <c r="D18" s="27">
        <f>C18/C$6*100</f>
        <v>19.79829878327846</v>
      </c>
      <c r="E18" s="151">
        <f t="shared" si="1"/>
        <v>-2.254217393463309</v>
      </c>
      <c r="F18" s="28">
        <v>2002148.51</v>
      </c>
      <c r="G18" s="28">
        <v>1997013.57</v>
      </c>
      <c r="H18" s="27">
        <f>G18/G$6*100</f>
        <v>18.660400620847962</v>
      </c>
      <c r="I18" s="151">
        <f t="shared" si="2"/>
        <v>-0.25647148422570654</v>
      </c>
      <c r="J18" s="28">
        <v>1528033.66</v>
      </c>
      <c r="K18" s="28">
        <v>1410628.44</v>
      </c>
      <c r="L18" s="27">
        <f>K18/K$6*100</f>
        <v>20.44341102198008</v>
      </c>
      <c r="M18" s="151">
        <f t="shared" si="0"/>
        <v>-7.68341843987913</v>
      </c>
    </row>
    <row r="19" spans="1:13" ht="13.5">
      <c r="A19" s="30"/>
      <c r="B19" s="28">
        <v>0</v>
      </c>
      <c r="C19" s="28">
        <v>0</v>
      </c>
      <c r="D19" s="27"/>
      <c r="E19" s="151"/>
      <c r="F19" s="28">
        <v>0</v>
      </c>
      <c r="G19" s="28">
        <v>0</v>
      </c>
      <c r="H19" s="27"/>
      <c r="I19" s="151"/>
      <c r="J19" s="28">
        <v>0</v>
      </c>
      <c r="K19" s="28">
        <v>0</v>
      </c>
      <c r="L19" s="27"/>
      <c r="M19" s="153"/>
    </row>
    <row r="20" spans="1:13" ht="13.5">
      <c r="A20" s="18" t="s">
        <v>25</v>
      </c>
      <c r="B20" s="28">
        <v>872821.14</v>
      </c>
      <c r="C20" s="28">
        <v>914012.07</v>
      </c>
      <c r="D20" s="27">
        <f>C20/C$6*100</f>
        <v>44.26042932398152</v>
      </c>
      <c r="E20" s="151">
        <f t="shared" si="1"/>
        <v>4.7192864737442</v>
      </c>
      <c r="F20" s="28">
        <v>5572846.94</v>
      </c>
      <c r="G20" s="28">
        <v>6138691.18</v>
      </c>
      <c r="H20" s="27">
        <f>G20/G$6*100</f>
        <v>57.36087046542497</v>
      </c>
      <c r="I20" s="151">
        <f t="shared" si="2"/>
        <v>10.153593775177306</v>
      </c>
      <c r="J20" s="28">
        <v>3415445.25</v>
      </c>
      <c r="K20" s="28">
        <v>3635020.56</v>
      </c>
      <c r="L20" s="27">
        <f>K20/K$6*100</f>
        <v>52.680222001924335</v>
      </c>
      <c r="M20" s="151">
        <f t="shared" si="0"/>
        <v>6.4288926897598575</v>
      </c>
    </row>
    <row r="21" spans="1:13" ht="13.5">
      <c r="A21" s="18"/>
      <c r="B21" s="28">
        <v>0</v>
      </c>
      <c r="C21" s="28">
        <v>0</v>
      </c>
      <c r="D21" s="27"/>
      <c r="E21" s="151"/>
      <c r="F21" s="28">
        <v>0</v>
      </c>
      <c r="G21" s="28">
        <v>0</v>
      </c>
      <c r="H21" s="27"/>
      <c r="I21" s="151"/>
      <c r="J21" s="28">
        <v>0</v>
      </c>
      <c r="K21" s="28">
        <v>0</v>
      </c>
      <c r="L21" s="27"/>
      <c r="M21" s="153"/>
    </row>
    <row r="22" spans="1:13" ht="13.5">
      <c r="A22" s="18" t="s">
        <v>26</v>
      </c>
      <c r="B22" s="28">
        <v>224714.1</v>
      </c>
      <c r="C22" s="28">
        <v>222382.05</v>
      </c>
      <c r="D22" s="27">
        <f>C22/C$6*100</f>
        <v>10.768703532489592</v>
      </c>
      <c r="E22" s="151">
        <f t="shared" si="1"/>
        <v>-1.0377853459128783</v>
      </c>
      <c r="F22" s="28">
        <v>1408225.93</v>
      </c>
      <c r="G22" s="28">
        <v>1481735.89</v>
      </c>
      <c r="H22" s="27">
        <f>G22/G$6*100</f>
        <v>13.845567069275699</v>
      </c>
      <c r="I22" s="151">
        <f t="shared" si="2"/>
        <v>5.220040224653433</v>
      </c>
      <c r="J22" s="28">
        <v>980141.39</v>
      </c>
      <c r="K22" s="28">
        <v>1037312.94</v>
      </c>
      <c r="L22" s="27">
        <f>K22/K$6*100</f>
        <v>15.033168330874258</v>
      </c>
      <c r="M22" s="151">
        <f t="shared" si="0"/>
        <v>5.8329900750339725</v>
      </c>
    </row>
    <row r="23" spans="1:13" ht="13.5">
      <c r="A23" s="18" t="s">
        <v>27</v>
      </c>
      <c r="B23" s="28">
        <v>241138.87</v>
      </c>
      <c r="C23" s="28">
        <v>246742.37</v>
      </c>
      <c r="D23" s="27">
        <f>C23/C$6*100</f>
        <v>11.948335899564979</v>
      </c>
      <c r="E23" s="151">
        <f t="shared" si="1"/>
        <v>2.3237647252805083</v>
      </c>
      <c r="F23" s="28">
        <v>1172652.69</v>
      </c>
      <c r="G23" s="28">
        <v>1237738.68</v>
      </c>
      <c r="H23" s="27">
        <f>G23/G$6*100</f>
        <v>11.565619773289539</v>
      </c>
      <c r="I23" s="151">
        <f t="shared" si="2"/>
        <v>5.55032112705085</v>
      </c>
      <c r="J23" s="28">
        <v>926717.9</v>
      </c>
      <c r="K23" s="28">
        <v>829755.86</v>
      </c>
      <c r="L23" s="27">
        <f>K23/K$6*100</f>
        <v>12.025165247537869</v>
      </c>
      <c r="M23" s="151">
        <f t="shared" si="0"/>
        <v>-10.46295102317545</v>
      </c>
    </row>
    <row r="24" spans="1:13" ht="13.5">
      <c r="A24" s="18" t="s">
        <v>28</v>
      </c>
      <c r="B24" s="28">
        <v>406968.17</v>
      </c>
      <c r="C24" s="28">
        <v>444887.65</v>
      </c>
      <c r="D24" s="27">
        <f>C24/C$6*100</f>
        <v>21.54338989192695</v>
      </c>
      <c r="E24" s="151">
        <f t="shared" si="1"/>
        <v>9.317554245089998</v>
      </c>
      <c r="F24" s="28">
        <v>2991968.32</v>
      </c>
      <c r="G24" s="28">
        <v>3419216.61</v>
      </c>
      <c r="H24" s="27">
        <f>G24/G$6*100</f>
        <v>31.949683622859737</v>
      </c>
      <c r="I24" s="151">
        <f t="shared" si="2"/>
        <v>14.27984003520466</v>
      </c>
      <c r="J24" s="28">
        <v>1508585.96</v>
      </c>
      <c r="K24" s="28">
        <v>1767951.76</v>
      </c>
      <c r="L24" s="27">
        <f>K24/K$6*100</f>
        <v>25.6218884235122</v>
      </c>
      <c r="M24" s="151">
        <f t="shared" si="0"/>
        <v>17.192643102684045</v>
      </c>
    </row>
    <row r="25" spans="1:13" ht="13.5">
      <c r="A25" s="114"/>
      <c r="B25" s="17"/>
      <c r="C25" s="17"/>
      <c r="D25" s="17"/>
      <c r="E25" s="148"/>
      <c r="F25" s="17"/>
      <c r="G25" s="17"/>
      <c r="H25" s="17"/>
      <c r="I25" s="148"/>
      <c r="J25" s="31"/>
      <c r="K25" s="31"/>
      <c r="L25" s="17"/>
      <c r="M25" s="148"/>
    </row>
  </sheetData>
  <mergeCells count="3">
    <mergeCell ref="B3:E3"/>
    <mergeCell ref="F3:I3"/>
    <mergeCell ref="J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9"/>
  <sheetViews>
    <sheetView workbookViewId="0" topLeftCell="A1">
      <selection activeCell="H56" sqref="H56"/>
    </sheetView>
  </sheetViews>
  <sheetFormatPr defaultColWidth="9.00390625" defaultRowHeight="13.5"/>
  <cols>
    <col min="1" max="1" width="9.375" style="0" bestFit="1" customWidth="1"/>
    <col min="2" max="3" width="6.125" style="0" bestFit="1" customWidth="1"/>
    <col min="4" max="4" width="5.75390625" style="0" bestFit="1" customWidth="1"/>
    <col min="5" max="5" width="5.875" style="0" bestFit="1" customWidth="1"/>
    <col min="6" max="7" width="6.875" style="0" bestFit="1" customWidth="1"/>
    <col min="8" max="8" width="5.75390625" style="0" bestFit="1" customWidth="1"/>
    <col min="9" max="9" width="5.875" style="0" bestFit="1" customWidth="1"/>
    <col min="10" max="11" width="8.375" style="0" bestFit="1" customWidth="1"/>
    <col min="12" max="12" width="5.75390625" style="0" bestFit="1" customWidth="1"/>
    <col min="13" max="13" width="5.875" style="0" bestFit="1" customWidth="1"/>
    <col min="14" max="15" width="7.875" style="0" bestFit="1" customWidth="1"/>
    <col min="16" max="16" width="5.75390625" style="0" bestFit="1" customWidth="1"/>
    <col min="17" max="17" width="6.875" style="0" bestFit="1" customWidth="1"/>
    <col min="18" max="19" width="7.875" style="0" bestFit="1" customWidth="1"/>
    <col min="20" max="20" width="5.75390625" style="0" bestFit="1" customWidth="1"/>
    <col min="21" max="21" width="6.875" style="0" bestFit="1" customWidth="1"/>
    <col min="22" max="23" width="7.875" style="0" bestFit="1" customWidth="1"/>
    <col min="24" max="24" width="5.75390625" style="0" bestFit="1" customWidth="1"/>
    <col min="25" max="25" width="6.875" style="0" bestFit="1" customWidth="1"/>
  </cols>
  <sheetData>
    <row r="1" spans="2:25" ht="13.5">
      <c r="B1" s="52"/>
      <c r="C1" s="52"/>
      <c r="D1" s="99"/>
      <c r="E1" s="123"/>
      <c r="F1" s="52"/>
      <c r="G1" s="117" t="s">
        <v>165</v>
      </c>
      <c r="H1" s="108"/>
      <c r="I1" s="123"/>
      <c r="J1" s="52"/>
      <c r="K1" s="52"/>
      <c r="L1" s="99"/>
      <c r="M1" s="123"/>
      <c r="N1" s="117" t="s">
        <v>147</v>
      </c>
      <c r="O1" s="52"/>
      <c r="P1" s="99"/>
      <c r="Q1" s="123"/>
      <c r="R1" s="53"/>
      <c r="S1" s="52"/>
      <c r="T1" s="99"/>
      <c r="U1" s="123"/>
      <c r="V1" s="53"/>
      <c r="W1" s="52"/>
      <c r="X1" s="99"/>
      <c r="Y1" s="123"/>
    </row>
    <row r="2" spans="1:25" ht="13.5">
      <c r="A2" s="118"/>
      <c r="B2" s="41"/>
      <c r="C2" s="41"/>
      <c r="D2" s="97"/>
      <c r="E2" s="136"/>
      <c r="F2" s="41"/>
      <c r="G2" s="41"/>
      <c r="H2" s="97"/>
      <c r="I2" s="136"/>
      <c r="J2" s="41"/>
      <c r="K2" s="41"/>
      <c r="L2" s="97"/>
      <c r="M2" s="136"/>
      <c r="N2" s="73"/>
      <c r="O2" s="41"/>
      <c r="P2" s="97"/>
      <c r="Q2" s="136"/>
      <c r="R2" s="41"/>
      <c r="S2" s="41"/>
      <c r="T2" s="97"/>
      <c r="U2" s="136"/>
      <c r="V2" s="41"/>
      <c r="W2" s="41"/>
      <c r="X2" s="97"/>
      <c r="Y2" s="136"/>
    </row>
    <row r="3" spans="1:25" ht="21">
      <c r="A3" s="119"/>
      <c r="B3" s="177" t="s">
        <v>184</v>
      </c>
      <c r="C3" s="59"/>
      <c r="D3" s="98"/>
      <c r="E3" s="161"/>
      <c r="F3" s="177" t="s">
        <v>185</v>
      </c>
      <c r="G3" s="59"/>
      <c r="H3" s="98"/>
      <c r="I3" s="161"/>
      <c r="J3" s="177" t="s">
        <v>186</v>
      </c>
      <c r="K3" s="59"/>
      <c r="L3" s="98"/>
      <c r="M3" s="171"/>
      <c r="N3" s="178" t="s">
        <v>149</v>
      </c>
      <c r="O3" s="75"/>
      <c r="P3" s="109"/>
      <c r="Q3" s="172"/>
      <c r="R3" s="179" t="s">
        <v>154</v>
      </c>
      <c r="S3" s="75"/>
      <c r="T3" s="109"/>
      <c r="U3" s="172"/>
      <c r="V3" s="177" t="s">
        <v>187</v>
      </c>
      <c r="W3" s="59"/>
      <c r="X3" s="98"/>
      <c r="Y3" s="171"/>
    </row>
    <row r="4" spans="1:25" ht="13.5">
      <c r="A4" s="60" t="s">
        <v>162</v>
      </c>
      <c r="B4" s="61" t="s">
        <v>182</v>
      </c>
      <c r="C4" s="62" t="s">
        <v>183</v>
      </c>
      <c r="D4" s="100" t="s">
        <v>11</v>
      </c>
      <c r="E4" s="162" t="s">
        <v>100</v>
      </c>
      <c r="F4" s="61" t="s">
        <v>182</v>
      </c>
      <c r="G4" s="62" t="s">
        <v>183</v>
      </c>
      <c r="H4" s="100" t="s">
        <v>11</v>
      </c>
      <c r="I4" s="162" t="s">
        <v>100</v>
      </c>
      <c r="J4" s="61" t="s">
        <v>182</v>
      </c>
      <c r="K4" s="62" t="s">
        <v>183</v>
      </c>
      <c r="L4" s="100" t="s">
        <v>11</v>
      </c>
      <c r="M4" s="165" t="s">
        <v>100</v>
      </c>
      <c r="N4" s="61" t="s">
        <v>182</v>
      </c>
      <c r="O4" s="62" t="s">
        <v>183</v>
      </c>
      <c r="P4" s="100" t="s">
        <v>11</v>
      </c>
      <c r="Q4" s="162" t="s">
        <v>100</v>
      </c>
      <c r="R4" s="61" t="s">
        <v>182</v>
      </c>
      <c r="S4" s="62" t="s">
        <v>183</v>
      </c>
      <c r="T4" s="100" t="s">
        <v>11</v>
      </c>
      <c r="U4" s="162" t="s">
        <v>100</v>
      </c>
      <c r="V4" s="61" t="s">
        <v>182</v>
      </c>
      <c r="W4" s="62" t="s">
        <v>183</v>
      </c>
      <c r="X4" s="100" t="s">
        <v>11</v>
      </c>
      <c r="Y4" s="165" t="s">
        <v>100</v>
      </c>
    </row>
    <row r="5" spans="1:25" ht="13.5">
      <c r="A5" s="120"/>
      <c r="B5" s="61"/>
      <c r="C5" s="63"/>
      <c r="D5" s="101"/>
      <c r="E5" s="163"/>
      <c r="F5" s="61"/>
      <c r="G5" s="63"/>
      <c r="H5" s="101"/>
      <c r="I5" s="165"/>
      <c r="J5" s="63"/>
      <c r="K5" s="63"/>
      <c r="L5" s="101"/>
      <c r="M5" s="165"/>
      <c r="N5" s="61"/>
      <c r="O5" s="63"/>
      <c r="P5" s="101"/>
      <c r="Q5" s="163"/>
      <c r="R5" s="61"/>
      <c r="S5" s="63"/>
      <c r="T5" s="101"/>
      <c r="U5" s="165"/>
      <c r="V5" s="63"/>
      <c r="W5" s="63"/>
      <c r="X5" s="101"/>
      <c r="Y5" s="165"/>
    </row>
    <row r="6" spans="1:25" ht="13.5">
      <c r="A6" s="121"/>
      <c r="B6" s="189" t="s">
        <v>167</v>
      </c>
      <c r="C6" s="188" t="s">
        <v>167</v>
      </c>
      <c r="D6" s="102" t="s">
        <v>32</v>
      </c>
      <c r="E6" s="164" t="s">
        <v>32</v>
      </c>
      <c r="F6" s="87" t="s">
        <v>75</v>
      </c>
      <c r="G6" s="88" t="s">
        <v>75</v>
      </c>
      <c r="H6" s="102" t="s">
        <v>32</v>
      </c>
      <c r="I6" s="170" t="s">
        <v>32</v>
      </c>
      <c r="J6" s="88" t="s">
        <v>76</v>
      </c>
      <c r="K6" s="88" t="s">
        <v>76</v>
      </c>
      <c r="L6" s="102" t="s">
        <v>32</v>
      </c>
      <c r="M6" s="170" t="s">
        <v>32</v>
      </c>
      <c r="N6" s="87" t="s">
        <v>35</v>
      </c>
      <c r="O6" s="88" t="s">
        <v>35</v>
      </c>
      <c r="P6" s="102" t="s">
        <v>32</v>
      </c>
      <c r="Q6" s="164" t="s">
        <v>32</v>
      </c>
      <c r="R6" s="87" t="s">
        <v>35</v>
      </c>
      <c r="S6" s="88" t="s">
        <v>35</v>
      </c>
      <c r="T6" s="102" t="s">
        <v>32</v>
      </c>
      <c r="U6" s="170" t="s">
        <v>32</v>
      </c>
      <c r="V6" s="88" t="s">
        <v>35</v>
      </c>
      <c r="W6" s="88" t="s">
        <v>35</v>
      </c>
      <c r="X6" s="102" t="s">
        <v>32</v>
      </c>
      <c r="Y6" s="170" t="s">
        <v>32</v>
      </c>
    </row>
    <row r="7" spans="1:25" ht="13.5">
      <c r="A7" s="120"/>
      <c r="B7" s="69"/>
      <c r="C7" s="69"/>
      <c r="D7" s="103"/>
      <c r="E7" s="165"/>
      <c r="F7" s="69"/>
      <c r="G7" s="69"/>
      <c r="H7" s="103"/>
      <c r="I7" s="165"/>
      <c r="J7" s="69"/>
      <c r="K7" s="69"/>
      <c r="L7" s="103"/>
      <c r="M7" s="165"/>
      <c r="N7" s="69"/>
      <c r="O7" s="69"/>
      <c r="P7" s="103"/>
      <c r="Q7" s="165"/>
      <c r="R7" s="69"/>
      <c r="S7" s="69"/>
      <c r="T7" s="103"/>
      <c r="U7" s="165"/>
      <c r="V7" s="69"/>
      <c r="W7" s="69"/>
      <c r="X7" s="103"/>
      <c r="Y7" s="165"/>
    </row>
    <row r="8" spans="1:25" ht="13.5">
      <c r="A8" s="60" t="s">
        <v>72</v>
      </c>
      <c r="B8" s="65">
        <v>13228</v>
      </c>
      <c r="C8" s="65">
        <v>12517</v>
      </c>
      <c r="D8" s="104">
        <v>100</v>
      </c>
      <c r="E8" s="166">
        <v>-5.3749622013909875</v>
      </c>
      <c r="F8" s="65">
        <v>441562</v>
      </c>
      <c r="G8" s="65">
        <v>445997</v>
      </c>
      <c r="H8" s="104">
        <v>100</v>
      </c>
      <c r="I8" s="166">
        <v>1.0043889646301096</v>
      </c>
      <c r="J8" s="65">
        <v>17322744.34</v>
      </c>
      <c r="K8" s="65">
        <v>18188188.7</v>
      </c>
      <c r="L8" s="104">
        <v>100</v>
      </c>
      <c r="M8" s="166">
        <v>4.996000304649195</v>
      </c>
      <c r="N8" s="65">
        <v>2028111.38</v>
      </c>
      <c r="O8" s="65">
        <v>2065077.28</v>
      </c>
      <c r="P8" s="104">
        <v>100</v>
      </c>
      <c r="Q8" s="166">
        <v>1.8226760307414658</v>
      </c>
      <c r="R8" s="65">
        <v>10032918.3</v>
      </c>
      <c r="S8" s="65">
        <v>10701879.4</v>
      </c>
      <c r="T8" s="104">
        <v>100</v>
      </c>
      <c r="U8" s="166">
        <v>6.667662189574486</v>
      </c>
      <c r="V8" s="65">
        <v>6738474.83</v>
      </c>
      <c r="W8" s="65">
        <v>6900161.81</v>
      </c>
      <c r="X8" s="104">
        <v>100</v>
      </c>
      <c r="Y8" s="166">
        <v>2.399459582161856</v>
      </c>
    </row>
    <row r="9" spans="1:25" ht="13.5">
      <c r="A9" s="60"/>
      <c r="B9" s="65"/>
      <c r="C9" s="65"/>
      <c r="D9" s="104"/>
      <c r="E9" s="166"/>
      <c r="F9" s="65"/>
      <c r="G9" s="65"/>
      <c r="H9" s="104"/>
      <c r="I9" s="166"/>
      <c r="J9" s="65"/>
      <c r="K9" s="65"/>
      <c r="L9" s="104"/>
      <c r="M9" s="166"/>
      <c r="N9" s="65"/>
      <c r="O9" s="65"/>
      <c r="P9" s="104"/>
      <c r="Q9" s="166"/>
      <c r="R9" s="65"/>
      <c r="S9" s="65"/>
      <c r="T9" s="104"/>
      <c r="U9" s="166"/>
      <c r="V9" s="65"/>
      <c r="W9" s="65"/>
      <c r="X9" s="104"/>
      <c r="Y9" s="166"/>
    </row>
    <row r="10" spans="1:25" ht="13.5">
      <c r="A10" s="60" t="s">
        <v>73</v>
      </c>
      <c r="B10" s="65">
        <v>11893</v>
      </c>
      <c r="C10" s="65">
        <v>11243</v>
      </c>
      <c r="D10" s="104">
        <v>89.82184229447951</v>
      </c>
      <c r="E10" s="166">
        <v>-5.465399815017236</v>
      </c>
      <c r="F10" s="65">
        <v>397910</v>
      </c>
      <c r="G10" s="65">
        <v>401630</v>
      </c>
      <c r="H10" s="104">
        <v>90.0521752388469</v>
      </c>
      <c r="I10" s="166">
        <v>0.9348847729385934</v>
      </c>
      <c r="J10" s="65">
        <v>15888721.47</v>
      </c>
      <c r="K10" s="65">
        <v>16661664.92</v>
      </c>
      <c r="L10" s="104">
        <v>91.6070599157573</v>
      </c>
      <c r="M10" s="166">
        <v>4.864730314892984</v>
      </c>
      <c r="N10" s="65">
        <v>1840781.63</v>
      </c>
      <c r="O10" s="65">
        <v>1875037.3</v>
      </c>
      <c r="P10" s="104">
        <v>90.79743979363329</v>
      </c>
      <c r="Q10" s="166">
        <v>1.860930674324468</v>
      </c>
      <c r="R10" s="65">
        <v>9287438.93</v>
      </c>
      <c r="S10" s="65">
        <v>9912189.65</v>
      </c>
      <c r="T10" s="104">
        <v>92.62101804286824</v>
      </c>
      <c r="U10" s="166">
        <v>6.726835295594236</v>
      </c>
      <c r="V10" s="65">
        <v>6076084.95</v>
      </c>
      <c r="W10" s="65">
        <v>6191651.11</v>
      </c>
      <c r="X10" s="104">
        <v>89.73196977825654</v>
      </c>
      <c r="Y10" s="166">
        <v>1.9019839411560602</v>
      </c>
    </row>
    <row r="11" spans="1:25" ht="13.5">
      <c r="A11" s="60" t="s">
        <v>74</v>
      </c>
      <c r="B11" s="65">
        <v>1335</v>
      </c>
      <c r="C11" s="65">
        <v>1274</v>
      </c>
      <c r="D11" s="104">
        <v>10.178157705520492</v>
      </c>
      <c r="E11" s="166">
        <v>-4.569288389513105</v>
      </c>
      <c r="F11" s="65">
        <v>43652</v>
      </c>
      <c r="G11" s="65">
        <v>44367</v>
      </c>
      <c r="H11" s="104">
        <v>9.947824761153102</v>
      </c>
      <c r="I11" s="166">
        <v>1.6379547328873922</v>
      </c>
      <c r="J11" s="65">
        <v>1434022.87</v>
      </c>
      <c r="K11" s="65">
        <v>1526523.78</v>
      </c>
      <c r="L11" s="104">
        <v>8.392940084242694</v>
      </c>
      <c r="M11" s="166">
        <v>6.450448729593838</v>
      </c>
      <c r="N11" s="65">
        <v>187329.75</v>
      </c>
      <c r="O11" s="65">
        <v>190039.98</v>
      </c>
      <c r="P11" s="104">
        <v>9.202560206366709</v>
      </c>
      <c r="Q11" s="166">
        <v>1.4467696668575059</v>
      </c>
      <c r="R11" s="65">
        <v>745479.37</v>
      </c>
      <c r="S11" s="65">
        <v>789689.75</v>
      </c>
      <c r="T11" s="104">
        <v>7.378981957131754</v>
      </c>
      <c r="U11" s="166">
        <v>5.930463240049155</v>
      </c>
      <c r="V11" s="65">
        <v>662389.88</v>
      </c>
      <c r="W11" s="65">
        <v>708510.7</v>
      </c>
      <c r="X11" s="104">
        <v>10.268030221743452</v>
      </c>
      <c r="Y11" s="166">
        <v>6.962790554710763</v>
      </c>
    </row>
    <row r="12" spans="1:25" ht="13.5">
      <c r="A12" s="60"/>
      <c r="B12" s="65"/>
      <c r="C12" s="65"/>
      <c r="D12" s="104"/>
      <c r="E12" s="166"/>
      <c r="F12" s="65"/>
      <c r="G12" s="65"/>
      <c r="H12" s="104"/>
      <c r="I12" s="166"/>
      <c r="J12" s="65"/>
      <c r="K12" s="65"/>
      <c r="L12" s="104"/>
      <c r="M12" s="166"/>
      <c r="N12" s="65"/>
      <c r="O12" s="65"/>
      <c r="P12" s="104"/>
      <c r="Q12" s="166"/>
      <c r="R12" s="65"/>
      <c r="S12" s="65"/>
      <c r="T12" s="104"/>
      <c r="U12" s="166"/>
      <c r="V12" s="65"/>
      <c r="W12" s="65"/>
      <c r="X12" s="104"/>
      <c r="Y12" s="166"/>
    </row>
    <row r="13" spans="1:25" ht="13.5">
      <c r="A13" s="60" t="s">
        <v>36</v>
      </c>
      <c r="B13" s="65">
        <v>2007</v>
      </c>
      <c r="C13" s="65">
        <v>1844</v>
      </c>
      <c r="D13" s="104">
        <v>14.731964528241592</v>
      </c>
      <c r="E13" s="166">
        <v>-8.121574489287497</v>
      </c>
      <c r="F13" s="65">
        <v>50008</v>
      </c>
      <c r="G13" s="65">
        <v>48602</v>
      </c>
      <c r="H13" s="104">
        <v>10.897382717820973</v>
      </c>
      <c r="I13" s="166">
        <v>-2.8115501519756836</v>
      </c>
      <c r="J13" s="65">
        <v>1622226.63</v>
      </c>
      <c r="K13" s="65">
        <v>1635390.75</v>
      </c>
      <c r="L13" s="104">
        <v>8.991498697173732</v>
      </c>
      <c r="M13" s="166">
        <v>0.8114846444112533</v>
      </c>
      <c r="N13" s="65">
        <v>215574.91</v>
      </c>
      <c r="O13" s="65">
        <v>215075.94</v>
      </c>
      <c r="P13" s="104">
        <v>10.41490999310205</v>
      </c>
      <c r="Q13" s="166">
        <v>-0.2314601453388021</v>
      </c>
      <c r="R13" s="65">
        <v>926087.89</v>
      </c>
      <c r="S13" s="65">
        <v>946940.09</v>
      </c>
      <c r="T13" s="104">
        <v>8.848353215417472</v>
      </c>
      <c r="U13" s="166">
        <v>2.2516437397750666</v>
      </c>
      <c r="V13" s="65">
        <v>670715.38</v>
      </c>
      <c r="W13" s="65">
        <v>662967.5</v>
      </c>
      <c r="X13" s="104">
        <v>9.607999323134713</v>
      </c>
      <c r="Y13" s="166">
        <v>-1.1551665924225518</v>
      </c>
    </row>
    <row r="14" spans="1:25" ht="13.5">
      <c r="A14" s="186" t="s">
        <v>163</v>
      </c>
      <c r="B14" s="185">
        <v>598</v>
      </c>
      <c r="C14" s="65">
        <v>551</v>
      </c>
      <c r="D14" s="104">
        <v>4.40201326196373</v>
      </c>
      <c r="E14" s="166">
        <v>-7.859531772575245</v>
      </c>
      <c r="F14" s="185">
        <v>7596</v>
      </c>
      <c r="G14" s="65">
        <v>7246</v>
      </c>
      <c r="H14" s="104">
        <v>1.6246746054345655</v>
      </c>
      <c r="I14" s="166">
        <v>-4.60768825697736</v>
      </c>
      <c r="J14" s="65">
        <v>132835.98</v>
      </c>
      <c r="K14" s="65">
        <v>125900</v>
      </c>
      <c r="L14" s="104">
        <v>0.6922074653865891</v>
      </c>
      <c r="M14" s="166">
        <v>-5.221461835867059</v>
      </c>
      <c r="N14" s="65">
        <v>25660.12</v>
      </c>
      <c r="O14" s="65">
        <v>24149.01</v>
      </c>
      <c r="P14" s="104">
        <v>1.169399820233362</v>
      </c>
      <c r="Q14" s="166">
        <v>-5.888943621463971</v>
      </c>
      <c r="R14" s="65">
        <v>77376.68</v>
      </c>
      <c r="S14" s="65">
        <v>73014.54</v>
      </c>
      <c r="T14" s="104">
        <v>0.6822590432106719</v>
      </c>
      <c r="U14" s="166">
        <v>-5.6375383384244415</v>
      </c>
      <c r="V14" s="65">
        <v>52965.07</v>
      </c>
      <c r="W14" s="65">
        <v>50451.43</v>
      </c>
      <c r="X14" s="104">
        <v>0.7311629986253902</v>
      </c>
      <c r="Y14" s="166">
        <v>-4.745844761462603</v>
      </c>
    </row>
    <row r="15" spans="1:25" ht="13.5">
      <c r="A15" s="186" t="s">
        <v>158</v>
      </c>
      <c r="B15" s="185">
        <v>639</v>
      </c>
      <c r="C15" s="65">
        <v>574</v>
      </c>
      <c r="D15" s="104">
        <v>4.585763361827913</v>
      </c>
      <c r="E15" s="166">
        <v>-10.172143974960878</v>
      </c>
      <c r="F15" s="185">
        <v>15619</v>
      </c>
      <c r="G15" s="65">
        <v>15092</v>
      </c>
      <c r="H15" s="104">
        <v>3.3838792637618638</v>
      </c>
      <c r="I15" s="166">
        <v>-3.3740956527306465</v>
      </c>
      <c r="J15" s="65">
        <v>562875.59</v>
      </c>
      <c r="K15" s="65">
        <v>549456.92</v>
      </c>
      <c r="L15" s="104">
        <v>3.0209545824648276</v>
      </c>
      <c r="M15" s="166">
        <v>-2.38394953314639</v>
      </c>
      <c r="N15" s="65">
        <v>64153.61</v>
      </c>
      <c r="O15" s="65">
        <v>62409.06</v>
      </c>
      <c r="P15" s="104">
        <v>3.0221174095721977</v>
      </c>
      <c r="Q15" s="166">
        <v>-2.7193325519795364</v>
      </c>
      <c r="R15" s="65">
        <v>261727.31</v>
      </c>
      <c r="S15" s="65">
        <v>251408.48</v>
      </c>
      <c r="T15" s="104">
        <v>2.349199337828457</v>
      </c>
      <c r="U15" s="166">
        <v>-3.9425881846262056</v>
      </c>
      <c r="V15" s="65">
        <v>289732</v>
      </c>
      <c r="W15" s="65">
        <v>285824.24</v>
      </c>
      <c r="X15" s="104">
        <v>4.142283150313543</v>
      </c>
      <c r="Y15" s="166">
        <v>-1.3487498791987074</v>
      </c>
    </row>
    <row r="16" spans="1:25" ht="13.5">
      <c r="A16" s="186" t="s">
        <v>159</v>
      </c>
      <c r="B16" s="185">
        <v>770</v>
      </c>
      <c r="C16" s="65">
        <v>719</v>
      </c>
      <c r="D16" s="104">
        <v>5.744187904449948</v>
      </c>
      <c r="E16" s="166">
        <v>-6.62337662337662</v>
      </c>
      <c r="F16" s="185">
        <v>26793</v>
      </c>
      <c r="G16" s="65">
        <v>26264</v>
      </c>
      <c r="H16" s="104">
        <v>5.888828848624542</v>
      </c>
      <c r="I16" s="166">
        <v>-1.974396297540404</v>
      </c>
      <c r="J16" s="65">
        <v>926515.06</v>
      </c>
      <c r="K16" s="65">
        <v>960033.83</v>
      </c>
      <c r="L16" s="104">
        <v>5.278336649322315</v>
      </c>
      <c r="M16" s="166">
        <v>3.6177253287172695</v>
      </c>
      <c r="N16" s="65">
        <v>125761.18</v>
      </c>
      <c r="O16" s="65">
        <v>128517.87</v>
      </c>
      <c r="P16" s="104">
        <v>6.2233927632964905</v>
      </c>
      <c r="Q16" s="166">
        <v>2.192003923627306</v>
      </c>
      <c r="R16" s="65">
        <v>586983.9</v>
      </c>
      <c r="S16" s="65">
        <v>622517.07</v>
      </c>
      <c r="T16" s="104">
        <v>5.816894834378343</v>
      </c>
      <c r="U16" s="166">
        <v>6.05351697039731</v>
      </c>
      <c r="V16" s="65">
        <v>328018.31</v>
      </c>
      <c r="W16" s="65">
        <v>326691.83</v>
      </c>
      <c r="X16" s="104">
        <v>4.7345531741957805</v>
      </c>
      <c r="Y16" s="166">
        <v>-0.40439205969935443</v>
      </c>
    </row>
    <row r="17" spans="1:25" ht="13.5">
      <c r="A17" s="60" t="s">
        <v>37</v>
      </c>
      <c r="B17" s="65">
        <v>3004</v>
      </c>
      <c r="C17" s="65">
        <v>2848</v>
      </c>
      <c r="D17" s="104">
        <v>22.75305584405209</v>
      </c>
      <c r="E17" s="166">
        <v>-5.193075898801602</v>
      </c>
      <c r="F17" s="65">
        <v>90979</v>
      </c>
      <c r="G17" s="65">
        <v>91899</v>
      </c>
      <c r="H17" s="104">
        <v>20.60529555131537</v>
      </c>
      <c r="I17" s="166">
        <v>1.0112223699974665</v>
      </c>
      <c r="J17" s="65">
        <v>2753302.05</v>
      </c>
      <c r="K17" s="65">
        <v>2836295.49</v>
      </c>
      <c r="L17" s="104">
        <v>15.594161336142284</v>
      </c>
      <c r="M17" s="166">
        <v>3.0143238370813785</v>
      </c>
      <c r="N17" s="65">
        <v>411157.48</v>
      </c>
      <c r="O17" s="65">
        <v>417236.31</v>
      </c>
      <c r="P17" s="104">
        <v>20.20439206033006</v>
      </c>
      <c r="Q17" s="166">
        <v>1.4784675691659643</v>
      </c>
      <c r="R17" s="65">
        <v>1595126.14</v>
      </c>
      <c r="S17" s="65">
        <v>1676561.96</v>
      </c>
      <c r="T17" s="104">
        <v>15.666051703030778</v>
      </c>
      <c r="U17" s="166">
        <v>5.105290293844722</v>
      </c>
      <c r="V17" s="65">
        <v>1062291.01</v>
      </c>
      <c r="W17" s="65">
        <v>1070576.12</v>
      </c>
      <c r="X17" s="104">
        <v>15.515232098593351</v>
      </c>
      <c r="Y17" s="166">
        <v>0.7799284680005014</v>
      </c>
    </row>
    <row r="18" spans="1:25" ht="13.5">
      <c r="A18" s="60" t="s">
        <v>38</v>
      </c>
      <c r="B18" s="65">
        <v>782</v>
      </c>
      <c r="C18" s="65">
        <v>755</v>
      </c>
      <c r="D18" s="104">
        <v>6.03179675641128</v>
      </c>
      <c r="E18" s="166">
        <v>-3.4526854219948833</v>
      </c>
      <c r="F18" s="65">
        <v>20694</v>
      </c>
      <c r="G18" s="65">
        <v>20818</v>
      </c>
      <c r="H18" s="104">
        <v>4.667744401868174</v>
      </c>
      <c r="I18" s="166">
        <v>0.5992074997583918</v>
      </c>
      <c r="J18" s="65">
        <v>598513.27</v>
      </c>
      <c r="K18" s="65">
        <v>634637.97</v>
      </c>
      <c r="L18" s="104">
        <v>3.4892862641127094</v>
      </c>
      <c r="M18" s="166">
        <v>6.035739190878764</v>
      </c>
      <c r="N18" s="65">
        <v>92933.6</v>
      </c>
      <c r="O18" s="65">
        <v>95092.78</v>
      </c>
      <c r="P18" s="104">
        <v>4.604804910739224</v>
      </c>
      <c r="Q18" s="166">
        <v>2.3233577522015825</v>
      </c>
      <c r="R18" s="65">
        <v>306902.24</v>
      </c>
      <c r="S18" s="65">
        <v>363485.41</v>
      </c>
      <c r="T18" s="104">
        <v>3.3964633352156817</v>
      </c>
      <c r="U18" s="166">
        <v>18.436870972333086</v>
      </c>
      <c r="V18" s="65">
        <v>282469.98</v>
      </c>
      <c r="W18" s="65">
        <v>263372.57</v>
      </c>
      <c r="X18" s="104">
        <v>3.8169042589451974</v>
      </c>
      <c r="Y18" s="166">
        <v>-6.760863579202292</v>
      </c>
    </row>
    <row r="19" spans="1:25" ht="13.5">
      <c r="A19" s="60" t="s">
        <v>39</v>
      </c>
      <c r="B19" s="65">
        <v>48</v>
      </c>
      <c r="C19" s="65">
        <v>47</v>
      </c>
      <c r="D19" s="104">
        <v>0.3754893345050731</v>
      </c>
      <c r="E19" s="166">
        <v>-2.083333333333337</v>
      </c>
      <c r="F19" s="65">
        <v>365</v>
      </c>
      <c r="G19" s="65">
        <v>380</v>
      </c>
      <c r="H19" s="104">
        <v>0.08520236683206389</v>
      </c>
      <c r="I19" s="166">
        <v>4.109589041095885</v>
      </c>
      <c r="J19" s="65">
        <v>4265.73</v>
      </c>
      <c r="K19" s="65">
        <v>4106.07</v>
      </c>
      <c r="L19" s="104">
        <v>0.022575475038919077</v>
      </c>
      <c r="M19" s="166">
        <v>-3.742852923180795</v>
      </c>
      <c r="N19" s="65">
        <v>1123.22</v>
      </c>
      <c r="O19" s="65">
        <v>1086.69</v>
      </c>
      <c r="P19" s="104">
        <v>0.052622243754480706</v>
      </c>
      <c r="Q19" s="166">
        <v>-3.2522569042574</v>
      </c>
      <c r="R19" s="65">
        <v>1724.96</v>
      </c>
      <c r="S19" s="65">
        <v>1695.8</v>
      </c>
      <c r="T19" s="104">
        <v>0.01584581489490528</v>
      </c>
      <c r="U19" s="166">
        <v>-1.6904739820053805</v>
      </c>
      <c r="V19" s="65">
        <v>2419.76</v>
      </c>
      <c r="W19" s="65">
        <v>2295.54</v>
      </c>
      <c r="X19" s="104">
        <v>0.03326791549544836</v>
      </c>
      <c r="Y19" s="166">
        <v>-5.13356696531887</v>
      </c>
    </row>
    <row r="20" spans="1:25" ht="13.5">
      <c r="A20" s="60" t="s">
        <v>40</v>
      </c>
      <c r="B20" s="65">
        <v>258</v>
      </c>
      <c r="C20" s="65">
        <v>236</v>
      </c>
      <c r="D20" s="104">
        <v>1.8854358073020692</v>
      </c>
      <c r="E20" s="166">
        <v>-8.527131782945741</v>
      </c>
      <c r="F20" s="65">
        <v>8425</v>
      </c>
      <c r="G20" s="65">
        <v>7984</v>
      </c>
      <c r="H20" s="104">
        <v>1.7901465704926265</v>
      </c>
      <c r="I20" s="166">
        <v>-5.234421364985165</v>
      </c>
      <c r="J20" s="65">
        <v>297737.32</v>
      </c>
      <c r="K20" s="65">
        <v>240012.62</v>
      </c>
      <c r="L20" s="104">
        <v>1.3196070480619106</v>
      </c>
      <c r="M20" s="166">
        <v>-19.387794583493935</v>
      </c>
      <c r="N20" s="65">
        <v>39479.19</v>
      </c>
      <c r="O20" s="65">
        <v>37556.94</v>
      </c>
      <c r="P20" s="104">
        <v>1.8186699531167183</v>
      </c>
      <c r="Q20" s="166">
        <v>-4.869020868969198</v>
      </c>
      <c r="R20" s="65">
        <v>198450.18</v>
      </c>
      <c r="S20" s="65">
        <v>143643.25</v>
      </c>
      <c r="T20" s="104">
        <v>1.3422245255352065</v>
      </c>
      <c r="U20" s="166">
        <v>-27.617475580017114</v>
      </c>
      <c r="V20" s="65">
        <v>95596.13</v>
      </c>
      <c r="W20" s="65">
        <v>93028.12</v>
      </c>
      <c r="X20" s="104">
        <v>1.3482020068743865</v>
      </c>
      <c r="Y20" s="166">
        <v>-2.686311673913999</v>
      </c>
    </row>
    <row r="21" spans="1:25" ht="13.5">
      <c r="A21" s="60" t="s">
        <v>41</v>
      </c>
      <c r="B21" s="65">
        <v>368</v>
      </c>
      <c r="C21" s="65">
        <v>345</v>
      </c>
      <c r="D21" s="104">
        <v>2.7562514979627704</v>
      </c>
      <c r="E21" s="166">
        <v>-6.25</v>
      </c>
      <c r="F21" s="65">
        <v>17454</v>
      </c>
      <c r="G21" s="65">
        <v>17747</v>
      </c>
      <c r="H21" s="104">
        <v>3.979174747812205</v>
      </c>
      <c r="I21" s="166">
        <v>1.6786982926549898</v>
      </c>
      <c r="J21" s="65">
        <v>710297.24</v>
      </c>
      <c r="K21" s="65">
        <v>705807.96</v>
      </c>
      <c r="L21" s="104">
        <v>3.880584106761549</v>
      </c>
      <c r="M21" s="166">
        <v>-0.6320283604086652</v>
      </c>
      <c r="N21" s="65">
        <v>77232.18</v>
      </c>
      <c r="O21" s="65">
        <v>82172</v>
      </c>
      <c r="P21" s="104">
        <v>3.9791246940647182</v>
      </c>
      <c r="Q21" s="166">
        <v>6.396064438424509</v>
      </c>
      <c r="R21" s="65">
        <v>348894.28</v>
      </c>
      <c r="S21" s="65">
        <v>349264.91</v>
      </c>
      <c r="T21" s="104">
        <v>3.2635848054875294</v>
      </c>
      <c r="U21" s="166">
        <v>0.10622988717383652</v>
      </c>
      <c r="V21" s="65">
        <v>346776.15</v>
      </c>
      <c r="W21" s="65">
        <v>342071.27</v>
      </c>
      <c r="X21" s="104">
        <v>4.9574383821587515</v>
      </c>
      <c r="Y21" s="166">
        <v>-1.3567484384378825</v>
      </c>
    </row>
    <row r="22" spans="1:25" ht="13.5">
      <c r="A22" s="60" t="s">
        <v>42</v>
      </c>
      <c r="B22" s="65">
        <v>90</v>
      </c>
      <c r="C22" s="65">
        <v>79</v>
      </c>
      <c r="D22" s="104">
        <v>0.6311416473595909</v>
      </c>
      <c r="E22" s="166">
        <v>-12.222222222222223</v>
      </c>
      <c r="F22" s="65">
        <v>1115</v>
      </c>
      <c r="G22" s="65">
        <v>1002</v>
      </c>
      <c r="H22" s="104">
        <v>0.2246651883308632</v>
      </c>
      <c r="I22" s="166">
        <v>-10.134529147982063</v>
      </c>
      <c r="J22" s="65">
        <v>13501.95</v>
      </c>
      <c r="K22" s="65">
        <v>13058.05</v>
      </c>
      <c r="L22" s="104">
        <v>0.07179411988396624</v>
      </c>
      <c r="M22" s="166">
        <v>-3.2876732620103044</v>
      </c>
      <c r="N22" s="65">
        <v>3329.01</v>
      </c>
      <c r="O22" s="65">
        <v>2950.01</v>
      </c>
      <c r="P22" s="104">
        <v>0.14285228105361752</v>
      </c>
      <c r="Q22" s="166">
        <v>-11.384766041555894</v>
      </c>
      <c r="R22" s="65">
        <v>6701.91</v>
      </c>
      <c r="S22" s="65">
        <v>6171.03</v>
      </c>
      <c r="T22" s="104">
        <v>0.057663049351873656</v>
      </c>
      <c r="U22" s="166">
        <v>-7.92132392109115</v>
      </c>
      <c r="V22" s="65">
        <v>6482.5</v>
      </c>
      <c r="W22" s="65">
        <v>6567.88</v>
      </c>
      <c r="X22" s="104">
        <v>0.09518443452270288</v>
      </c>
      <c r="Y22" s="166">
        <v>1.31708445815657</v>
      </c>
    </row>
    <row r="23" spans="1:25" ht="13.5">
      <c r="A23" s="60" t="s">
        <v>43</v>
      </c>
      <c r="B23" s="65">
        <v>404</v>
      </c>
      <c r="C23" s="65">
        <v>380</v>
      </c>
      <c r="D23" s="104">
        <v>3.0358712151473997</v>
      </c>
      <c r="E23" s="166">
        <v>-5.940594059405946</v>
      </c>
      <c r="F23" s="65">
        <v>11478</v>
      </c>
      <c r="G23" s="65">
        <v>12259</v>
      </c>
      <c r="H23" s="104">
        <v>2.7486731973533454</v>
      </c>
      <c r="I23" s="166">
        <v>6.804321310332817</v>
      </c>
      <c r="J23" s="65">
        <v>336793.89</v>
      </c>
      <c r="K23" s="65">
        <v>343231.28</v>
      </c>
      <c r="L23" s="104">
        <v>1.8871108369356207</v>
      </c>
      <c r="M23" s="166">
        <v>1.9113737484964366</v>
      </c>
      <c r="N23" s="65">
        <v>44711.83</v>
      </c>
      <c r="O23" s="65">
        <v>46772.76</v>
      </c>
      <c r="P23" s="104">
        <v>2.264939934838661</v>
      </c>
      <c r="Q23" s="166">
        <v>4.609361772935716</v>
      </c>
      <c r="R23" s="65">
        <v>190192.63</v>
      </c>
      <c r="S23" s="65">
        <v>205436.71</v>
      </c>
      <c r="T23" s="104">
        <v>1.91963207882907</v>
      </c>
      <c r="U23" s="166">
        <v>8.015073980521748</v>
      </c>
      <c r="V23" s="65">
        <v>140286.12</v>
      </c>
      <c r="W23" s="65">
        <v>132219.08</v>
      </c>
      <c r="X23" s="104">
        <v>1.916173615064833</v>
      </c>
      <c r="Y23" s="166">
        <v>-5.750419214673553</v>
      </c>
    </row>
    <row r="24" spans="1:25" ht="13.5">
      <c r="A24" s="60" t="s">
        <v>44</v>
      </c>
      <c r="B24" s="65">
        <v>1045</v>
      </c>
      <c r="C24" s="65">
        <v>1003</v>
      </c>
      <c r="D24" s="104">
        <v>8.013102181033794</v>
      </c>
      <c r="E24" s="166">
        <v>-4.019138755980867</v>
      </c>
      <c r="F24" s="65">
        <v>35606</v>
      </c>
      <c r="G24" s="65">
        <v>36110</v>
      </c>
      <c r="H24" s="104">
        <v>8.096467016594282</v>
      </c>
      <c r="I24" s="166">
        <v>1.415491771049826</v>
      </c>
      <c r="J24" s="65">
        <v>1301972.79</v>
      </c>
      <c r="K24" s="65">
        <v>1376819.66</v>
      </c>
      <c r="L24" s="104">
        <v>7.569855815274227</v>
      </c>
      <c r="M24" s="166">
        <v>5.748727667342424</v>
      </c>
      <c r="N24" s="65">
        <v>177793.99</v>
      </c>
      <c r="O24" s="65">
        <v>177483.12</v>
      </c>
      <c r="P24" s="104">
        <v>8.594502574741417</v>
      </c>
      <c r="Q24" s="166">
        <v>-0.17484842991599692</v>
      </c>
      <c r="R24" s="65">
        <v>796371.82</v>
      </c>
      <c r="S24" s="65">
        <v>863785.72</v>
      </c>
      <c r="T24" s="104">
        <v>8.071346047872675</v>
      </c>
      <c r="U24" s="166">
        <v>8.465128763596885</v>
      </c>
      <c r="V24" s="65">
        <v>487379.97</v>
      </c>
      <c r="W24" s="65">
        <v>496211.46</v>
      </c>
      <c r="X24" s="104">
        <v>7.191301793544462</v>
      </c>
      <c r="Y24" s="166">
        <v>1.81203384291726</v>
      </c>
    </row>
    <row r="25" spans="1:25" ht="13.5">
      <c r="A25" s="60" t="s">
        <v>45</v>
      </c>
      <c r="B25" s="65">
        <v>751</v>
      </c>
      <c r="C25" s="65">
        <v>737</v>
      </c>
      <c r="D25" s="104">
        <v>5.887992330430614</v>
      </c>
      <c r="E25" s="166">
        <v>-1.8641810918774926</v>
      </c>
      <c r="F25" s="65">
        <v>39395</v>
      </c>
      <c r="G25" s="65">
        <v>39865</v>
      </c>
      <c r="H25" s="104">
        <v>8.938400930947967</v>
      </c>
      <c r="I25" s="166">
        <v>1.193044802639931</v>
      </c>
      <c r="J25" s="65">
        <v>2067900.25</v>
      </c>
      <c r="K25" s="65">
        <v>2479214.8</v>
      </c>
      <c r="L25" s="104">
        <v>13.630905423803966</v>
      </c>
      <c r="M25" s="166">
        <v>19.890444425450404</v>
      </c>
      <c r="N25" s="65">
        <v>194722.27</v>
      </c>
      <c r="O25" s="65">
        <v>201102.09</v>
      </c>
      <c r="P25" s="104">
        <v>9.73823555891332</v>
      </c>
      <c r="Q25" s="166">
        <v>3.276368953587072</v>
      </c>
      <c r="R25" s="65">
        <v>1070206.1</v>
      </c>
      <c r="S25" s="65">
        <v>1309984.09</v>
      </c>
      <c r="T25" s="104">
        <v>12.240691947995602</v>
      </c>
      <c r="U25" s="166">
        <v>22.40484239437619</v>
      </c>
      <c r="V25" s="65">
        <v>755690.89</v>
      </c>
      <c r="W25" s="65">
        <v>881908.89</v>
      </c>
      <c r="X25" s="104">
        <v>12.780988537426778</v>
      </c>
      <c r="Y25" s="166">
        <v>16.70233182247307</v>
      </c>
    </row>
    <row r="26" spans="1:25" ht="13.5">
      <c r="A26" s="60" t="s">
        <v>46</v>
      </c>
      <c r="B26" s="65">
        <v>555</v>
      </c>
      <c r="C26" s="65">
        <v>534</v>
      </c>
      <c r="D26" s="104">
        <v>4.266197970759767</v>
      </c>
      <c r="E26" s="166">
        <v>-3.7837837837837784</v>
      </c>
      <c r="F26" s="65">
        <v>11215</v>
      </c>
      <c r="G26" s="65">
        <v>11175</v>
      </c>
      <c r="H26" s="104">
        <v>2.505622235127142</v>
      </c>
      <c r="I26" s="166">
        <v>-0.3566651805617438</v>
      </c>
      <c r="J26" s="65">
        <v>327704.72</v>
      </c>
      <c r="K26" s="65">
        <v>297371.76</v>
      </c>
      <c r="L26" s="104">
        <v>1.6349718210258066</v>
      </c>
      <c r="M26" s="166">
        <v>-9.256186483978624</v>
      </c>
      <c r="N26" s="65">
        <v>46570.34</v>
      </c>
      <c r="O26" s="65">
        <v>42253.09</v>
      </c>
      <c r="P26" s="104">
        <v>2.0460779075541424</v>
      </c>
      <c r="Q26" s="166">
        <v>-9.270385399805969</v>
      </c>
      <c r="R26" s="65">
        <v>151905.27</v>
      </c>
      <c r="S26" s="65">
        <v>156389.49</v>
      </c>
      <c r="T26" s="104">
        <v>1.4613273440551011</v>
      </c>
      <c r="U26" s="166">
        <v>2.951984483487635</v>
      </c>
      <c r="V26" s="65">
        <v>144160.88</v>
      </c>
      <c r="W26" s="65">
        <v>112718.5</v>
      </c>
      <c r="X26" s="104">
        <v>1.6335631410359635</v>
      </c>
      <c r="Y26" s="166">
        <v>-21.810618803103864</v>
      </c>
    </row>
    <row r="27" spans="1:25" ht="13.5">
      <c r="A27" s="60" t="s">
        <v>47</v>
      </c>
      <c r="B27" s="65">
        <v>468</v>
      </c>
      <c r="C27" s="65">
        <v>441</v>
      </c>
      <c r="D27" s="104">
        <v>3.523208436526324</v>
      </c>
      <c r="E27" s="166">
        <v>-5.769230769230771</v>
      </c>
      <c r="F27" s="65">
        <v>20761</v>
      </c>
      <c r="G27" s="65">
        <v>21169</v>
      </c>
      <c r="H27" s="104">
        <v>4.746444482810422</v>
      </c>
      <c r="I27" s="166">
        <v>1.965223255141857</v>
      </c>
      <c r="J27" s="65">
        <v>1446914.86</v>
      </c>
      <c r="K27" s="65">
        <v>1450218.83</v>
      </c>
      <c r="L27" s="104">
        <v>7.973409853615605</v>
      </c>
      <c r="M27" s="166">
        <v>0.22834584752278175</v>
      </c>
      <c r="N27" s="65">
        <v>99595.77</v>
      </c>
      <c r="O27" s="65">
        <v>102115.14</v>
      </c>
      <c r="P27" s="104">
        <v>4.944858044247138</v>
      </c>
      <c r="Q27" s="166">
        <v>2.5295953834183926</v>
      </c>
      <c r="R27" s="65">
        <v>865726.86</v>
      </c>
      <c r="S27" s="65">
        <v>870259.15</v>
      </c>
      <c r="T27" s="104">
        <v>8.131834769134102</v>
      </c>
      <c r="U27" s="166">
        <v>0.5235242441247623</v>
      </c>
      <c r="V27" s="65">
        <v>557497.15</v>
      </c>
      <c r="W27" s="65">
        <v>557623.11</v>
      </c>
      <c r="X27" s="104">
        <v>8.081304835371679</v>
      </c>
      <c r="Y27" s="166">
        <v>0.022593837475226586</v>
      </c>
    </row>
    <row r="28" spans="1:25" ht="13.5">
      <c r="A28" s="60" t="s">
        <v>48</v>
      </c>
      <c r="B28" s="65">
        <v>408</v>
      </c>
      <c r="C28" s="65">
        <v>379</v>
      </c>
      <c r="D28" s="104">
        <v>3.027882080370696</v>
      </c>
      <c r="E28" s="166">
        <v>-7.107843137254899</v>
      </c>
      <c r="F28" s="65">
        <v>11545</v>
      </c>
      <c r="G28" s="65">
        <v>11560</v>
      </c>
      <c r="H28" s="104">
        <v>2.5919456857333123</v>
      </c>
      <c r="I28" s="166">
        <v>0.12992637505413462</v>
      </c>
      <c r="J28" s="65">
        <v>356329.01</v>
      </c>
      <c r="K28" s="65">
        <v>358837.95</v>
      </c>
      <c r="L28" s="104">
        <v>1.972917457140743</v>
      </c>
      <c r="M28" s="166">
        <v>0.7041077009138252</v>
      </c>
      <c r="N28" s="65">
        <v>48293.4</v>
      </c>
      <c r="O28" s="65">
        <v>47269.35</v>
      </c>
      <c r="P28" s="104">
        <v>2.2889869767973043</v>
      </c>
      <c r="Q28" s="166">
        <v>-2.1204760899004804</v>
      </c>
      <c r="R28" s="65">
        <v>177693.32</v>
      </c>
      <c r="S28" s="65">
        <v>182729.87</v>
      </c>
      <c r="T28" s="104">
        <v>1.7074558885423432</v>
      </c>
      <c r="U28" s="166">
        <v>2.834405930397388</v>
      </c>
      <c r="V28" s="65">
        <v>171316.8</v>
      </c>
      <c r="W28" s="65">
        <v>169985.95</v>
      </c>
      <c r="X28" s="104">
        <v>2.4635067217358486</v>
      </c>
      <c r="Y28" s="166">
        <v>-0.7768356635192819</v>
      </c>
    </row>
    <row r="29" spans="1:25" ht="13.5">
      <c r="A29" s="60" t="s">
        <v>49</v>
      </c>
      <c r="B29" s="65">
        <v>187</v>
      </c>
      <c r="C29" s="65">
        <v>184</v>
      </c>
      <c r="D29" s="104">
        <v>1.4700007989134778</v>
      </c>
      <c r="E29" s="166">
        <v>-1.6042780748663055</v>
      </c>
      <c r="F29" s="65">
        <v>8705</v>
      </c>
      <c r="G29" s="65">
        <v>9612</v>
      </c>
      <c r="H29" s="104">
        <v>2.155171447341574</v>
      </c>
      <c r="I29" s="166">
        <v>10.419299253302693</v>
      </c>
      <c r="J29" s="65">
        <v>525795.48</v>
      </c>
      <c r="K29" s="65">
        <v>483540.02</v>
      </c>
      <c r="L29" s="104">
        <v>2.6585386152278043</v>
      </c>
      <c r="M29" s="166">
        <v>-8.036482169835313</v>
      </c>
      <c r="N29" s="65">
        <v>42377.74</v>
      </c>
      <c r="O29" s="65">
        <v>46514.41</v>
      </c>
      <c r="P29" s="104">
        <v>2.2524295071417377</v>
      </c>
      <c r="Q29" s="166">
        <v>9.761421916317392</v>
      </c>
      <c r="R29" s="65">
        <v>324306.92</v>
      </c>
      <c r="S29" s="65">
        <v>349834.15</v>
      </c>
      <c r="T29" s="104">
        <v>3.268903871220975</v>
      </c>
      <c r="U29" s="166">
        <v>7.871318317845333</v>
      </c>
      <c r="V29" s="65">
        <v>192069.95</v>
      </c>
      <c r="W29" s="65">
        <v>120843.37</v>
      </c>
      <c r="X29" s="104">
        <v>1.751312118867543</v>
      </c>
      <c r="Y29" s="166">
        <v>-37.083666653737346</v>
      </c>
    </row>
    <row r="30" spans="1:25" ht="13.5">
      <c r="A30" s="60" t="s">
        <v>50</v>
      </c>
      <c r="B30" s="65">
        <v>288</v>
      </c>
      <c r="C30" s="65">
        <v>272</v>
      </c>
      <c r="D30" s="104">
        <v>2.173044659263402</v>
      </c>
      <c r="E30" s="166">
        <v>-5.555555555555558</v>
      </c>
      <c r="F30" s="65">
        <v>13447</v>
      </c>
      <c r="G30" s="65">
        <v>13505</v>
      </c>
      <c r="H30" s="104">
        <v>3.0280472738605866</v>
      </c>
      <c r="I30" s="166">
        <v>0.43132297166654787</v>
      </c>
      <c r="J30" s="65">
        <v>487779.69</v>
      </c>
      <c r="K30" s="65">
        <v>524137.02</v>
      </c>
      <c r="L30" s="104">
        <v>2.8817439088918184</v>
      </c>
      <c r="M30" s="166">
        <v>7.453637522300283</v>
      </c>
      <c r="N30" s="65">
        <v>59333.58</v>
      </c>
      <c r="O30" s="65">
        <v>63048.34</v>
      </c>
      <c r="P30" s="104">
        <v>3.053074120306045</v>
      </c>
      <c r="Q30" s="166">
        <v>6.260805432606631</v>
      </c>
      <c r="R30" s="65">
        <v>268633.63</v>
      </c>
      <c r="S30" s="65">
        <v>292617.1</v>
      </c>
      <c r="T30" s="104">
        <v>2.7342589937987904</v>
      </c>
      <c r="U30" s="166">
        <v>8.927947703345996</v>
      </c>
      <c r="V30" s="65">
        <v>210482.12</v>
      </c>
      <c r="W30" s="65">
        <v>223135.25</v>
      </c>
      <c r="X30" s="104">
        <v>3.2337683686869947</v>
      </c>
      <c r="Y30" s="166">
        <v>6.0114987439313206</v>
      </c>
    </row>
    <row r="31" spans="1:25" ht="13.5">
      <c r="A31" s="60" t="s">
        <v>51</v>
      </c>
      <c r="B31" s="65">
        <v>27</v>
      </c>
      <c r="C31" s="65">
        <v>23</v>
      </c>
      <c r="D31" s="104">
        <v>0.18375009986418472</v>
      </c>
      <c r="E31" s="166">
        <v>-14.814814814814813</v>
      </c>
      <c r="F31" s="65">
        <v>301</v>
      </c>
      <c r="G31" s="65">
        <v>316</v>
      </c>
      <c r="H31" s="104">
        <v>0.07085249452350577</v>
      </c>
      <c r="I31" s="166">
        <v>4.983388704318936</v>
      </c>
      <c r="J31" s="65">
        <v>4075.85</v>
      </c>
      <c r="K31" s="65">
        <v>3495.8</v>
      </c>
      <c r="L31" s="104">
        <v>0.01922016566718378</v>
      </c>
      <c r="M31" s="166">
        <v>-14.231387317982747</v>
      </c>
      <c r="N31" s="65">
        <v>797.16</v>
      </c>
      <c r="O31" s="65">
        <v>829.39</v>
      </c>
      <c r="P31" s="104">
        <v>0.0401626616123538</v>
      </c>
      <c r="Q31" s="166">
        <v>4.043103015705762</v>
      </c>
      <c r="R31" s="65">
        <v>2050.37</v>
      </c>
      <c r="S31" s="65">
        <v>2022.1</v>
      </c>
      <c r="T31" s="104">
        <v>0.01889481206450523</v>
      </c>
      <c r="U31" s="166">
        <v>-1.3787755380736177</v>
      </c>
      <c r="V31" s="65">
        <v>1929.03</v>
      </c>
      <c r="W31" s="65">
        <v>1421.42</v>
      </c>
      <c r="X31" s="104">
        <v>0.020599806774676203</v>
      </c>
      <c r="Y31" s="166">
        <v>-26.314261571878095</v>
      </c>
    </row>
    <row r="32" spans="1:25" ht="13.5">
      <c r="A32" s="60" t="s">
        <v>52</v>
      </c>
      <c r="B32" s="65">
        <v>153</v>
      </c>
      <c r="C32" s="65">
        <v>138</v>
      </c>
      <c r="D32" s="104">
        <v>1.1025005991851082</v>
      </c>
      <c r="E32" s="166">
        <v>-9.80392156862745</v>
      </c>
      <c r="F32" s="65">
        <v>8160</v>
      </c>
      <c r="G32" s="65">
        <v>8582</v>
      </c>
      <c r="H32" s="104">
        <v>1.9242281898757165</v>
      </c>
      <c r="I32" s="166">
        <v>5.171568627450984</v>
      </c>
      <c r="J32" s="65">
        <v>585246.44</v>
      </c>
      <c r="K32" s="65">
        <v>661252.62</v>
      </c>
      <c r="L32" s="104">
        <v>3.6356155684705427</v>
      </c>
      <c r="M32" s="166">
        <v>12.987038417525444</v>
      </c>
      <c r="N32" s="65">
        <v>44804.05</v>
      </c>
      <c r="O32" s="65">
        <v>45756.37</v>
      </c>
      <c r="P32" s="104">
        <v>2.2157219220386755</v>
      </c>
      <c r="Q32" s="166">
        <v>2.1255221347177278</v>
      </c>
      <c r="R32" s="65">
        <v>439361.23</v>
      </c>
      <c r="S32" s="65">
        <v>492654.36</v>
      </c>
      <c r="T32" s="104">
        <v>4.60343778495579</v>
      </c>
      <c r="U32" s="166">
        <v>12.12968426913772</v>
      </c>
      <c r="V32" s="65">
        <v>139945.54</v>
      </c>
      <c r="W32" s="65">
        <v>163151.05</v>
      </c>
      <c r="X32" s="104">
        <v>2.3644525228894597</v>
      </c>
      <c r="Y32" s="166">
        <v>16.5818146115982</v>
      </c>
    </row>
    <row r="33" spans="1:25" ht="13.5">
      <c r="A33" s="60" t="s">
        <v>53</v>
      </c>
      <c r="B33" s="65">
        <v>210</v>
      </c>
      <c r="C33" s="65">
        <v>205</v>
      </c>
      <c r="D33" s="104">
        <v>1.6377726292242551</v>
      </c>
      <c r="E33" s="166">
        <v>-2.3809523809523836</v>
      </c>
      <c r="F33" s="65">
        <v>19572</v>
      </c>
      <c r="G33" s="65">
        <v>20460</v>
      </c>
      <c r="H33" s="104">
        <v>4.587474803642177</v>
      </c>
      <c r="I33" s="166">
        <v>4.537093807480064</v>
      </c>
      <c r="J33" s="65">
        <v>1330595.27</v>
      </c>
      <c r="K33" s="65">
        <v>1464277.66</v>
      </c>
      <c r="L33" s="104">
        <v>8.050706335590196</v>
      </c>
      <c r="M33" s="166">
        <v>10.046810853310784</v>
      </c>
      <c r="N33" s="65">
        <v>104573.51</v>
      </c>
      <c r="O33" s="65">
        <v>113859.86</v>
      </c>
      <c r="P33" s="104">
        <v>5.513588334088882</v>
      </c>
      <c r="Q33" s="166">
        <v>8.880212589211167</v>
      </c>
      <c r="R33" s="65">
        <v>989513.16</v>
      </c>
      <c r="S33" s="65">
        <v>1035422.84</v>
      </c>
      <c r="T33" s="104">
        <v>9.675149581670674</v>
      </c>
      <c r="U33" s="166">
        <v>4.6396229838924</v>
      </c>
      <c r="V33" s="65">
        <v>338008.49</v>
      </c>
      <c r="W33" s="65">
        <v>423565.62</v>
      </c>
      <c r="X33" s="104">
        <v>6.1384882219160595</v>
      </c>
      <c r="Y33" s="166">
        <v>25.312124556397976</v>
      </c>
    </row>
    <row r="34" spans="1:25" ht="13.5">
      <c r="A34" s="60" t="s">
        <v>152</v>
      </c>
      <c r="B34" s="65">
        <v>96</v>
      </c>
      <c r="C34" s="65">
        <v>93</v>
      </c>
      <c r="D34" s="104">
        <v>0.7429895342334425</v>
      </c>
      <c r="E34" s="166">
        <v>-3.125</v>
      </c>
      <c r="F34" s="65">
        <v>1423</v>
      </c>
      <c r="G34" s="65">
        <v>1414</v>
      </c>
      <c r="H34" s="104">
        <v>0.3170424913172062</v>
      </c>
      <c r="I34" s="166">
        <v>-0.6324666198172846</v>
      </c>
      <c r="J34" s="65">
        <v>23300.51</v>
      </c>
      <c r="K34" s="65">
        <v>23382.5</v>
      </c>
      <c r="L34" s="104">
        <v>0.12855870579350212</v>
      </c>
      <c r="M34" s="166">
        <v>0.3518807099072152</v>
      </c>
      <c r="N34" s="65">
        <v>4655.14</v>
      </c>
      <c r="O34" s="65">
        <v>4660</v>
      </c>
      <c r="P34" s="104">
        <v>0.22565741462227504</v>
      </c>
      <c r="Q34" s="166">
        <v>0.10440072693840285</v>
      </c>
      <c r="R34" s="65">
        <v>12342.57</v>
      </c>
      <c r="S34" s="65">
        <v>12624.05</v>
      </c>
      <c r="T34" s="104">
        <v>0.11796105644771142</v>
      </c>
      <c r="U34" s="166">
        <v>2.280562314007528</v>
      </c>
      <c r="V34" s="65">
        <v>10445.31</v>
      </c>
      <c r="W34" s="65">
        <v>10269.23</v>
      </c>
      <c r="X34" s="104">
        <v>0.14882593021394666</v>
      </c>
      <c r="Y34" s="166">
        <v>-1.6857326398163397</v>
      </c>
    </row>
    <row r="35" spans="1:25" ht="13.5">
      <c r="A35" s="60" t="s">
        <v>153</v>
      </c>
      <c r="B35" s="65">
        <v>144</v>
      </c>
      <c r="C35" s="65">
        <v>131</v>
      </c>
      <c r="D35" s="104">
        <v>1.0465766557481824</v>
      </c>
      <c r="E35" s="166">
        <v>-9.027777777777779</v>
      </c>
      <c r="F35" s="65">
        <v>3532</v>
      </c>
      <c r="G35" s="65">
        <v>3775</v>
      </c>
      <c r="H35" s="104">
        <v>0.8464182494501085</v>
      </c>
      <c r="I35" s="166">
        <v>6.879954699886759</v>
      </c>
      <c r="J35" s="65">
        <v>96951.37</v>
      </c>
      <c r="K35" s="65">
        <v>102767.36</v>
      </c>
      <c r="L35" s="104">
        <v>0.5650225082610892</v>
      </c>
      <c r="M35" s="166">
        <v>5.998873455836673</v>
      </c>
      <c r="N35" s="65">
        <v>15270.57</v>
      </c>
      <c r="O35" s="65">
        <v>16972.26</v>
      </c>
      <c r="P35" s="104">
        <v>0.8218704531967926</v>
      </c>
      <c r="Q35" s="166">
        <v>11.143591889497252</v>
      </c>
      <c r="R35" s="65">
        <v>58134.11</v>
      </c>
      <c r="S35" s="65">
        <v>62709.61</v>
      </c>
      <c r="T35" s="104">
        <v>0.5859681991931249</v>
      </c>
      <c r="U35" s="166">
        <v>7.8705943894212815</v>
      </c>
      <c r="V35" s="65">
        <v>37164.4</v>
      </c>
      <c r="W35" s="65">
        <v>38457.78</v>
      </c>
      <c r="X35" s="104">
        <v>0.5573460602657955</v>
      </c>
      <c r="Y35" s="166">
        <v>3.4801584311868305</v>
      </c>
    </row>
    <row r="36" spans="1:25" ht="13.5">
      <c r="A36" s="60" t="s">
        <v>155</v>
      </c>
      <c r="B36" s="65">
        <v>200</v>
      </c>
      <c r="C36" s="65">
        <v>197</v>
      </c>
      <c r="D36" s="104">
        <v>1.5738595510106257</v>
      </c>
      <c r="E36" s="166">
        <v>-1.5</v>
      </c>
      <c r="F36" s="65">
        <v>8384</v>
      </c>
      <c r="G36" s="65">
        <v>8331</v>
      </c>
      <c r="H36" s="104">
        <v>1.8679497844155901</v>
      </c>
      <c r="I36" s="166">
        <v>-0.6321564885496178</v>
      </c>
      <c r="J36" s="65">
        <v>258487.69</v>
      </c>
      <c r="K36" s="65">
        <v>261180.27</v>
      </c>
      <c r="L36" s="104">
        <v>1.4359883455574662</v>
      </c>
      <c r="M36" s="166">
        <v>1.041666626368154</v>
      </c>
      <c r="N36" s="65">
        <v>37308.16</v>
      </c>
      <c r="O36" s="65">
        <v>37738.31</v>
      </c>
      <c r="P36" s="104">
        <v>1.8274526752819633</v>
      </c>
      <c r="Q36" s="166">
        <v>1.152964927779876</v>
      </c>
      <c r="R36" s="65">
        <v>163339.01</v>
      </c>
      <c r="S36" s="65">
        <v>174221.87</v>
      </c>
      <c r="T36" s="104">
        <v>1.6279558336267552</v>
      </c>
      <c r="U36" s="166">
        <v>6.662743945858374</v>
      </c>
      <c r="V36" s="65">
        <v>91973.74</v>
      </c>
      <c r="W36" s="65">
        <v>84315.91</v>
      </c>
      <c r="X36" s="104">
        <v>1.2219410547417293</v>
      </c>
      <c r="Y36" s="166">
        <v>-8.326104820789059</v>
      </c>
    </row>
    <row r="37" spans="1:25" ht="13.5">
      <c r="A37" s="60" t="s">
        <v>156</v>
      </c>
      <c r="B37" s="65">
        <v>154</v>
      </c>
      <c r="C37" s="65">
        <v>135</v>
      </c>
      <c r="D37" s="104">
        <v>1.0785331948549972</v>
      </c>
      <c r="E37" s="166">
        <v>-12.337662337662337</v>
      </c>
      <c r="F37" s="65">
        <v>4576</v>
      </c>
      <c r="G37" s="65">
        <v>4142</v>
      </c>
      <c r="H37" s="104">
        <v>0.9287057984694964</v>
      </c>
      <c r="I37" s="166">
        <v>-9.48426573426573</v>
      </c>
      <c r="J37" s="65">
        <v>161576.1</v>
      </c>
      <c r="K37" s="65">
        <v>133657.61</v>
      </c>
      <c r="L37" s="104">
        <v>0.7348593760741002</v>
      </c>
      <c r="M37" s="166">
        <v>-17.278848790136657</v>
      </c>
      <c r="N37" s="65">
        <v>23121.59</v>
      </c>
      <c r="O37" s="65">
        <v>18337.57</v>
      </c>
      <c r="P37" s="104">
        <v>0.8879846859774662</v>
      </c>
      <c r="Q37" s="166">
        <v>-20.69070509424309</v>
      </c>
      <c r="R37" s="65">
        <v>82019.77</v>
      </c>
      <c r="S37" s="65">
        <v>67437.69</v>
      </c>
      <c r="T37" s="104">
        <v>0.6301481027715562</v>
      </c>
      <c r="U37" s="166">
        <v>-17.778737979879732</v>
      </c>
      <c r="V37" s="65">
        <v>76151.43</v>
      </c>
      <c r="W37" s="65">
        <v>63316.17</v>
      </c>
      <c r="X37" s="104">
        <v>0.9176041336920473</v>
      </c>
      <c r="Y37" s="166">
        <v>-16.854916578716907</v>
      </c>
    </row>
    <row r="38" spans="1:25" ht="13.5">
      <c r="A38" s="60" t="s">
        <v>157</v>
      </c>
      <c r="B38" s="65">
        <v>246</v>
      </c>
      <c r="C38" s="65">
        <v>237</v>
      </c>
      <c r="D38" s="104">
        <v>1.8934249420787728</v>
      </c>
      <c r="E38" s="166">
        <v>-3.658536585365857</v>
      </c>
      <c r="F38" s="65">
        <v>10770</v>
      </c>
      <c r="G38" s="65">
        <v>10923</v>
      </c>
      <c r="H38" s="104">
        <v>2.4491196129121944</v>
      </c>
      <c r="I38" s="166">
        <v>1.4206128133704699</v>
      </c>
      <c r="J38" s="65">
        <v>577453.36</v>
      </c>
      <c r="K38" s="65">
        <v>628970.87</v>
      </c>
      <c r="L38" s="104">
        <v>3.4581281312525642</v>
      </c>
      <c r="M38" s="166">
        <v>8.921501469832993</v>
      </c>
      <c r="N38" s="65">
        <v>56022.94</v>
      </c>
      <c r="O38" s="65">
        <v>59154.57</v>
      </c>
      <c r="P38" s="104">
        <v>2.8645208861142475</v>
      </c>
      <c r="Q38" s="166">
        <v>5.589906563275693</v>
      </c>
      <c r="R38" s="65">
        <v>311754.56</v>
      </c>
      <c r="S38" s="65">
        <v>346298.4</v>
      </c>
      <c r="T38" s="104">
        <v>3.235865281756025</v>
      </c>
      <c r="U38" s="166">
        <v>11.080460218448774</v>
      </c>
      <c r="V38" s="65">
        <v>254832.22</v>
      </c>
      <c r="W38" s="65">
        <v>271629.32</v>
      </c>
      <c r="X38" s="104">
        <v>3.936564496304182</v>
      </c>
      <c r="Y38" s="166">
        <v>6.5914349449218035</v>
      </c>
    </row>
    <row r="39" spans="1:25" ht="13.5">
      <c r="A39" s="60"/>
      <c r="B39" s="65"/>
      <c r="C39" s="65"/>
      <c r="D39" s="104"/>
      <c r="E39" s="166"/>
      <c r="F39" s="65"/>
      <c r="G39" s="65"/>
      <c r="H39" s="104"/>
      <c r="I39" s="166"/>
      <c r="J39" s="65"/>
      <c r="K39" s="65"/>
      <c r="L39" s="104"/>
      <c r="M39" s="166"/>
      <c r="N39" s="65"/>
      <c r="O39" s="65"/>
      <c r="P39" s="104"/>
      <c r="Q39" s="166"/>
      <c r="R39" s="65"/>
      <c r="S39" s="65"/>
      <c r="T39" s="104"/>
      <c r="U39" s="166"/>
      <c r="V39" s="65"/>
      <c r="W39" s="65"/>
      <c r="X39" s="104"/>
      <c r="Y39" s="166"/>
    </row>
    <row r="40" spans="1:25" ht="13.5">
      <c r="A40" s="60" t="s">
        <v>54</v>
      </c>
      <c r="B40" s="65">
        <v>14</v>
      </c>
      <c r="C40" s="65">
        <v>10</v>
      </c>
      <c r="D40" s="104">
        <v>0.07989134776703682</v>
      </c>
      <c r="E40" s="166">
        <v>-28.57142857142857</v>
      </c>
      <c r="F40" s="65">
        <v>92</v>
      </c>
      <c r="G40" s="65">
        <v>67</v>
      </c>
      <c r="H40" s="104">
        <v>0.015022522573021791</v>
      </c>
      <c r="I40" s="166">
        <v>-27.173913043478258</v>
      </c>
      <c r="J40" s="65">
        <v>634.82</v>
      </c>
      <c r="K40" s="65">
        <v>549.63</v>
      </c>
      <c r="L40" s="104">
        <v>0.0030219061890423425</v>
      </c>
      <c r="M40" s="166">
        <v>-13.41955199899184</v>
      </c>
      <c r="N40" s="65">
        <v>172.38</v>
      </c>
      <c r="O40" s="65">
        <v>131.92</v>
      </c>
      <c r="P40" s="104">
        <v>0.006388138656002259</v>
      </c>
      <c r="Q40" s="166">
        <v>-23.471400394477314</v>
      </c>
      <c r="R40" s="65">
        <v>253.63</v>
      </c>
      <c r="S40" s="65">
        <v>228.53</v>
      </c>
      <c r="T40" s="104">
        <v>0.002135419317096771</v>
      </c>
      <c r="U40" s="166">
        <v>-9.896305642077042</v>
      </c>
      <c r="V40" s="65">
        <v>358.9</v>
      </c>
      <c r="W40" s="65">
        <v>300.39</v>
      </c>
      <c r="X40" s="104">
        <v>0.004353376171043734</v>
      </c>
      <c r="Y40" s="166">
        <v>-16.302591251044863</v>
      </c>
    </row>
    <row r="41" spans="1:25" ht="13.5">
      <c r="A41" s="60" t="s">
        <v>55</v>
      </c>
      <c r="B41" s="65">
        <v>15</v>
      </c>
      <c r="C41" s="65">
        <v>12</v>
      </c>
      <c r="D41" s="104">
        <v>0.0958696173204442</v>
      </c>
      <c r="E41" s="166">
        <v>-20</v>
      </c>
      <c r="F41" s="65">
        <v>189</v>
      </c>
      <c r="G41" s="65">
        <v>177</v>
      </c>
      <c r="H41" s="104">
        <v>0.039686365603356075</v>
      </c>
      <c r="I41" s="166">
        <v>-6.349206349206349</v>
      </c>
      <c r="J41" s="65">
        <v>1820.52</v>
      </c>
      <c r="K41" s="65">
        <v>1734.94</v>
      </c>
      <c r="L41" s="104">
        <v>0.009538827799823738</v>
      </c>
      <c r="M41" s="166">
        <v>-4.700854700854706</v>
      </c>
      <c r="N41" s="65">
        <v>502.77</v>
      </c>
      <c r="O41" s="65">
        <v>482.85</v>
      </c>
      <c r="P41" s="104">
        <v>0.023381691555872428</v>
      </c>
      <c r="Q41" s="166">
        <v>-3.962050241661197</v>
      </c>
      <c r="R41" s="65">
        <v>870.77</v>
      </c>
      <c r="S41" s="65">
        <v>813.71</v>
      </c>
      <c r="T41" s="104">
        <v>0.00760343085159416</v>
      </c>
      <c r="U41" s="166">
        <v>-6.552821066412484</v>
      </c>
      <c r="V41" s="65">
        <v>908.15</v>
      </c>
      <c r="W41" s="65">
        <v>889.53</v>
      </c>
      <c r="X41" s="104">
        <v>0.012891436816899804</v>
      </c>
      <c r="Y41" s="166">
        <v>-2.0503220833562708</v>
      </c>
    </row>
    <row r="42" spans="1:25" ht="13.5">
      <c r="A42" s="60" t="s">
        <v>56</v>
      </c>
      <c r="B42" s="65">
        <v>11</v>
      </c>
      <c r="C42" s="65">
        <v>10</v>
      </c>
      <c r="D42" s="104">
        <v>0.07989134776703682</v>
      </c>
      <c r="E42" s="166">
        <v>-9.090909090909093</v>
      </c>
      <c r="F42" s="65">
        <v>153</v>
      </c>
      <c r="G42" s="65">
        <v>145</v>
      </c>
      <c r="H42" s="104">
        <v>0.03251142944907701</v>
      </c>
      <c r="I42" s="166">
        <v>-5.228758169934644</v>
      </c>
      <c r="J42" s="65">
        <v>1911.18</v>
      </c>
      <c r="K42" s="65">
        <v>1746.35</v>
      </c>
      <c r="L42" s="104">
        <v>0.009601560819522396</v>
      </c>
      <c r="M42" s="166">
        <v>-8.624514697726015</v>
      </c>
      <c r="N42" s="65">
        <v>503.06</v>
      </c>
      <c r="O42" s="65">
        <v>463.76</v>
      </c>
      <c r="P42" s="104">
        <v>0.02245727094532753</v>
      </c>
      <c r="Q42" s="166">
        <v>-7.812189400866698</v>
      </c>
      <c r="R42" s="65">
        <v>886.11</v>
      </c>
      <c r="S42" s="65">
        <v>881.42</v>
      </c>
      <c r="T42" s="104">
        <v>0.008236123460707285</v>
      </c>
      <c r="U42" s="166">
        <v>-0.5292796605387617</v>
      </c>
      <c r="V42" s="65">
        <v>977.24</v>
      </c>
      <c r="W42" s="65">
        <v>825.33</v>
      </c>
      <c r="X42" s="104">
        <v>0.011961023853149323</v>
      </c>
      <c r="Y42" s="166">
        <v>-15.544799639801887</v>
      </c>
    </row>
    <row r="43" spans="1:25" ht="13.5">
      <c r="A43" s="160" t="s">
        <v>57</v>
      </c>
      <c r="B43" s="65">
        <v>12</v>
      </c>
      <c r="C43" s="65">
        <v>13</v>
      </c>
      <c r="D43" s="104">
        <v>0.10385875209714787</v>
      </c>
      <c r="E43" s="166">
        <v>8.333333333333325</v>
      </c>
      <c r="F43" s="65">
        <v>145</v>
      </c>
      <c r="G43" s="65">
        <v>134</v>
      </c>
      <c r="H43" s="104">
        <v>0.030045045146043583</v>
      </c>
      <c r="I43" s="166">
        <v>-7.586206896551728</v>
      </c>
      <c r="J43" s="65">
        <v>921.1</v>
      </c>
      <c r="K43" s="65">
        <v>997.7</v>
      </c>
      <c r="L43" s="104">
        <v>0.005485428023957108</v>
      </c>
      <c r="M43" s="166">
        <v>8.316143741179015</v>
      </c>
      <c r="N43" s="65">
        <v>321.88</v>
      </c>
      <c r="O43" s="65">
        <v>318.75</v>
      </c>
      <c r="P43" s="104">
        <v>0.015435257706191023</v>
      </c>
      <c r="Q43" s="166">
        <v>-0.9724120790356672</v>
      </c>
      <c r="R43" s="65">
        <v>309.04</v>
      </c>
      <c r="S43" s="65">
        <v>291.31</v>
      </c>
      <c r="T43" s="104">
        <v>0.002722045251229424</v>
      </c>
      <c r="U43" s="166">
        <v>-5.737121408231949</v>
      </c>
      <c r="V43" s="65">
        <v>582.91</v>
      </c>
      <c r="W43" s="65">
        <v>672.75</v>
      </c>
      <c r="X43" s="104">
        <v>0.009749771360796538</v>
      </c>
      <c r="Y43" s="166">
        <v>15.41232780360604</v>
      </c>
    </row>
    <row r="44" spans="1:25" ht="13.5">
      <c r="A44" s="60" t="s">
        <v>58</v>
      </c>
      <c r="B44" s="65">
        <v>43</v>
      </c>
      <c r="C44" s="65">
        <v>40</v>
      </c>
      <c r="D44" s="104">
        <v>0.3195653910681473</v>
      </c>
      <c r="E44" s="166">
        <v>-6.976744186046513</v>
      </c>
      <c r="F44" s="65">
        <v>585</v>
      </c>
      <c r="G44" s="65">
        <v>514</v>
      </c>
      <c r="H44" s="104">
        <v>0.11524741197810748</v>
      </c>
      <c r="I44" s="166">
        <v>-12.136752136752138</v>
      </c>
      <c r="J44" s="65">
        <v>5876.31</v>
      </c>
      <c r="K44" s="65">
        <v>5259.51</v>
      </c>
      <c r="L44" s="104">
        <v>0.028917173044284504</v>
      </c>
      <c r="M44" s="166">
        <v>-10.496382934188286</v>
      </c>
      <c r="N44" s="65">
        <v>1675.03</v>
      </c>
      <c r="O44" s="65">
        <v>1436.28</v>
      </c>
      <c r="P44" s="104">
        <v>0.0695509080415625</v>
      </c>
      <c r="Q44" s="166">
        <v>-14.253476057145242</v>
      </c>
      <c r="R44" s="65">
        <v>2611.24</v>
      </c>
      <c r="S44" s="65">
        <v>2524.02</v>
      </c>
      <c r="T44" s="104">
        <v>0.02358482940856164</v>
      </c>
      <c r="U44" s="166">
        <v>-3.340175548781421</v>
      </c>
      <c r="V44" s="65">
        <v>3112.29</v>
      </c>
      <c r="W44" s="65">
        <v>2606.18</v>
      </c>
      <c r="X44" s="104">
        <v>0.03776983890758933</v>
      </c>
      <c r="Y44" s="166">
        <v>-16.261659421197894</v>
      </c>
    </row>
    <row r="45" spans="1:25" ht="13.5">
      <c r="A45" s="60"/>
      <c r="B45" s="65"/>
      <c r="C45" s="65"/>
      <c r="D45" s="104"/>
      <c r="E45" s="166"/>
      <c r="F45" s="65"/>
      <c r="G45" s="65"/>
      <c r="H45" s="104"/>
      <c r="I45" s="166"/>
      <c r="J45" s="65"/>
      <c r="K45" s="65"/>
      <c r="L45" s="104"/>
      <c r="M45" s="166"/>
      <c r="N45" s="65"/>
      <c r="O45" s="65"/>
      <c r="P45" s="104"/>
      <c r="Q45" s="166"/>
      <c r="R45" s="65"/>
      <c r="S45" s="65"/>
      <c r="T45" s="104"/>
      <c r="U45" s="166"/>
      <c r="V45" s="65"/>
      <c r="W45" s="65"/>
      <c r="X45" s="104"/>
      <c r="Y45" s="166"/>
    </row>
    <row r="46" spans="1:25" ht="13.5">
      <c r="A46" s="60" t="s">
        <v>59</v>
      </c>
      <c r="B46" s="65">
        <v>76</v>
      </c>
      <c r="C46" s="65">
        <v>82</v>
      </c>
      <c r="D46" s="104">
        <v>0.655109051689702</v>
      </c>
      <c r="E46" s="166">
        <v>7.8947368421052655</v>
      </c>
      <c r="F46" s="65">
        <v>1767</v>
      </c>
      <c r="G46" s="65">
        <v>1878</v>
      </c>
      <c r="H46" s="104">
        <v>0.4210790655542526</v>
      </c>
      <c r="I46" s="166">
        <v>6.281833616298815</v>
      </c>
      <c r="J46" s="65">
        <v>37462.55</v>
      </c>
      <c r="K46" s="65">
        <v>36911.11</v>
      </c>
      <c r="L46" s="104">
        <v>0.20293999918749467</v>
      </c>
      <c r="M46" s="166">
        <v>-1.4719766807118062</v>
      </c>
      <c r="N46" s="65">
        <v>6100.74</v>
      </c>
      <c r="O46" s="65">
        <v>6573.46</v>
      </c>
      <c r="P46" s="104">
        <v>0.3183154482238069</v>
      </c>
      <c r="Q46" s="166">
        <v>7.748568206479867</v>
      </c>
      <c r="R46" s="65">
        <v>19271.23</v>
      </c>
      <c r="S46" s="65">
        <v>20444.78</v>
      </c>
      <c r="T46" s="104">
        <v>0.19103915523473383</v>
      </c>
      <c r="U46" s="166">
        <v>6.089647624982941</v>
      </c>
      <c r="V46" s="65">
        <v>17370.25</v>
      </c>
      <c r="W46" s="65">
        <v>15742.31</v>
      </c>
      <c r="X46" s="104">
        <v>0.22814407014608837</v>
      </c>
      <c r="Y46" s="166">
        <v>-9.372000978684824</v>
      </c>
    </row>
    <row r="47" spans="1:25" ht="13.5">
      <c r="A47" s="60"/>
      <c r="B47" s="65"/>
      <c r="C47" s="65"/>
      <c r="D47" s="104"/>
      <c r="E47" s="166"/>
      <c r="F47" s="65"/>
      <c r="G47" s="65"/>
      <c r="H47" s="104"/>
      <c r="I47" s="166"/>
      <c r="J47" s="65"/>
      <c r="K47" s="65"/>
      <c r="L47" s="104"/>
      <c r="M47" s="166"/>
      <c r="N47" s="65"/>
      <c r="O47" s="65"/>
      <c r="P47" s="104"/>
      <c r="Q47" s="166"/>
      <c r="R47" s="65"/>
      <c r="S47" s="65"/>
      <c r="T47" s="104"/>
      <c r="U47" s="166"/>
      <c r="V47" s="65"/>
      <c r="W47" s="65"/>
      <c r="X47" s="104"/>
      <c r="Y47" s="166"/>
    </row>
    <row r="48" spans="1:25" ht="13.5">
      <c r="A48" s="60" t="s">
        <v>60</v>
      </c>
      <c r="B48" s="65">
        <v>129</v>
      </c>
      <c r="C48" s="65">
        <v>124</v>
      </c>
      <c r="D48" s="104">
        <v>0.9906527123112567</v>
      </c>
      <c r="E48" s="166">
        <v>-3.875968992248058</v>
      </c>
      <c r="F48" s="65">
        <v>3678</v>
      </c>
      <c r="G48" s="65">
        <v>3841</v>
      </c>
      <c r="H48" s="104">
        <v>0.861216555268309</v>
      </c>
      <c r="I48" s="166">
        <v>4.431756389342034</v>
      </c>
      <c r="J48" s="65">
        <v>87488.62</v>
      </c>
      <c r="K48" s="65">
        <v>97358.45</v>
      </c>
      <c r="L48" s="104">
        <v>0.5352839230219775</v>
      </c>
      <c r="M48" s="166">
        <v>11.281272924410057</v>
      </c>
      <c r="N48" s="65">
        <v>14908.02</v>
      </c>
      <c r="O48" s="65">
        <v>15092.02</v>
      </c>
      <c r="P48" s="104">
        <v>0.7308210761003578</v>
      </c>
      <c r="Q48" s="166">
        <v>1.234234995660044</v>
      </c>
      <c r="R48" s="65">
        <v>44876.88</v>
      </c>
      <c r="S48" s="65">
        <v>53103.79</v>
      </c>
      <c r="T48" s="104">
        <v>0.49620994607732166</v>
      </c>
      <c r="U48" s="166">
        <v>18.332179064141705</v>
      </c>
      <c r="V48" s="65">
        <v>41594.8</v>
      </c>
      <c r="W48" s="65">
        <v>43194.97</v>
      </c>
      <c r="X48" s="104">
        <v>0.6259993778319816</v>
      </c>
      <c r="Y48" s="166">
        <v>3.8470433804225435</v>
      </c>
    </row>
    <row r="49" spans="1:25" ht="13.5">
      <c r="A49" s="60" t="s">
        <v>61</v>
      </c>
      <c r="B49" s="65">
        <v>148</v>
      </c>
      <c r="C49" s="65">
        <v>141</v>
      </c>
      <c r="D49" s="104">
        <v>1.1264680035152193</v>
      </c>
      <c r="E49" s="166">
        <v>-4.729729729729726</v>
      </c>
      <c r="F49" s="65">
        <v>6317</v>
      </c>
      <c r="G49" s="65">
        <v>6601</v>
      </c>
      <c r="H49" s="104">
        <v>1.4800547985748784</v>
      </c>
      <c r="I49" s="166">
        <v>4.495804970713957</v>
      </c>
      <c r="J49" s="65">
        <v>275760.07</v>
      </c>
      <c r="K49" s="65">
        <v>328362.88</v>
      </c>
      <c r="L49" s="104">
        <v>1.805363279522166</v>
      </c>
      <c r="M49" s="166">
        <v>19.075571746119735</v>
      </c>
      <c r="N49" s="65">
        <v>31846.64</v>
      </c>
      <c r="O49" s="65">
        <v>32724.17</v>
      </c>
      <c r="P49" s="104">
        <v>1.5846462656351534</v>
      </c>
      <c r="Q49" s="166">
        <v>2.7554869210692168</v>
      </c>
      <c r="R49" s="65">
        <v>131264.81</v>
      </c>
      <c r="S49" s="65">
        <v>138346.42</v>
      </c>
      <c r="T49" s="104">
        <v>1.2927301348583689</v>
      </c>
      <c r="U49" s="166">
        <v>5.39490363030275</v>
      </c>
      <c r="V49" s="65">
        <v>138898.75</v>
      </c>
      <c r="W49" s="65">
        <v>182062.97</v>
      </c>
      <c r="X49" s="104">
        <v>2.63853189263108</v>
      </c>
      <c r="Y49" s="166">
        <v>31.07603200172788</v>
      </c>
    </row>
    <row r="50" spans="1:25" ht="13.5">
      <c r="A50" s="60" t="s">
        <v>62</v>
      </c>
      <c r="B50" s="65">
        <v>65</v>
      </c>
      <c r="C50" s="65">
        <v>59</v>
      </c>
      <c r="D50" s="104">
        <v>0.4713589518255173</v>
      </c>
      <c r="E50" s="166">
        <v>-9.230769230769232</v>
      </c>
      <c r="F50" s="65">
        <v>3016</v>
      </c>
      <c r="G50" s="65">
        <v>2751</v>
      </c>
      <c r="H50" s="104">
        <v>0.6168202925131783</v>
      </c>
      <c r="I50" s="166">
        <v>-8.786472148541113</v>
      </c>
      <c r="J50" s="65">
        <v>139730.11</v>
      </c>
      <c r="K50" s="65">
        <v>144540.81</v>
      </c>
      <c r="L50" s="104">
        <v>0.7946960106038486</v>
      </c>
      <c r="M50" s="166">
        <v>3.442851365392907</v>
      </c>
      <c r="N50" s="65">
        <v>13987.13</v>
      </c>
      <c r="O50" s="65">
        <v>12835.11</v>
      </c>
      <c r="P50" s="104">
        <v>0.6215317036464612</v>
      </c>
      <c r="Q50" s="166">
        <v>-8.236285785575737</v>
      </c>
      <c r="R50" s="65">
        <v>64249.41</v>
      </c>
      <c r="S50" s="65">
        <v>69259.69</v>
      </c>
      <c r="T50" s="104">
        <v>0.6471731497927364</v>
      </c>
      <c r="U50" s="166">
        <v>7.798172776995149</v>
      </c>
      <c r="V50" s="65">
        <v>72540.49</v>
      </c>
      <c r="W50" s="65">
        <v>72408.92</v>
      </c>
      <c r="X50" s="104">
        <v>1.04938002895906</v>
      </c>
      <c r="Y50" s="166">
        <v>-0.1813745675001699</v>
      </c>
    </row>
    <row r="51" spans="1:25" ht="13.5">
      <c r="A51" s="60"/>
      <c r="B51" s="65"/>
      <c r="C51" s="65"/>
      <c r="D51" s="104"/>
      <c r="E51" s="166"/>
      <c r="F51" s="65"/>
      <c r="G51" s="65"/>
      <c r="H51" s="104"/>
      <c r="I51" s="166"/>
      <c r="J51" s="65"/>
      <c r="K51" s="65"/>
      <c r="L51" s="104"/>
      <c r="M51" s="166"/>
      <c r="N51" s="65"/>
      <c r="O51" s="65"/>
      <c r="P51" s="104"/>
      <c r="Q51" s="166"/>
      <c r="R51" s="65"/>
      <c r="S51" s="65"/>
      <c r="T51" s="104"/>
      <c r="U51" s="166"/>
      <c r="V51" s="65"/>
      <c r="W51" s="65"/>
      <c r="X51" s="104"/>
      <c r="Y51" s="166"/>
    </row>
    <row r="52" spans="1:25" ht="13.5">
      <c r="A52" s="60" t="s">
        <v>63</v>
      </c>
      <c r="B52" s="65">
        <v>49</v>
      </c>
      <c r="C52" s="65">
        <v>47</v>
      </c>
      <c r="D52" s="104">
        <v>0.3754893345050731</v>
      </c>
      <c r="E52" s="166">
        <v>-4.081632653061229</v>
      </c>
      <c r="F52" s="65">
        <v>1519</v>
      </c>
      <c r="G52" s="65">
        <v>1592</v>
      </c>
      <c r="H52" s="104">
        <v>0.3569530736753835</v>
      </c>
      <c r="I52" s="166">
        <v>4.805793285055948</v>
      </c>
      <c r="J52" s="65">
        <v>34421.65</v>
      </c>
      <c r="K52" s="65">
        <v>36477.21</v>
      </c>
      <c r="L52" s="104">
        <v>0.20055438505539586</v>
      </c>
      <c r="M52" s="166">
        <v>5.971706760134965</v>
      </c>
      <c r="N52" s="65">
        <v>6114.62</v>
      </c>
      <c r="O52" s="65">
        <v>6520.95</v>
      </c>
      <c r="P52" s="104">
        <v>0.31577268624058463</v>
      </c>
      <c r="Q52" s="166">
        <v>6.645220798675955</v>
      </c>
      <c r="R52" s="65">
        <v>16903.89</v>
      </c>
      <c r="S52" s="65">
        <v>18419.66</v>
      </c>
      <c r="T52" s="104">
        <v>0.17211612382774563</v>
      </c>
      <c r="U52" s="166">
        <v>8.96698925513595</v>
      </c>
      <c r="V52" s="65">
        <v>16720.76</v>
      </c>
      <c r="W52" s="65">
        <v>17233.58</v>
      </c>
      <c r="X52" s="104">
        <v>0.24975617202229058</v>
      </c>
      <c r="Y52" s="166">
        <v>3.0669658556190083</v>
      </c>
    </row>
    <row r="53" spans="1:25" ht="13.5">
      <c r="A53" s="64"/>
      <c r="B53" s="68"/>
      <c r="C53" s="68"/>
      <c r="D53" s="105"/>
      <c r="E53" s="167"/>
      <c r="F53" s="68"/>
      <c r="G53" s="68"/>
      <c r="H53" s="105"/>
      <c r="I53" s="167"/>
      <c r="J53" s="68"/>
      <c r="K53" s="68"/>
      <c r="L53" s="105"/>
      <c r="M53" s="167"/>
      <c r="N53" s="68"/>
      <c r="O53" s="68"/>
      <c r="P53" s="105"/>
      <c r="Q53" s="167"/>
      <c r="R53" s="68"/>
      <c r="S53" s="68"/>
      <c r="T53" s="105"/>
      <c r="U53" s="167"/>
      <c r="V53" s="68"/>
      <c r="W53" s="68"/>
      <c r="X53" s="105"/>
      <c r="Y53" s="167"/>
    </row>
    <row r="54" spans="1:25" ht="13.5">
      <c r="A54" s="181"/>
      <c r="B54" s="182"/>
      <c r="C54" s="182"/>
      <c r="D54" s="183"/>
      <c r="E54" s="184"/>
      <c r="F54" s="182"/>
      <c r="G54" s="182"/>
      <c r="H54" s="183"/>
      <c r="I54" s="184"/>
      <c r="J54" s="182"/>
      <c r="K54" s="182"/>
      <c r="L54" s="183"/>
      <c r="M54" s="184"/>
      <c r="N54" s="182"/>
      <c r="O54" s="182"/>
      <c r="P54" s="183"/>
      <c r="Q54" s="184"/>
      <c r="R54" s="182"/>
      <c r="S54" s="182"/>
      <c r="T54" s="183"/>
      <c r="U54" s="184"/>
      <c r="V54" s="182"/>
      <c r="W54" s="182"/>
      <c r="X54" s="183"/>
      <c r="Y54" s="184"/>
    </row>
    <row r="55" spans="1:25" ht="13.5">
      <c r="A55" s="66"/>
      <c r="B55" s="67"/>
      <c r="C55" s="67"/>
      <c r="D55" s="106"/>
      <c r="E55" s="168"/>
      <c r="F55" s="67"/>
      <c r="G55" s="67"/>
      <c r="H55" s="106"/>
      <c r="I55" s="168"/>
      <c r="J55" s="67"/>
      <c r="K55" s="67"/>
      <c r="L55" s="106"/>
      <c r="M55" s="168"/>
      <c r="N55" s="67"/>
      <c r="O55" s="67"/>
      <c r="P55" s="106"/>
      <c r="Q55" s="168"/>
      <c r="R55" s="67"/>
      <c r="S55" s="67"/>
      <c r="T55" s="106"/>
      <c r="U55" s="168"/>
      <c r="V55" s="67"/>
      <c r="W55" s="67"/>
      <c r="X55" s="106"/>
      <c r="Y55" s="168"/>
    </row>
    <row r="56" spans="1:25" ht="13.5">
      <c r="A56" s="66"/>
      <c r="B56" s="67"/>
      <c r="C56" s="67"/>
      <c r="D56" s="106"/>
      <c r="E56" s="168"/>
      <c r="F56" s="67"/>
      <c r="G56" s="67"/>
      <c r="H56" s="106"/>
      <c r="I56" s="168"/>
      <c r="J56" s="67"/>
      <c r="K56" s="67"/>
      <c r="L56" s="106"/>
      <c r="M56" s="168"/>
      <c r="N56" s="67"/>
      <c r="O56" s="67"/>
      <c r="P56" s="106"/>
      <c r="Q56" s="168"/>
      <c r="R56" s="67"/>
      <c r="S56" s="67"/>
      <c r="T56" s="106"/>
      <c r="U56" s="168"/>
      <c r="V56" s="67"/>
      <c r="W56" s="67"/>
      <c r="X56" s="106"/>
      <c r="Y56" s="168"/>
    </row>
    <row r="57" spans="1:25" ht="13.5">
      <c r="A57" s="66"/>
      <c r="B57" s="67"/>
      <c r="C57" s="67"/>
      <c r="D57" s="106"/>
      <c r="E57" s="168"/>
      <c r="F57" s="67"/>
      <c r="G57" s="67"/>
      <c r="H57" s="106"/>
      <c r="I57" s="168"/>
      <c r="J57" s="67"/>
      <c r="K57" s="67"/>
      <c r="L57" s="106"/>
      <c r="M57" s="168"/>
      <c r="N57" s="67"/>
      <c r="O57" s="67"/>
      <c r="P57" s="106"/>
      <c r="Q57" s="168"/>
      <c r="R57" s="67"/>
      <c r="S57" s="67"/>
      <c r="T57" s="106"/>
      <c r="U57" s="168"/>
      <c r="V57" s="67"/>
      <c r="W57" s="67"/>
      <c r="X57" s="106"/>
      <c r="Y57" s="168"/>
    </row>
    <row r="58" spans="1:25" ht="13.5">
      <c r="A58" s="66"/>
      <c r="B58" s="67"/>
      <c r="C58" s="67"/>
      <c r="D58" s="106"/>
      <c r="E58" s="168"/>
      <c r="F58" s="67"/>
      <c r="G58" s="67"/>
      <c r="H58" s="106"/>
      <c r="I58" s="168"/>
      <c r="J58" s="67"/>
      <c r="K58" s="67"/>
      <c r="L58" s="106"/>
      <c r="M58" s="168"/>
      <c r="N58" s="67"/>
      <c r="O58" s="67"/>
      <c r="P58" s="106"/>
      <c r="Q58" s="168"/>
      <c r="R58" s="67"/>
      <c r="S58" s="67"/>
      <c r="T58" s="106"/>
      <c r="U58" s="168"/>
      <c r="V58" s="67"/>
      <c r="W58" s="67"/>
      <c r="X58" s="106"/>
      <c r="Y58" s="168"/>
    </row>
    <row r="59" spans="1:25" ht="13.5">
      <c r="A59" s="66"/>
      <c r="B59" s="67"/>
      <c r="C59" s="67"/>
      <c r="D59" s="106"/>
      <c r="E59" s="168"/>
      <c r="F59" s="67"/>
      <c r="G59" s="67"/>
      <c r="H59" s="106"/>
      <c r="I59" s="168"/>
      <c r="J59" s="67"/>
      <c r="K59" s="67"/>
      <c r="L59" s="106"/>
      <c r="M59" s="168"/>
      <c r="N59" s="67"/>
      <c r="O59" s="67"/>
      <c r="P59" s="106"/>
      <c r="Q59" s="168"/>
      <c r="R59" s="67"/>
      <c r="S59" s="67"/>
      <c r="T59" s="106"/>
      <c r="U59" s="168"/>
      <c r="V59" s="67"/>
      <c r="W59" s="67"/>
      <c r="X59" s="106"/>
      <c r="Y59" s="168"/>
    </row>
    <row r="60" spans="1:25" ht="13.5">
      <c r="A60" s="66"/>
      <c r="B60" s="67"/>
      <c r="C60" s="67"/>
      <c r="D60" s="106"/>
      <c r="E60" s="168"/>
      <c r="F60" s="67"/>
      <c r="G60" s="67"/>
      <c r="H60" s="106"/>
      <c r="I60" s="168"/>
      <c r="J60" s="67"/>
      <c r="K60" s="67"/>
      <c r="L60" s="106"/>
      <c r="M60" s="168"/>
      <c r="N60" s="67"/>
      <c r="O60" s="67"/>
      <c r="P60" s="106"/>
      <c r="Q60" s="168"/>
      <c r="R60" s="67"/>
      <c r="S60" s="67"/>
      <c r="T60" s="106"/>
      <c r="U60" s="168"/>
      <c r="V60" s="67"/>
      <c r="W60" s="67"/>
      <c r="X60" s="106"/>
      <c r="Y60" s="168"/>
    </row>
    <row r="61" spans="1:25" ht="13.5">
      <c r="A61" s="71"/>
      <c r="B61" s="72"/>
      <c r="C61" s="72"/>
      <c r="D61" s="107"/>
      <c r="E61" s="169"/>
      <c r="F61" s="72"/>
      <c r="G61" s="72"/>
      <c r="H61" s="107"/>
      <c r="I61" s="169"/>
      <c r="J61" s="72"/>
      <c r="K61" s="72"/>
      <c r="L61" s="107"/>
      <c r="M61" s="169"/>
      <c r="N61" s="72"/>
      <c r="O61" s="72"/>
      <c r="P61" s="107"/>
      <c r="Q61" s="169"/>
      <c r="R61" s="72"/>
      <c r="S61" s="72"/>
      <c r="T61" s="107"/>
      <c r="U61" s="169"/>
      <c r="V61" s="72"/>
      <c r="W61" s="72"/>
      <c r="X61" s="107"/>
      <c r="Y61" s="169"/>
    </row>
    <row r="62" spans="2:25" ht="13.5">
      <c r="B62" s="52"/>
      <c r="C62" s="52"/>
      <c r="D62" s="99"/>
      <c r="E62" s="123"/>
      <c r="F62" s="52"/>
      <c r="G62" s="2" t="s">
        <v>165</v>
      </c>
      <c r="H62" s="99"/>
      <c r="I62" s="123"/>
      <c r="J62" s="52"/>
      <c r="K62" s="52"/>
      <c r="L62" s="99"/>
      <c r="M62" s="123"/>
      <c r="N62" s="117" t="s">
        <v>148</v>
      </c>
      <c r="O62" s="52"/>
      <c r="P62" s="99"/>
      <c r="Q62" s="123"/>
      <c r="R62" s="53"/>
      <c r="S62" s="52"/>
      <c r="T62" s="99"/>
      <c r="U62" s="123"/>
      <c r="V62" s="53"/>
      <c r="W62" s="52"/>
      <c r="X62" s="99"/>
      <c r="Y62" s="123"/>
    </row>
    <row r="63" spans="1:25" ht="13.5">
      <c r="A63" s="40"/>
      <c r="B63" s="41"/>
      <c r="C63" s="41"/>
      <c r="D63" s="97"/>
      <c r="E63" s="136"/>
      <c r="F63" s="41"/>
      <c r="G63" s="41"/>
      <c r="H63" s="97"/>
      <c r="I63" s="136"/>
      <c r="J63" s="41"/>
      <c r="K63" s="41"/>
      <c r="L63" s="97"/>
      <c r="M63" s="136"/>
      <c r="N63" s="41"/>
      <c r="O63" s="41"/>
      <c r="P63" s="97"/>
      <c r="Q63" s="136"/>
      <c r="R63" s="41"/>
      <c r="S63" s="41"/>
      <c r="T63" s="97"/>
      <c r="U63" s="136"/>
      <c r="V63" s="41"/>
      <c r="W63" s="41"/>
      <c r="X63" s="97"/>
      <c r="Y63" s="136"/>
    </row>
    <row r="64" spans="1:25" ht="21">
      <c r="A64" s="58"/>
      <c r="B64" s="177" t="s">
        <v>184</v>
      </c>
      <c r="C64" s="59"/>
      <c r="D64" s="98"/>
      <c r="E64" s="161"/>
      <c r="F64" s="177" t="s">
        <v>185</v>
      </c>
      <c r="G64" s="59"/>
      <c r="H64" s="98"/>
      <c r="I64" s="161"/>
      <c r="J64" s="177" t="s">
        <v>186</v>
      </c>
      <c r="K64" s="59"/>
      <c r="L64" s="98"/>
      <c r="M64" s="171"/>
      <c r="N64" s="174" t="s">
        <v>149</v>
      </c>
      <c r="O64" s="59"/>
      <c r="P64" s="98"/>
      <c r="Q64" s="161"/>
      <c r="R64" s="177" t="s">
        <v>154</v>
      </c>
      <c r="S64" s="59"/>
      <c r="T64" s="98"/>
      <c r="U64" s="161"/>
      <c r="V64" s="177" t="s">
        <v>187</v>
      </c>
      <c r="W64" s="59"/>
      <c r="X64" s="98"/>
      <c r="Y64" s="171"/>
    </row>
    <row r="65" spans="1:25" ht="13.5">
      <c r="A65" s="60" t="s">
        <v>162</v>
      </c>
      <c r="B65" s="61" t="s">
        <v>182</v>
      </c>
      <c r="C65" s="62" t="s">
        <v>183</v>
      </c>
      <c r="D65" s="100" t="s">
        <v>11</v>
      </c>
      <c r="E65" s="162" t="s">
        <v>100</v>
      </c>
      <c r="F65" s="61" t="s">
        <v>182</v>
      </c>
      <c r="G65" s="62" t="s">
        <v>183</v>
      </c>
      <c r="H65" s="100" t="s">
        <v>11</v>
      </c>
      <c r="I65" s="162" t="s">
        <v>100</v>
      </c>
      <c r="J65" s="61" t="s">
        <v>182</v>
      </c>
      <c r="K65" s="62" t="s">
        <v>183</v>
      </c>
      <c r="L65" s="100" t="s">
        <v>11</v>
      </c>
      <c r="M65" s="165" t="s">
        <v>100</v>
      </c>
      <c r="N65" s="61" t="s">
        <v>182</v>
      </c>
      <c r="O65" s="62" t="s">
        <v>183</v>
      </c>
      <c r="P65" s="100" t="s">
        <v>11</v>
      </c>
      <c r="Q65" s="162" t="s">
        <v>100</v>
      </c>
      <c r="R65" s="61" t="s">
        <v>182</v>
      </c>
      <c r="S65" s="62" t="s">
        <v>183</v>
      </c>
      <c r="T65" s="100" t="s">
        <v>11</v>
      </c>
      <c r="U65" s="162" t="s">
        <v>100</v>
      </c>
      <c r="V65" s="61" t="s">
        <v>182</v>
      </c>
      <c r="W65" s="62" t="s">
        <v>183</v>
      </c>
      <c r="X65" s="100" t="s">
        <v>11</v>
      </c>
      <c r="Y65" s="165" t="s">
        <v>100</v>
      </c>
    </row>
    <row r="66" spans="1:25" ht="13.5">
      <c r="A66" s="60"/>
      <c r="B66" s="61"/>
      <c r="C66" s="63"/>
      <c r="D66" s="101"/>
      <c r="E66" s="163"/>
      <c r="F66" s="61"/>
      <c r="G66" s="63"/>
      <c r="H66" s="101"/>
      <c r="I66" s="165"/>
      <c r="J66" s="63"/>
      <c r="K66" s="63"/>
      <c r="L66" s="101"/>
      <c r="M66" s="165"/>
      <c r="N66" s="61"/>
      <c r="O66" s="63"/>
      <c r="P66" s="101"/>
      <c r="Q66" s="163"/>
      <c r="R66" s="61"/>
      <c r="S66" s="63"/>
      <c r="T66" s="101"/>
      <c r="U66" s="165"/>
      <c r="V66" s="63"/>
      <c r="W66" s="63"/>
      <c r="X66" s="101"/>
      <c r="Y66" s="165"/>
    </row>
    <row r="67" spans="1:25" ht="13.5">
      <c r="A67" s="64"/>
      <c r="B67" s="189" t="s">
        <v>167</v>
      </c>
      <c r="C67" s="188" t="s">
        <v>167</v>
      </c>
      <c r="D67" s="102" t="s">
        <v>32</v>
      </c>
      <c r="E67" s="164" t="s">
        <v>32</v>
      </c>
      <c r="F67" s="87" t="s">
        <v>75</v>
      </c>
      <c r="G67" s="88" t="s">
        <v>75</v>
      </c>
      <c r="H67" s="102" t="s">
        <v>32</v>
      </c>
      <c r="I67" s="170" t="s">
        <v>32</v>
      </c>
      <c r="J67" s="88" t="s">
        <v>76</v>
      </c>
      <c r="K67" s="88" t="s">
        <v>76</v>
      </c>
      <c r="L67" s="102" t="s">
        <v>32</v>
      </c>
      <c r="M67" s="170" t="s">
        <v>32</v>
      </c>
      <c r="N67" s="87" t="s">
        <v>35</v>
      </c>
      <c r="O67" s="88" t="s">
        <v>35</v>
      </c>
      <c r="P67" s="102" t="s">
        <v>32</v>
      </c>
      <c r="Q67" s="164" t="s">
        <v>32</v>
      </c>
      <c r="R67" s="87" t="s">
        <v>35</v>
      </c>
      <c r="S67" s="88" t="s">
        <v>35</v>
      </c>
      <c r="T67" s="102" t="s">
        <v>32</v>
      </c>
      <c r="U67" s="170" t="s">
        <v>32</v>
      </c>
      <c r="V67" s="88" t="s">
        <v>35</v>
      </c>
      <c r="W67" s="88" t="s">
        <v>35</v>
      </c>
      <c r="X67" s="102" t="s">
        <v>32</v>
      </c>
      <c r="Y67" s="170" t="s">
        <v>32</v>
      </c>
    </row>
    <row r="68" spans="1:25" ht="13.5">
      <c r="A68" s="60"/>
      <c r="B68" s="69"/>
      <c r="C68" s="69"/>
      <c r="D68" s="103"/>
      <c r="E68" s="165"/>
      <c r="F68" s="69"/>
      <c r="G68" s="69"/>
      <c r="H68" s="103"/>
      <c r="I68" s="165"/>
      <c r="J68" s="69"/>
      <c r="K68" s="69"/>
      <c r="L68" s="103"/>
      <c r="M68" s="165"/>
      <c r="N68" s="69"/>
      <c r="O68" s="69"/>
      <c r="P68" s="103"/>
      <c r="Q68" s="165"/>
      <c r="R68" s="69"/>
      <c r="S68" s="69"/>
      <c r="T68" s="103"/>
      <c r="U68" s="165"/>
      <c r="V68" s="69"/>
      <c r="W68" s="69"/>
      <c r="X68" s="103"/>
      <c r="Y68" s="165"/>
    </row>
    <row r="69" spans="1:25" ht="13.5">
      <c r="A69" s="60" t="s">
        <v>64</v>
      </c>
      <c r="B69" s="65">
        <v>59</v>
      </c>
      <c r="C69" s="65">
        <v>58</v>
      </c>
      <c r="D69" s="104">
        <v>0.46336981704881364</v>
      </c>
      <c r="E69" s="166">
        <v>-1.6949152542372836</v>
      </c>
      <c r="F69" s="65">
        <v>2857</v>
      </c>
      <c r="G69" s="65">
        <v>2850</v>
      </c>
      <c r="H69" s="104">
        <v>0.6390177512404792</v>
      </c>
      <c r="I69" s="166">
        <v>-0.24501225061253074</v>
      </c>
      <c r="J69" s="65">
        <v>105065.6</v>
      </c>
      <c r="K69" s="65">
        <v>104715.45</v>
      </c>
      <c r="L69" s="104">
        <v>0.5757332504473082</v>
      </c>
      <c r="M69" s="166">
        <v>-0.33326797733986835</v>
      </c>
      <c r="N69" s="65">
        <v>12032.85</v>
      </c>
      <c r="O69" s="65">
        <v>11641.7</v>
      </c>
      <c r="P69" s="104">
        <v>0.5637416145511028</v>
      </c>
      <c r="Q69" s="166">
        <v>-3.2506845842838583</v>
      </c>
      <c r="R69" s="65">
        <v>61641.17</v>
      </c>
      <c r="S69" s="65">
        <v>62825.12</v>
      </c>
      <c r="T69" s="104">
        <v>0.5870475423223326</v>
      </c>
      <c r="U69" s="166">
        <v>1.9207130559007801</v>
      </c>
      <c r="V69" s="65">
        <v>41921.56</v>
      </c>
      <c r="W69" s="65">
        <v>40479.11</v>
      </c>
      <c r="X69" s="104">
        <v>0.5866400109825831</v>
      </c>
      <c r="Y69" s="166">
        <v>-3.4408309232767054</v>
      </c>
    </row>
    <row r="70" spans="1:25" ht="13.5">
      <c r="A70" s="60" t="s">
        <v>65</v>
      </c>
      <c r="B70" s="65">
        <v>55</v>
      </c>
      <c r="C70" s="65">
        <v>51</v>
      </c>
      <c r="D70" s="104">
        <v>0.40744587361188783</v>
      </c>
      <c r="E70" s="166">
        <v>-7.272727272727275</v>
      </c>
      <c r="F70" s="65">
        <v>999</v>
      </c>
      <c r="G70" s="65">
        <v>977</v>
      </c>
      <c r="H70" s="104">
        <v>0.2190597694603327</v>
      </c>
      <c r="I70" s="166">
        <v>-2.202202202202197</v>
      </c>
      <c r="J70" s="65">
        <v>27581.68</v>
      </c>
      <c r="K70" s="65">
        <v>27903.9</v>
      </c>
      <c r="L70" s="104">
        <v>0.1534176957378939</v>
      </c>
      <c r="M70" s="166">
        <v>1.168239208054045</v>
      </c>
      <c r="N70" s="65">
        <v>3391.78</v>
      </c>
      <c r="O70" s="65">
        <v>3160.67</v>
      </c>
      <c r="P70" s="104">
        <v>0.15305335207600562</v>
      </c>
      <c r="Q70" s="166">
        <v>-6.8138263684555</v>
      </c>
      <c r="R70" s="65">
        <v>11818.81</v>
      </c>
      <c r="S70" s="65">
        <v>11720.7</v>
      </c>
      <c r="T70" s="104">
        <v>0.10952001570864274</v>
      </c>
      <c r="U70" s="166">
        <v>-0.8301174145281975</v>
      </c>
      <c r="V70" s="65">
        <v>14969.99</v>
      </c>
      <c r="W70" s="65">
        <v>15383.55</v>
      </c>
      <c r="X70" s="104">
        <v>0.2229447717835475</v>
      </c>
      <c r="Y70" s="166">
        <v>2.7625936957873742</v>
      </c>
    </row>
    <row r="71" spans="1:25" ht="13.5">
      <c r="A71" s="60"/>
      <c r="B71" s="65"/>
      <c r="C71" s="65"/>
      <c r="D71" s="104"/>
      <c r="E71" s="166"/>
      <c r="F71" s="65"/>
      <c r="G71" s="65"/>
      <c r="H71" s="104"/>
      <c r="I71" s="166"/>
      <c r="J71" s="65"/>
      <c r="K71" s="65"/>
      <c r="L71" s="104"/>
      <c r="M71" s="166"/>
      <c r="N71" s="65"/>
      <c r="O71" s="65"/>
      <c r="P71" s="104"/>
      <c r="Q71" s="166"/>
      <c r="R71" s="65"/>
      <c r="S71" s="65"/>
      <c r="T71" s="104"/>
      <c r="U71" s="166"/>
      <c r="V71" s="65"/>
      <c r="W71" s="65"/>
      <c r="X71" s="104"/>
      <c r="Y71" s="166"/>
    </row>
    <row r="72" spans="1:25" ht="13.5">
      <c r="A72" s="60" t="s">
        <v>66</v>
      </c>
      <c r="B72" s="65">
        <v>68</v>
      </c>
      <c r="C72" s="65">
        <v>70</v>
      </c>
      <c r="D72" s="104">
        <v>0.5592394343692578</v>
      </c>
      <c r="E72" s="166">
        <v>2.941176470588225</v>
      </c>
      <c r="F72" s="65">
        <v>1591</v>
      </c>
      <c r="G72" s="65">
        <v>1656</v>
      </c>
      <c r="H72" s="104">
        <v>0.3713029459839416</v>
      </c>
      <c r="I72" s="166">
        <v>4.085480829666865</v>
      </c>
      <c r="J72" s="65">
        <v>50822.33</v>
      </c>
      <c r="K72" s="65">
        <v>51850.2</v>
      </c>
      <c r="L72" s="104">
        <v>0.28507621542325434</v>
      </c>
      <c r="M72" s="166">
        <v>2.022477127672029</v>
      </c>
      <c r="N72" s="65">
        <v>6190.88</v>
      </c>
      <c r="O72" s="65">
        <v>6647.12</v>
      </c>
      <c r="P72" s="104">
        <v>0.32188238495365173</v>
      </c>
      <c r="Q72" s="166">
        <v>7.369550047812257</v>
      </c>
      <c r="R72" s="65">
        <v>21455.75</v>
      </c>
      <c r="S72" s="65">
        <v>23690.19</v>
      </c>
      <c r="T72" s="104">
        <v>0.22136476327699975</v>
      </c>
      <c r="U72" s="166">
        <v>10.414178017547737</v>
      </c>
      <c r="V72" s="65">
        <v>28080.28</v>
      </c>
      <c r="W72" s="65">
        <v>26869.65</v>
      </c>
      <c r="X72" s="104">
        <v>0.3894060855364202</v>
      </c>
      <c r="Y72" s="166">
        <v>-4.311317408515869</v>
      </c>
    </row>
    <row r="73" spans="1:25" ht="13.5">
      <c r="A73" s="60" t="s">
        <v>67</v>
      </c>
      <c r="B73" s="65">
        <v>147</v>
      </c>
      <c r="C73" s="65">
        <v>146</v>
      </c>
      <c r="D73" s="104">
        <v>1.1664136773987377</v>
      </c>
      <c r="E73" s="166">
        <v>-0.6802721088435382</v>
      </c>
      <c r="F73" s="65">
        <v>6048</v>
      </c>
      <c r="G73" s="65">
        <v>6088</v>
      </c>
      <c r="H73" s="104">
        <v>1.365031603351592</v>
      </c>
      <c r="I73" s="166">
        <v>0.6613756613756516</v>
      </c>
      <c r="J73" s="65">
        <v>240176</v>
      </c>
      <c r="K73" s="65">
        <v>229365.08</v>
      </c>
      <c r="L73" s="104">
        <v>1.2610660895551409</v>
      </c>
      <c r="M73" s="166">
        <v>-4.501249084005066</v>
      </c>
      <c r="N73" s="65">
        <v>24604.24</v>
      </c>
      <c r="O73" s="65">
        <v>24978.96</v>
      </c>
      <c r="P73" s="104">
        <v>1.2095895994749406</v>
      </c>
      <c r="Q73" s="166">
        <v>1.5229895335112875</v>
      </c>
      <c r="R73" s="65">
        <v>134870.69</v>
      </c>
      <c r="S73" s="65">
        <v>136367.06</v>
      </c>
      <c r="T73" s="104">
        <v>1.2742346918990697</v>
      </c>
      <c r="U73" s="166">
        <v>1.1094849444308386</v>
      </c>
      <c r="V73" s="65">
        <v>100624.74</v>
      </c>
      <c r="W73" s="65">
        <v>88891.24</v>
      </c>
      <c r="X73" s="104">
        <v>1.288248630215818</v>
      </c>
      <c r="Y73" s="166">
        <v>-11.660651247397013</v>
      </c>
    </row>
    <row r="74" spans="1:25" ht="13.5">
      <c r="A74" s="60"/>
      <c r="B74" s="65"/>
      <c r="C74" s="65"/>
      <c r="D74" s="104"/>
      <c r="E74" s="166"/>
      <c r="F74" s="65"/>
      <c r="G74" s="65"/>
      <c r="H74" s="104"/>
      <c r="I74" s="166"/>
      <c r="J74" s="65"/>
      <c r="K74" s="65"/>
      <c r="L74" s="104"/>
      <c r="M74" s="166"/>
      <c r="N74" s="65"/>
      <c r="O74" s="65"/>
      <c r="P74" s="104"/>
      <c r="Q74" s="166"/>
      <c r="R74" s="65"/>
      <c r="S74" s="65"/>
      <c r="T74" s="104"/>
      <c r="U74" s="166"/>
      <c r="V74" s="65"/>
      <c r="W74" s="65"/>
      <c r="X74" s="104"/>
      <c r="Y74" s="166"/>
    </row>
    <row r="75" spans="1:25" ht="13.5">
      <c r="A75" s="60" t="s">
        <v>68</v>
      </c>
      <c r="B75" s="65">
        <v>181</v>
      </c>
      <c r="C75" s="65">
        <v>167</v>
      </c>
      <c r="D75" s="104">
        <v>1.334185507709515</v>
      </c>
      <c r="E75" s="166">
        <v>-7.734806629834257</v>
      </c>
      <c r="F75" s="65">
        <v>7650</v>
      </c>
      <c r="G75" s="65">
        <v>7698</v>
      </c>
      <c r="H75" s="104">
        <v>1.7260205786137577</v>
      </c>
      <c r="I75" s="166">
        <v>0.6274509803921635</v>
      </c>
      <c r="J75" s="65">
        <v>243205.06</v>
      </c>
      <c r="K75" s="65">
        <v>266501.29</v>
      </c>
      <c r="L75" s="104">
        <v>1.4652437051084697</v>
      </c>
      <c r="M75" s="166">
        <v>9.578842644145634</v>
      </c>
      <c r="N75" s="65">
        <v>33978.7</v>
      </c>
      <c r="O75" s="65">
        <v>35864.31</v>
      </c>
      <c r="P75" s="104">
        <v>1.7367054660540355</v>
      </c>
      <c r="Q75" s="166">
        <v>5.549388293254309</v>
      </c>
      <c r="R75" s="65">
        <v>131439.21</v>
      </c>
      <c r="S75" s="65">
        <v>146603.66</v>
      </c>
      <c r="T75" s="104">
        <v>1.3698870499325566</v>
      </c>
      <c r="U75" s="166">
        <v>11.537234589282752</v>
      </c>
      <c r="V75" s="65">
        <v>108480.06</v>
      </c>
      <c r="W75" s="65">
        <v>116383.91</v>
      </c>
      <c r="X75" s="104">
        <v>1.6866837793764724</v>
      </c>
      <c r="Y75" s="166">
        <v>7.285993389015455</v>
      </c>
    </row>
    <row r="76" spans="1:25" ht="13.5">
      <c r="A76" s="60" t="s">
        <v>69</v>
      </c>
      <c r="B76" s="65">
        <v>31</v>
      </c>
      <c r="C76" s="65">
        <v>27</v>
      </c>
      <c r="D76" s="104">
        <v>0.21570663897099943</v>
      </c>
      <c r="E76" s="166">
        <v>-12.903225806451612</v>
      </c>
      <c r="F76" s="65">
        <v>667</v>
      </c>
      <c r="G76" s="65">
        <v>632</v>
      </c>
      <c r="H76" s="104">
        <v>0.14170498904701154</v>
      </c>
      <c r="I76" s="166">
        <v>-5.247376311844077</v>
      </c>
      <c r="J76" s="65">
        <v>10166.29</v>
      </c>
      <c r="K76" s="65">
        <v>9211.79</v>
      </c>
      <c r="L76" s="104">
        <v>0.050647099345302045</v>
      </c>
      <c r="M76" s="166">
        <v>-9.388872440192042</v>
      </c>
      <c r="N76" s="65">
        <v>2113.55</v>
      </c>
      <c r="O76" s="65">
        <v>2071.19</v>
      </c>
      <c r="P76" s="104">
        <v>0.10029600441877895</v>
      </c>
      <c r="Q76" s="166">
        <v>-2.0042109247474627</v>
      </c>
      <c r="R76" s="65">
        <v>6908.58</v>
      </c>
      <c r="S76" s="65">
        <v>5943.31</v>
      </c>
      <c r="T76" s="104">
        <v>0.05553519879882032</v>
      </c>
      <c r="U76" s="166">
        <v>-13.97204635395407</v>
      </c>
      <c r="V76" s="65">
        <v>3112.13</v>
      </c>
      <c r="W76" s="65">
        <v>3120.78</v>
      </c>
      <c r="X76" s="104">
        <v>0.04522763503135878</v>
      </c>
      <c r="Y76" s="166">
        <v>0.27794468740058864</v>
      </c>
    </row>
    <row r="77" spans="1:25" ht="13.5">
      <c r="A77" s="60" t="s">
        <v>160</v>
      </c>
      <c r="B77" s="65">
        <v>33</v>
      </c>
      <c r="C77" s="65">
        <v>29</v>
      </c>
      <c r="D77" s="104">
        <v>0.23168490852440682</v>
      </c>
      <c r="E77" s="166">
        <v>-12.121212121212121</v>
      </c>
      <c r="F77" s="65">
        <v>704</v>
      </c>
      <c r="G77" s="65">
        <v>699</v>
      </c>
      <c r="H77" s="104">
        <v>0.15672751162003332</v>
      </c>
      <c r="I77" s="166">
        <v>-0.7102272727272707</v>
      </c>
      <c r="J77" s="65">
        <v>9590.22</v>
      </c>
      <c r="K77" s="65">
        <v>10331.79</v>
      </c>
      <c r="L77" s="104">
        <v>0.05680494176971015</v>
      </c>
      <c r="M77" s="166">
        <v>7.732565050645346</v>
      </c>
      <c r="N77" s="65">
        <v>1930.81</v>
      </c>
      <c r="O77" s="65">
        <v>1914.96</v>
      </c>
      <c r="P77" s="104">
        <v>0.09273067010838452</v>
      </c>
      <c r="Q77" s="166">
        <v>-0.8208990009374251</v>
      </c>
      <c r="R77" s="65">
        <v>7048.92</v>
      </c>
      <c r="S77" s="65">
        <v>7226.3</v>
      </c>
      <c r="T77" s="104">
        <v>0.0675236538359795</v>
      </c>
      <c r="U77" s="166">
        <v>2.5164138619816923</v>
      </c>
      <c r="V77" s="65">
        <v>2419.86</v>
      </c>
      <c r="W77" s="65">
        <v>3000.65</v>
      </c>
      <c r="X77" s="104">
        <v>0.043486661365699196</v>
      </c>
      <c r="Y77" s="166">
        <v>24.000975263031755</v>
      </c>
    </row>
    <row r="78" spans="1:25" ht="13.5">
      <c r="A78" s="60"/>
      <c r="B78" s="65"/>
      <c r="C78" s="65"/>
      <c r="D78" s="104"/>
      <c r="E78" s="166"/>
      <c r="F78" s="65"/>
      <c r="G78" s="65"/>
      <c r="H78" s="104"/>
      <c r="I78" s="166"/>
      <c r="J78" s="65"/>
      <c r="K78" s="65"/>
      <c r="L78" s="104"/>
      <c r="M78" s="166"/>
      <c r="N78" s="65"/>
      <c r="O78" s="65"/>
      <c r="P78" s="104"/>
      <c r="Q78" s="166"/>
      <c r="R78" s="65"/>
      <c r="S78" s="65"/>
      <c r="T78" s="104"/>
      <c r="U78" s="166"/>
      <c r="V78" s="65"/>
      <c r="W78" s="65"/>
      <c r="X78" s="104"/>
      <c r="Y78" s="166"/>
    </row>
    <row r="79" spans="1:25" ht="13.5">
      <c r="A79" s="60" t="s">
        <v>70</v>
      </c>
      <c r="B79" s="65">
        <v>109</v>
      </c>
      <c r="C79" s="65">
        <v>101</v>
      </c>
      <c r="D79" s="104">
        <v>0.8069026124470721</v>
      </c>
      <c r="E79" s="166">
        <v>-7.339449541284404</v>
      </c>
      <c r="F79" s="65">
        <v>3678</v>
      </c>
      <c r="G79" s="65">
        <v>3652</v>
      </c>
      <c r="H79" s="104">
        <v>0.8188395886070984</v>
      </c>
      <c r="I79" s="166">
        <v>-0.7069059271343159</v>
      </c>
      <c r="J79" s="65">
        <v>120269.95</v>
      </c>
      <c r="K79" s="65">
        <v>126769.31</v>
      </c>
      <c r="L79" s="104">
        <v>0.6969869957419124</v>
      </c>
      <c r="M79" s="166">
        <v>5.403976637555763</v>
      </c>
      <c r="N79" s="65">
        <v>17186.53</v>
      </c>
      <c r="O79" s="65">
        <v>16777.44</v>
      </c>
      <c r="P79" s="104">
        <v>0.8124364236867687</v>
      </c>
      <c r="Q79" s="166">
        <v>-2.380294335156663</v>
      </c>
      <c r="R79" s="65">
        <v>63190.54</v>
      </c>
      <c r="S79" s="65">
        <v>59496.07</v>
      </c>
      <c r="T79" s="104">
        <v>0.5559403893114325</v>
      </c>
      <c r="U79" s="166">
        <v>-5.846555512897977</v>
      </c>
      <c r="V79" s="65">
        <v>54736.8</v>
      </c>
      <c r="W79" s="65">
        <v>64393.09</v>
      </c>
      <c r="X79" s="104">
        <v>0.9332113039244799</v>
      </c>
      <c r="Y79" s="166">
        <v>17.64131260870201</v>
      </c>
    </row>
    <row r="80" spans="1:25" ht="13.5">
      <c r="A80" s="60"/>
      <c r="B80" s="65"/>
      <c r="C80" s="65"/>
      <c r="D80" s="104"/>
      <c r="E80" s="166"/>
      <c r="F80" s="65"/>
      <c r="G80" s="65"/>
      <c r="H80" s="104"/>
      <c r="I80" s="166"/>
      <c r="J80" s="65"/>
      <c r="K80" s="65"/>
      <c r="L80" s="104"/>
      <c r="M80" s="166"/>
      <c r="N80" s="65"/>
      <c r="O80" s="65"/>
      <c r="P80" s="104"/>
      <c r="Q80" s="166"/>
      <c r="R80" s="65"/>
      <c r="S80" s="65"/>
      <c r="T80" s="104"/>
      <c r="U80" s="166"/>
      <c r="V80" s="65"/>
      <c r="W80" s="65"/>
      <c r="X80" s="104"/>
      <c r="Y80" s="166"/>
    </row>
    <row r="81" spans="1:25" ht="13.5">
      <c r="A81" s="60" t="s">
        <v>71</v>
      </c>
      <c r="B81" s="65">
        <v>90</v>
      </c>
      <c r="C81" s="65">
        <v>87</v>
      </c>
      <c r="D81" s="104">
        <v>0.6950547255732205</v>
      </c>
      <c r="E81" s="166">
        <v>-3.3333333333333326</v>
      </c>
      <c r="F81" s="65">
        <v>1997</v>
      </c>
      <c r="G81" s="65">
        <v>2415</v>
      </c>
      <c r="H81" s="104">
        <v>0.5414834628932482</v>
      </c>
      <c r="I81" s="166">
        <v>20.93139709564347</v>
      </c>
      <c r="J81" s="65">
        <v>41118.81</v>
      </c>
      <c r="K81" s="65">
        <v>45936.38</v>
      </c>
      <c r="L81" s="104">
        <v>0.2525615978461891</v>
      </c>
      <c r="M81" s="166">
        <v>11.716219413937324</v>
      </c>
      <c r="N81" s="65">
        <v>9768.14</v>
      </c>
      <c r="O81" s="65">
        <v>10404.36</v>
      </c>
      <c r="P81" s="104">
        <v>0.5038242442917197</v>
      </c>
      <c r="Q81" s="166">
        <v>6.5132154125555175</v>
      </c>
      <c r="R81" s="65">
        <v>25608.69</v>
      </c>
      <c r="S81" s="65">
        <v>31504.01</v>
      </c>
      <c r="T81" s="104">
        <v>0.2943782939658243</v>
      </c>
      <c r="U81" s="166">
        <v>23.020779274535318</v>
      </c>
      <c r="V81" s="65">
        <v>14979.92</v>
      </c>
      <c r="W81" s="65">
        <v>14051.79</v>
      </c>
      <c r="X81" s="104">
        <v>0.20364435482709353</v>
      </c>
      <c r="Y81" s="166">
        <v>-6.195827481054639</v>
      </c>
    </row>
    <row r="82" spans="1:25" ht="13.5">
      <c r="A82" s="64"/>
      <c r="B82" s="68"/>
      <c r="C82" s="68"/>
      <c r="D82" s="105"/>
      <c r="E82" s="167"/>
      <c r="F82" s="68"/>
      <c r="G82" s="68"/>
      <c r="H82" s="105"/>
      <c r="I82" s="167"/>
      <c r="J82" s="68"/>
      <c r="K82" s="68"/>
      <c r="L82" s="105"/>
      <c r="M82" s="167"/>
      <c r="N82" s="68"/>
      <c r="O82" s="68"/>
      <c r="P82" s="105"/>
      <c r="Q82" s="167"/>
      <c r="R82" s="68"/>
      <c r="S82" s="68"/>
      <c r="T82" s="105"/>
      <c r="U82" s="167"/>
      <c r="V82" s="68"/>
      <c r="W82" s="68"/>
      <c r="X82" s="105"/>
      <c r="Y82" s="167"/>
    </row>
    <row r="83" spans="1:25" ht="13.5">
      <c r="A83" s="181"/>
      <c r="B83" s="182"/>
      <c r="C83" s="182"/>
      <c r="D83" s="183"/>
      <c r="E83" s="184"/>
      <c r="F83" s="182"/>
      <c r="G83" s="182"/>
      <c r="H83" s="183"/>
      <c r="I83" s="184"/>
      <c r="J83" s="182"/>
      <c r="K83" s="182"/>
      <c r="L83" s="183"/>
      <c r="M83" s="184"/>
      <c r="N83" s="65"/>
      <c r="O83" s="65"/>
      <c r="P83" s="104"/>
      <c r="Q83" s="166"/>
      <c r="R83" s="65"/>
      <c r="S83" s="65"/>
      <c r="T83" s="104"/>
      <c r="U83" s="166"/>
      <c r="V83" s="65"/>
      <c r="W83" s="65"/>
      <c r="X83" s="104"/>
      <c r="Y83" s="166"/>
    </row>
    <row r="84" spans="1:25" ht="13.5">
      <c r="A84" s="66"/>
      <c r="B84" s="67"/>
      <c r="C84" s="67"/>
      <c r="D84" s="106"/>
      <c r="E84" s="168"/>
      <c r="F84" s="67"/>
      <c r="G84" s="67"/>
      <c r="H84" s="106"/>
      <c r="I84" s="168"/>
      <c r="J84" s="67"/>
      <c r="K84" s="67"/>
      <c r="L84" s="106"/>
      <c r="M84" s="168"/>
      <c r="N84" s="65"/>
      <c r="O84" s="65"/>
      <c r="P84" s="104"/>
      <c r="Q84" s="166"/>
      <c r="R84" s="65"/>
      <c r="S84" s="65"/>
      <c r="T84" s="104"/>
      <c r="U84" s="166"/>
      <c r="V84" s="65"/>
      <c r="W84" s="65"/>
      <c r="X84" s="104"/>
      <c r="Y84" s="166"/>
    </row>
    <row r="85" spans="1:25" ht="13.5">
      <c r="A85" s="66"/>
      <c r="B85" s="67"/>
      <c r="C85" s="67"/>
      <c r="D85" s="106"/>
      <c r="E85" s="168"/>
      <c r="F85" s="67"/>
      <c r="G85" s="67"/>
      <c r="H85" s="106"/>
      <c r="I85" s="168"/>
      <c r="J85" s="67"/>
      <c r="K85" s="67"/>
      <c r="L85" s="106"/>
      <c r="M85" s="168"/>
      <c r="N85" s="65"/>
      <c r="O85" s="65"/>
      <c r="P85" s="104"/>
      <c r="Q85" s="166"/>
      <c r="R85" s="65"/>
      <c r="S85" s="65"/>
      <c r="T85" s="104"/>
      <c r="U85" s="166"/>
      <c r="V85" s="65"/>
      <c r="W85" s="65"/>
      <c r="X85" s="104"/>
      <c r="Y85" s="166"/>
    </row>
    <row r="86" spans="1:25" ht="13.5">
      <c r="A86" s="66"/>
      <c r="B86" s="67"/>
      <c r="C86" s="67"/>
      <c r="D86" s="106"/>
      <c r="E86" s="168"/>
      <c r="F86" s="67"/>
      <c r="G86" s="67"/>
      <c r="H86" s="106"/>
      <c r="I86" s="168"/>
      <c r="J86" s="67"/>
      <c r="K86" s="67"/>
      <c r="L86" s="106"/>
      <c r="M86" s="168"/>
      <c r="N86" s="65"/>
      <c r="O86" s="65"/>
      <c r="P86" s="104"/>
      <c r="Q86" s="166"/>
      <c r="R86" s="65"/>
      <c r="S86" s="65"/>
      <c r="T86" s="104"/>
      <c r="U86" s="166"/>
      <c r="V86" s="65"/>
      <c r="W86" s="65"/>
      <c r="X86" s="104"/>
      <c r="Y86" s="166"/>
    </row>
    <row r="87" spans="1:25" ht="13.5">
      <c r="A87" s="66"/>
      <c r="B87" s="67"/>
      <c r="C87" s="67"/>
      <c r="D87" s="106"/>
      <c r="E87" s="168"/>
      <c r="F87" s="67"/>
      <c r="G87" s="67"/>
      <c r="H87" s="106"/>
      <c r="I87" s="168"/>
      <c r="J87" s="67"/>
      <c r="K87" s="67"/>
      <c r="L87" s="106"/>
      <c r="M87" s="168"/>
      <c r="N87" s="65"/>
      <c r="O87" s="65"/>
      <c r="P87" s="104"/>
      <c r="Q87" s="166"/>
      <c r="R87" s="65"/>
      <c r="S87" s="65"/>
      <c r="T87" s="104"/>
      <c r="U87" s="166"/>
      <c r="V87" s="65"/>
      <c r="W87" s="65"/>
      <c r="X87" s="104"/>
      <c r="Y87" s="166"/>
    </row>
    <row r="88" spans="1:25" ht="13.5">
      <c r="A88" s="66"/>
      <c r="B88" s="67"/>
      <c r="C88" s="67"/>
      <c r="D88" s="106"/>
      <c r="E88" s="168"/>
      <c r="F88" s="67"/>
      <c r="G88" s="67"/>
      <c r="H88" s="106"/>
      <c r="I88" s="168"/>
      <c r="J88" s="67"/>
      <c r="K88" s="67"/>
      <c r="L88" s="106"/>
      <c r="M88" s="168"/>
      <c r="N88" s="65"/>
      <c r="O88" s="65"/>
      <c r="P88" s="104"/>
      <c r="Q88" s="166"/>
      <c r="R88" s="65"/>
      <c r="S88" s="65"/>
      <c r="T88" s="104"/>
      <c r="U88" s="166"/>
      <c r="V88" s="65"/>
      <c r="W88" s="65"/>
      <c r="X88" s="104"/>
      <c r="Y88" s="166"/>
    </row>
    <row r="89" spans="1:25" ht="13.5">
      <c r="A89" s="66"/>
      <c r="B89" s="67"/>
      <c r="C89" s="67"/>
      <c r="D89" s="106"/>
      <c r="E89" s="168"/>
      <c r="F89" s="67"/>
      <c r="G89" s="67"/>
      <c r="H89" s="106"/>
      <c r="I89" s="168"/>
      <c r="J89" s="67"/>
      <c r="K89" s="67"/>
      <c r="L89" s="106"/>
      <c r="M89" s="168"/>
      <c r="N89" s="65"/>
      <c r="O89" s="65"/>
      <c r="P89" s="104"/>
      <c r="Q89" s="166"/>
      <c r="R89" s="65"/>
      <c r="S89" s="65"/>
      <c r="T89" s="104"/>
      <c r="U89" s="166"/>
      <c r="V89" s="65"/>
      <c r="W89" s="65"/>
      <c r="X89" s="104"/>
      <c r="Y89" s="166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sdouser</cp:lastModifiedBy>
  <cp:lastPrinted>2007-09-28T03:08:43Z</cp:lastPrinted>
  <dcterms:created xsi:type="dcterms:W3CDTF">1999-07-29T01:31:55Z</dcterms:created>
  <dcterms:modified xsi:type="dcterms:W3CDTF">2007-10-01T09:41:33Z</dcterms:modified>
  <cp:category/>
  <cp:version/>
  <cp:contentType/>
  <cp:contentStatus/>
</cp:coreProperties>
</file>