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135" windowHeight="8535" activeTab="1"/>
  </bookViews>
  <sheets>
    <sheet name="暦年 (死傷者)" sheetId="1" r:id="rId1"/>
    <sheet name="5表" sheetId="2" r:id="rId2"/>
    <sheet name="4表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" sheetId="13" r:id="rId13"/>
    <sheet name="2" sheetId="14" r:id="rId14"/>
    <sheet name="3" sheetId="15" r:id="rId15"/>
    <sheet name="⑱合計" sheetId="16" r:id="rId16"/>
  </sheets>
  <definedNames>
    <definedName name="_xlnm.Print_Area" localSheetId="12">'1'!$A$1:$T$50</definedName>
    <definedName name="_xlnm.Print_Area" localSheetId="9">'10'!$A$1:$T$50</definedName>
    <definedName name="_xlnm.Print_Area" localSheetId="10">'11'!$A$1:$T$50</definedName>
    <definedName name="_xlnm.Print_Area" localSheetId="11">'12'!$A$1:$T$50</definedName>
    <definedName name="_xlnm.Print_Area" localSheetId="13">'2'!$A$1:$T$50</definedName>
    <definedName name="_xlnm.Print_Area" localSheetId="14">'3'!$A$1:$T$50</definedName>
    <definedName name="_xlnm.Print_Area" localSheetId="3">'4'!$A$1:$T$50</definedName>
    <definedName name="_xlnm.Print_Area" localSheetId="2">'4表'!$A$1:$Q$50</definedName>
    <definedName name="_xlnm.Print_Area" localSheetId="4">'5'!$A$1:$T$50</definedName>
    <definedName name="_xlnm.Print_Area" localSheetId="5">'6'!$A$1:$T$50</definedName>
    <definedName name="_xlnm.Print_Area" localSheetId="6">'7'!$A$1:$T$50</definedName>
    <definedName name="_xlnm.Print_Area" localSheetId="7">'8'!$A$1:$T$50</definedName>
    <definedName name="_xlnm.Print_Area" localSheetId="8">'9'!$A$1:$T$50</definedName>
    <definedName name="_xlnm.Print_Area" localSheetId="15">'⑱合計'!$A$1:$T$50</definedName>
    <definedName name="_xlnm.Print_Area" localSheetId="0">'暦年 (死傷者)'!$A$1:$I$75</definedName>
    <definedName name="_xlnm.Print_Titles" localSheetId="2">'4表'!$3:$4</definedName>
    <definedName name="_xlnm.Print_Titles" localSheetId="1">'5表'!$4:$6</definedName>
  </definedNames>
  <calcPr fullCalcOnLoad="1"/>
</workbook>
</file>

<file path=xl/sharedStrings.xml><?xml version="1.0" encoding="utf-8"?>
<sst xmlns="http://schemas.openxmlformats.org/spreadsheetml/2006/main" count="1152" uniqueCount="190">
  <si>
    <t>月分</t>
  </si>
  <si>
    <t>交通事故相談住居別状況</t>
  </si>
  <si>
    <t>区分</t>
  </si>
  <si>
    <t>県</t>
  </si>
  <si>
    <t>静岡</t>
  </si>
  <si>
    <t>浜松</t>
  </si>
  <si>
    <t>沼津</t>
  </si>
  <si>
    <t>島田</t>
  </si>
  <si>
    <t>富士</t>
  </si>
  <si>
    <t>富士宮</t>
  </si>
  <si>
    <t>磐田</t>
  </si>
  <si>
    <t>掛川</t>
  </si>
  <si>
    <t>三島</t>
  </si>
  <si>
    <t>袋井</t>
  </si>
  <si>
    <t>御殿場</t>
  </si>
  <si>
    <t>藤枝</t>
  </si>
  <si>
    <t>裾野</t>
  </si>
  <si>
    <t>合計</t>
  </si>
  <si>
    <t>静岡市</t>
  </si>
  <si>
    <t>浜松市</t>
  </si>
  <si>
    <t>沼津市</t>
  </si>
  <si>
    <t>熱海市</t>
  </si>
  <si>
    <t>三島市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</si>
  <si>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</si>
  <si>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</si>
  <si>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</si>
  <si>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</si>
  <si>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</si>
  <si>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</si>
  <si>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</si>
  <si>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袋井市</t>
  </si>
  <si>
    <t>天竜市</t>
  </si>
  <si>
    <t>浜北市</t>
  </si>
  <si>
    <t>下田市</t>
  </si>
  <si>
    <t>裾野市</t>
  </si>
  <si>
    <t>湖西市</t>
  </si>
  <si>
    <t>東伊豆</t>
  </si>
  <si>
    <t>河津町</t>
  </si>
  <si>
    <t>南伊豆</t>
  </si>
  <si>
    <t>松崎町</t>
  </si>
  <si>
    <t>西伊豆</t>
  </si>
  <si>
    <t>賀茂村</t>
  </si>
  <si>
    <t>伊豆長</t>
  </si>
  <si>
    <t>戸田村</t>
  </si>
  <si>
    <t>函南町</t>
  </si>
  <si>
    <t>韮山町</t>
  </si>
  <si>
    <t>大仁町</t>
  </si>
  <si>
    <t>清水町</t>
  </si>
  <si>
    <t>長泉町</t>
  </si>
  <si>
    <t>小山町</t>
  </si>
  <si>
    <t>富士川</t>
  </si>
  <si>
    <t>芝川町</t>
  </si>
  <si>
    <t>蒲原町</t>
  </si>
  <si>
    <t>由比町</t>
  </si>
  <si>
    <t>岡部町</t>
  </si>
  <si>
    <t>大井川</t>
  </si>
  <si>
    <t>相良町</t>
  </si>
  <si>
    <t>榛原町</t>
  </si>
  <si>
    <t>吉田町</t>
  </si>
  <si>
    <t>金谷町</t>
  </si>
  <si>
    <t>川根町</t>
  </si>
  <si>
    <t>中川根</t>
  </si>
  <si>
    <t>本川根</t>
  </si>
  <si>
    <t>大東町</t>
  </si>
  <si>
    <t>大須賀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</si>
  <si>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</si>
  <si>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</si>
  <si>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</si>
  <si>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</si>
  <si>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</si>
  <si>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</si>
  <si>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</si>
  <si>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</si>
  <si>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春野町</t>
  </si>
  <si>
    <t>龍山村</t>
  </si>
  <si>
    <t>佐久間</t>
  </si>
  <si>
    <t>水窪町</t>
  </si>
  <si>
    <t>舞阪町</t>
  </si>
  <si>
    <t>新居町</t>
  </si>
  <si>
    <t>雄踏町</t>
  </si>
  <si>
    <t>細江町</t>
  </si>
  <si>
    <t>引佐町</t>
  </si>
  <si>
    <t>三ヶ日</t>
  </si>
  <si>
    <t>他県</t>
  </si>
  <si>
    <t>不定</t>
  </si>
  <si>
    <t>交通事故相談住居別状況（累計）</t>
  </si>
  <si>
    <t>焼津</t>
  </si>
  <si>
    <t>計</t>
  </si>
  <si>
    <t>清水町</t>
  </si>
  <si>
    <t>区　分　</t>
  </si>
  <si>
    <t>人身件数
（Ａ）</t>
  </si>
  <si>
    <t>死傷者数
（Ｂ）</t>
  </si>
  <si>
    <t>県　</t>
  </si>
  <si>
    <t>計（Ｃ）</t>
  </si>
  <si>
    <t>相談率（</t>
  </si>
  <si>
    <t>Ｃ</t>
  </si>
  <si>
    <t>）</t>
  </si>
  <si>
    <t>Ｂ</t>
  </si>
  <si>
    <t>県　　　　　　　計</t>
  </si>
  <si>
    <t>東伊豆町</t>
  </si>
  <si>
    <t>南伊豆町</t>
  </si>
  <si>
    <t>西伊豆町</t>
  </si>
  <si>
    <t>富士川町</t>
  </si>
  <si>
    <t>大井川町</t>
  </si>
  <si>
    <t>東　名　高　速</t>
  </si>
  <si>
    <t>死者数</t>
  </si>
  <si>
    <t>傷者数</t>
  </si>
  <si>
    <t>相談率</t>
  </si>
  <si>
    <t>○</t>
  </si>
  <si>
    <t>△</t>
  </si>
  <si>
    <t>相談員が</t>
  </si>
  <si>
    <t>○は専任</t>
  </si>
  <si>
    <t>△は兼務</t>
  </si>
  <si>
    <t>高速隊</t>
  </si>
  <si>
    <t>相談件数の高速隊欄については、他県・不定の計である。</t>
  </si>
  <si>
    <t>人身件数</t>
  </si>
  <si>
    <t>相談件数</t>
  </si>
  <si>
    <t>死傷者数計</t>
  </si>
  <si>
    <t>市町相談員</t>
  </si>
  <si>
    <t>伊豆市</t>
  </si>
  <si>
    <t>御前崎市</t>
  </si>
  <si>
    <t>平成16年度 相談件数（16.4～17.3）</t>
  </si>
  <si>
    <t>　平成16年 死傷者数（16.1～16.12）</t>
  </si>
  <si>
    <t>御前崎市</t>
  </si>
  <si>
    <t>4月</t>
  </si>
  <si>
    <t>人身</t>
  </si>
  <si>
    <t>死者</t>
  </si>
  <si>
    <t>傷者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</si>
  <si>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</si>
  <si>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</si>
  <si>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</si>
  <si>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</si>
  <si>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</si>
  <si>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</si>
  <si>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</si>
  <si>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</si>
  <si>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</si>
  <si>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</si>
  <si>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</si>
  <si>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旧修善寺</t>
  </si>
  <si>
    <t>旧中伊豆</t>
  </si>
  <si>
    <t>旧天城</t>
  </si>
  <si>
    <t>旧土肥</t>
  </si>
  <si>
    <t>旧御前崎</t>
  </si>
  <si>
    <t>旧浜岡</t>
  </si>
  <si>
    <t>傷者</t>
  </si>
  <si>
    <t>菊川市</t>
  </si>
  <si>
    <t>伊豆の国</t>
  </si>
  <si>
    <t>伊豆の国市</t>
  </si>
  <si>
    <t>牧之原市</t>
  </si>
  <si>
    <t>御前崎</t>
  </si>
  <si>
    <t>川根本町</t>
  </si>
  <si>
    <t>（注１）　平成18年4月1日現在の市町名で計上。年度途中で合併した箇所については、旧市町区分で計上している。</t>
  </si>
  <si>
    <r>
      <t>1</t>
    </r>
    <r>
      <rPr>
        <sz val="12"/>
        <rFont val="ＭＳ Ｐゴシック"/>
        <family val="3"/>
      </rPr>
      <t>5</t>
    </r>
    <r>
      <rPr>
        <sz val="12"/>
        <rFont val="ＭＳ Ｐゴシック"/>
        <family val="3"/>
      </rPr>
      <t>市町計</t>
    </r>
  </si>
  <si>
    <t>第４表　15市町交通事故相談所の相談者居住地別状況</t>
  </si>
  <si>
    <t>平成18年度</t>
  </si>
  <si>
    <t>（注）平成18年4月1日現在の市町名で計上。年度途中で合併した市町については、旧市町区分のまま計上している。</t>
  </si>
  <si>
    <t>第５表　市町別交通事故発生状況（平成18年）と事故相談件数（平成18年度）</t>
  </si>
  <si>
    <t>(3)　市町別交通事故発生状況・相談件数</t>
  </si>
  <si>
    <t>相談所別</t>
  </si>
  <si>
    <t>静岡市</t>
  </si>
  <si>
    <t>浜松市</t>
  </si>
  <si>
    <t>沼津市</t>
  </si>
  <si>
    <t>島田市</t>
  </si>
  <si>
    <t>富士市</t>
  </si>
  <si>
    <t>富士宮市</t>
  </si>
  <si>
    <t>磐田市</t>
  </si>
  <si>
    <t>掛川市</t>
  </si>
  <si>
    <t>三島市</t>
  </si>
  <si>
    <t>袋井市</t>
  </si>
  <si>
    <t>御殿場市</t>
  </si>
  <si>
    <t>藤枝市</t>
  </si>
  <si>
    <t>裾野市</t>
  </si>
  <si>
    <t>焼津市</t>
  </si>
  <si>
    <t>清水町</t>
  </si>
  <si>
    <t>計</t>
  </si>
  <si>
    <t>市町村別</t>
  </si>
  <si>
    <t>富士宮市</t>
  </si>
  <si>
    <t>御殿場市</t>
  </si>
  <si>
    <t>伊豆市</t>
  </si>
  <si>
    <t>御前崎市</t>
  </si>
  <si>
    <t>東伊豆町</t>
  </si>
  <si>
    <t>南伊豆町</t>
  </si>
  <si>
    <t>西伊豆町</t>
  </si>
  <si>
    <t>富士川町</t>
  </si>
  <si>
    <t>大井川町</t>
  </si>
  <si>
    <t>県・市町別相談件数</t>
  </si>
  <si>
    <t>市町</t>
  </si>
  <si>
    <t>他　　　　　県</t>
  </si>
  <si>
    <t>不　　　　　明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</si>
</sst>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);[Red]\(#,##0\)"/>
    <numFmt numFmtId="178" formatCode="0.0%"/>
    <numFmt numFmtId="179" formatCode="#,##0.0_ "/>
    <numFmt numFmtId="180" formatCode="#,##0_ "/>
    <numFmt numFmtId="181" formatCode="#,##0_ ;[Red]\-#,##0\ "/>
    <numFmt numFmtId="182" formatCode="#,##0.0;[Red]#,##0.0"/>
    <numFmt numFmtId="183" formatCode="#,##0.0_);[Red]\(#,##0.0\)"/>
  </numFmts>
  <fonts count="1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1">
    <border>
      <left/>
      <right/>
      <top/>
      <bottom/>
      <diagonal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dotted"/>
      <right style="thin"/>
      <top style="double"/>
      <bottom style="double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 style="double"/>
      <bottom style="double"/>
    </border>
    <border>
      <left style="dotted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ashed"/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double"/>
      <bottom style="double"/>
    </border>
    <border>
      <left style="medium"/>
      <right style="dashed"/>
      <top style="double"/>
      <bottom style="double"/>
    </border>
    <border>
      <left style="medium"/>
      <right style="dotted"/>
      <top style="double"/>
      <bottom style="medium"/>
    </border>
    <border>
      <left style="thin"/>
      <right style="dotted"/>
      <top style="thin"/>
      <bottom style="thin"/>
    </border>
    <border>
      <left style="thin"/>
      <right style="dotted"/>
      <top style="double"/>
      <bottom style="double"/>
    </border>
    <border>
      <left style="thin"/>
      <right style="dotted"/>
      <top style="double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medium"/>
    </border>
    <border>
      <left style="medium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ck">
        <color indexed="8"/>
      </right>
      <top style="thin"/>
      <bottom style="thin"/>
    </border>
    <border>
      <left style="thin"/>
      <right style="thick">
        <color indexed="8"/>
      </right>
      <top style="thin"/>
      <bottom>
        <color indexed="63"/>
      </bottom>
    </border>
    <border>
      <left style="thin"/>
      <right style="thick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7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1" xfId="0" applyNumberFormat="1" applyFont="1" applyAlignment="1">
      <alignment horizontal="center" vertical="center"/>
    </xf>
    <xf numFmtId="3" fontId="0" fillId="0" borderId="2" xfId="0" applyNumberFormat="1" applyFont="1" applyAlignment="1">
      <alignment horizontal="center" vertical="center"/>
    </xf>
    <xf numFmtId="0" fontId="0" fillId="0" borderId="3" xfId="0" applyAlignment="1">
      <alignment/>
    </xf>
    <xf numFmtId="0" fontId="0" fillId="0" borderId="4" xfId="0" applyAlignment="1">
      <alignment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2" xfId="0" applyNumberFormat="1" applyFont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7" fontId="0" fillId="0" borderId="4" xfId="0" applyNumberFormat="1" applyAlignment="1">
      <alignment/>
    </xf>
    <xf numFmtId="177" fontId="0" fillId="0" borderId="6" xfId="0" applyNumberFormat="1" applyBorder="1" applyAlignment="1">
      <alignment/>
    </xf>
    <xf numFmtId="177" fontId="0" fillId="0" borderId="2" xfId="0" applyNumberFormat="1" applyAlignment="1">
      <alignment/>
    </xf>
    <xf numFmtId="177" fontId="0" fillId="0" borderId="1" xfId="0" applyNumberFormat="1" applyFont="1" applyAlignment="1">
      <alignment horizontal="center" vertical="center"/>
    </xf>
    <xf numFmtId="177" fontId="0" fillId="0" borderId="1" xfId="0" applyNumberFormat="1" applyAlignment="1">
      <alignment/>
    </xf>
    <xf numFmtId="177" fontId="0" fillId="0" borderId="7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3" xfId="0" applyNumberFormat="1" applyAlignment="1">
      <alignment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3" fontId="0" fillId="0" borderId="2" xfId="0" applyNumberFormat="1" applyFont="1" applyAlignment="1">
      <alignment horizontal="center" vertical="center" shrinkToFit="1"/>
    </xf>
    <xf numFmtId="3" fontId="0" fillId="0" borderId="9" xfId="0" applyNumberFormat="1" applyFont="1" applyAlignment="1">
      <alignment horizontal="center" vertical="center" shrinkToFit="1"/>
    </xf>
    <xf numFmtId="177" fontId="0" fillId="0" borderId="10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11" xfId="0" applyNumberFormat="1" applyFont="1" applyBorder="1" applyAlignment="1">
      <alignment vertical="center"/>
    </xf>
    <xf numFmtId="178" fontId="4" fillId="0" borderId="0" xfId="0" applyNumberFormat="1" applyFont="1" applyAlignment="1">
      <alignment/>
    </xf>
    <xf numFmtId="178" fontId="0" fillId="0" borderId="5" xfId="0" applyNumberFormat="1" applyFont="1" applyBorder="1" applyAlignment="1">
      <alignment horizontal="center" vertical="center"/>
    </xf>
    <xf numFmtId="178" fontId="0" fillId="0" borderId="2" xfId="0" applyNumberFormat="1" applyAlignment="1">
      <alignment/>
    </xf>
    <xf numFmtId="178" fontId="0" fillId="0" borderId="3" xfId="0" applyNumberFormat="1" applyAlignment="1">
      <alignment/>
    </xf>
    <xf numFmtId="178" fontId="0" fillId="0" borderId="0" xfId="0" applyNumberFormat="1" applyAlignment="1">
      <alignment/>
    </xf>
    <xf numFmtId="178" fontId="0" fillId="0" borderId="8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7" fontId="0" fillId="0" borderId="13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/>
    </xf>
    <xf numFmtId="177" fontId="0" fillId="0" borderId="5" xfId="0" applyNumberFormat="1" applyFont="1" applyBorder="1" applyAlignment="1">
      <alignment horizontal="center" vertical="center" shrinkToFit="1"/>
    </xf>
    <xf numFmtId="3" fontId="0" fillId="0" borderId="1" xfId="0" applyNumberFormat="1" applyFont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177" fontId="0" fillId="0" borderId="14" xfId="0" applyNumberFormat="1" applyBorder="1" applyAlignment="1">
      <alignment/>
    </xf>
    <xf numFmtId="177" fontId="0" fillId="0" borderId="14" xfId="0" applyNumberFormat="1" applyBorder="1" applyAlignment="1">
      <alignment horizontal="center"/>
    </xf>
    <xf numFmtId="177" fontId="0" fillId="0" borderId="14" xfId="0" applyNumberFormat="1" applyBorder="1" applyAlignment="1">
      <alignment/>
    </xf>
    <xf numFmtId="177" fontId="0" fillId="0" borderId="10" xfId="0" applyNumberFormat="1" applyFont="1" applyBorder="1" applyAlignment="1">
      <alignment vertical="center"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19" xfId="0" applyNumberFormat="1" applyBorder="1" applyAlignment="1">
      <alignment/>
    </xf>
    <xf numFmtId="177" fontId="0" fillId="0" borderId="20" xfId="0" applyNumberFormat="1" applyBorder="1" applyAlignment="1">
      <alignment horizontal="center"/>
    </xf>
    <xf numFmtId="177" fontId="0" fillId="0" borderId="20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24" xfId="0" applyNumberFormat="1" applyBorder="1" applyAlignment="1">
      <alignment horizontal="center"/>
    </xf>
    <xf numFmtId="177" fontId="0" fillId="0" borderId="24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25" xfId="0" applyNumberForma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28" xfId="0" applyNumberFormat="1" applyBorder="1" applyAlignment="1">
      <alignment/>
    </xf>
    <xf numFmtId="181" fontId="0" fillId="2" borderId="29" xfId="0" applyNumberFormat="1" applyFill="1" applyBorder="1" applyAlignment="1">
      <alignment/>
    </xf>
    <xf numFmtId="177" fontId="0" fillId="0" borderId="30" xfId="0" applyNumberFormat="1" applyBorder="1" applyAlignment="1">
      <alignment/>
    </xf>
    <xf numFmtId="177" fontId="0" fillId="0" borderId="30" xfId="0" applyNumberFormat="1" applyBorder="1" applyAlignment="1">
      <alignment/>
    </xf>
    <xf numFmtId="181" fontId="0" fillId="2" borderId="31" xfId="0" applyNumberFormat="1" applyFill="1" applyBorder="1" applyAlignment="1">
      <alignment/>
    </xf>
    <xf numFmtId="177" fontId="0" fillId="0" borderId="32" xfId="0" applyNumberFormat="1" applyBorder="1" applyAlignment="1">
      <alignment/>
    </xf>
    <xf numFmtId="181" fontId="0" fillId="2" borderId="33" xfId="0" applyNumberFormat="1" applyFill="1" applyBorder="1" applyAlignment="1">
      <alignment/>
    </xf>
    <xf numFmtId="177" fontId="0" fillId="0" borderId="34" xfId="0" applyNumberFormat="1" applyBorder="1" applyAlignment="1">
      <alignment/>
    </xf>
    <xf numFmtId="181" fontId="0" fillId="2" borderId="0" xfId="0" applyNumberFormat="1" applyFill="1" applyBorder="1" applyAlignment="1">
      <alignment/>
    </xf>
    <xf numFmtId="177" fontId="0" fillId="0" borderId="35" xfId="0" applyNumberFormat="1" applyBorder="1" applyAlignment="1">
      <alignment/>
    </xf>
    <xf numFmtId="177" fontId="0" fillId="0" borderId="36" xfId="0" applyNumberFormat="1" applyBorder="1" applyAlignment="1">
      <alignment/>
    </xf>
    <xf numFmtId="177" fontId="0" fillId="0" borderId="37" xfId="0" applyNumberFormat="1" applyBorder="1" applyAlignment="1">
      <alignment/>
    </xf>
    <xf numFmtId="177" fontId="0" fillId="0" borderId="38" xfId="0" applyNumberFormat="1" applyBorder="1" applyAlignment="1">
      <alignment/>
    </xf>
    <xf numFmtId="177" fontId="0" fillId="2" borderId="39" xfId="0" applyNumberFormat="1" applyFill="1" applyBorder="1" applyAlignment="1">
      <alignment/>
    </xf>
    <xf numFmtId="177" fontId="0" fillId="2" borderId="40" xfId="0" applyNumberFormat="1" applyFill="1" applyBorder="1" applyAlignment="1">
      <alignment/>
    </xf>
    <xf numFmtId="177" fontId="0" fillId="2" borderId="41" xfId="0" applyNumberFormat="1" applyFill="1" applyBorder="1" applyAlignment="1">
      <alignment/>
    </xf>
    <xf numFmtId="177" fontId="0" fillId="2" borderId="42" xfId="0" applyNumberFormat="1" applyFill="1" applyBorder="1" applyAlignment="1">
      <alignment/>
    </xf>
    <xf numFmtId="177" fontId="0" fillId="2" borderId="43" xfId="0" applyNumberFormat="1" applyFill="1" applyBorder="1" applyAlignment="1">
      <alignment/>
    </xf>
    <xf numFmtId="177" fontId="0" fillId="2" borderId="44" xfId="0" applyNumberFormat="1" applyFill="1" applyBorder="1" applyAlignment="1">
      <alignment/>
    </xf>
    <xf numFmtId="177" fontId="0" fillId="2" borderId="45" xfId="0" applyNumberFormat="1" applyFill="1" applyBorder="1" applyAlignment="1">
      <alignment/>
    </xf>
    <xf numFmtId="177" fontId="0" fillId="0" borderId="46" xfId="0" applyNumberFormat="1" applyBorder="1" applyAlignment="1">
      <alignment/>
    </xf>
    <xf numFmtId="177" fontId="0" fillId="0" borderId="47" xfId="0" applyNumberFormat="1" applyBorder="1" applyAlignment="1">
      <alignment/>
    </xf>
    <xf numFmtId="177" fontId="0" fillId="2" borderId="48" xfId="0" applyNumberFormat="1" applyFill="1" applyBorder="1" applyAlignment="1">
      <alignment/>
    </xf>
    <xf numFmtId="177" fontId="0" fillId="2" borderId="39" xfId="0" applyNumberFormat="1" applyFill="1" applyBorder="1" applyAlignment="1">
      <alignment/>
    </xf>
    <xf numFmtId="177" fontId="0" fillId="2" borderId="49" xfId="0" applyNumberFormat="1" applyFill="1" applyBorder="1" applyAlignment="1">
      <alignment/>
    </xf>
    <xf numFmtId="177" fontId="0" fillId="0" borderId="50" xfId="0" applyNumberFormat="1" applyBorder="1" applyAlignment="1">
      <alignment/>
    </xf>
    <xf numFmtId="177" fontId="0" fillId="0" borderId="51" xfId="0" applyNumberFormat="1" applyBorder="1" applyAlignment="1">
      <alignment/>
    </xf>
    <xf numFmtId="177" fontId="0" fillId="0" borderId="52" xfId="0" applyNumberFormat="1" applyBorder="1" applyAlignment="1">
      <alignment/>
    </xf>
    <xf numFmtId="177" fontId="0" fillId="0" borderId="53" xfId="0" applyNumberFormat="1" applyBorder="1" applyAlignment="1">
      <alignment/>
    </xf>
    <xf numFmtId="177" fontId="0" fillId="0" borderId="54" xfId="0" applyNumberFormat="1" applyBorder="1" applyAlignment="1">
      <alignment/>
    </xf>
    <xf numFmtId="177" fontId="0" fillId="0" borderId="55" xfId="0" applyNumberFormat="1" applyBorder="1" applyAlignment="1">
      <alignment/>
    </xf>
    <xf numFmtId="177" fontId="0" fillId="0" borderId="56" xfId="0" applyNumberFormat="1" applyBorder="1" applyAlignment="1">
      <alignment/>
    </xf>
    <xf numFmtId="177" fontId="0" fillId="0" borderId="57" xfId="0" applyNumberFormat="1" applyBorder="1" applyAlignment="1">
      <alignment/>
    </xf>
    <xf numFmtId="177" fontId="0" fillId="0" borderId="58" xfId="0" applyNumberFormat="1" applyBorder="1" applyAlignment="1">
      <alignment/>
    </xf>
    <xf numFmtId="177" fontId="0" fillId="0" borderId="59" xfId="0" applyNumberFormat="1" applyBorder="1" applyAlignment="1">
      <alignment/>
    </xf>
    <xf numFmtId="177" fontId="0" fillId="0" borderId="60" xfId="0" applyNumberFormat="1" applyBorder="1" applyAlignment="1">
      <alignment/>
    </xf>
    <xf numFmtId="181" fontId="0" fillId="2" borderId="61" xfId="0" applyNumberFormat="1" applyFill="1" applyBorder="1" applyAlignment="1">
      <alignment/>
    </xf>
    <xf numFmtId="177" fontId="0" fillId="0" borderId="62" xfId="0" applyNumberFormat="1" applyBorder="1" applyAlignment="1">
      <alignment/>
    </xf>
    <xf numFmtId="177" fontId="0" fillId="2" borderId="63" xfId="0" applyNumberFormat="1" applyFill="1" applyBorder="1" applyAlignment="1">
      <alignment/>
    </xf>
    <xf numFmtId="177" fontId="0" fillId="0" borderId="64" xfId="0" applyNumberFormat="1" applyBorder="1" applyAlignment="1">
      <alignment/>
    </xf>
    <xf numFmtId="177" fontId="0" fillId="0" borderId="28" xfId="0" applyNumberFormat="1" applyBorder="1" applyAlignment="1">
      <alignment/>
    </xf>
    <xf numFmtId="177" fontId="0" fillId="0" borderId="50" xfId="0" applyNumberFormat="1" applyBorder="1" applyAlignment="1">
      <alignment/>
    </xf>
    <xf numFmtId="177" fontId="0" fillId="0" borderId="65" xfId="0" applyNumberFormat="1" applyBorder="1" applyAlignment="1">
      <alignment/>
    </xf>
    <xf numFmtId="177" fontId="0" fillId="0" borderId="66" xfId="0" applyNumberFormat="1" applyBorder="1" applyAlignment="1">
      <alignment/>
    </xf>
    <xf numFmtId="177" fontId="0" fillId="0" borderId="67" xfId="0" applyNumberFormat="1" applyBorder="1" applyAlignment="1">
      <alignment/>
    </xf>
    <xf numFmtId="177" fontId="0" fillId="0" borderId="68" xfId="0" applyNumberFormat="1" applyBorder="1" applyAlignment="1">
      <alignment/>
    </xf>
    <xf numFmtId="177" fontId="0" fillId="0" borderId="69" xfId="0" applyNumberFormat="1" applyBorder="1" applyAlignment="1">
      <alignment/>
    </xf>
    <xf numFmtId="177" fontId="0" fillId="0" borderId="70" xfId="0" applyNumberFormat="1" applyBorder="1" applyAlignment="1">
      <alignment/>
    </xf>
    <xf numFmtId="177" fontId="0" fillId="0" borderId="71" xfId="0" applyNumberFormat="1" applyBorder="1" applyAlignment="1">
      <alignment/>
    </xf>
    <xf numFmtId="177" fontId="0" fillId="0" borderId="69" xfId="0" applyNumberFormat="1" applyBorder="1" applyAlignment="1">
      <alignment/>
    </xf>
    <xf numFmtId="177" fontId="0" fillId="0" borderId="72" xfId="0" applyNumberFormat="1" applyBorder="1" applyAlignment="1">
      <alignment/>
    </xf>
    <xf numFmtId="177" fontId="0" fillId="0" borderId="73" xfId="0" applyNumberFormat="1" applyBorder="1" applyAlignment="1">
      <alignment/>
    </xf>
    <xf numFmtId="177" fontId="0" fillId="0" borderId="74" xfId="0" applyNumberFormat="1" applyBorder="1" applyAlignment="1">
      <alignment/>
    </xf>
    <xf numFmtId="177" fontId="0" fillId="0" borderId="74" xfId="0" applyNumberFormat="1" applyBorder="1" applyAlignment="1">
      <alignment/>
    </xf>
    <xf numFmtId="177" fontId="0" fillId="0" borderId="75" xfId="0" applyNumberFormat="1" applyBorder="1" applyAlignment="1">
      <alignment/>
    </xf>
    <xf numFmtId="177" fontId="0" fillId="2" borderId="76" xfId="0" applyNumberFormat="1" applyFill="1" applyBorder="1" applyAlignment="1">
      <alignment/>
    </xf>
    <xf numFmtId="177" fontId="0" fillId="2" borderId="77" xfId="0" applyNumberFormat="1" applyFill="1" applyBorder="1" applyAlignment="1">
      <alignment/>
    </xf>
    <xf numFmtId="177" fontId="0" fillId="2" borderId="78" xfId="0" applyNumberFormat="1" applyFill="1" applyBorder="1" applyAlignment="1">
      <alignment/>
    </xf>
    <xf numFmtId="177" fontId="0" fillId="2" borderId="79" xfId="0" applyNumberFormat="1" applyFill="1" applyBorder="1" applyAlignment="1">
      <alignment/>
    </xf>
    <xf numFmtId="177" fontId="0" fillId="2" borderId="80" xfId="0" applyNumberFormat="1" applyFill="1" applyBorder="1" applyAlignment="1">
      <alignment/>
    </xf>
    <xf numFmtId="177" fontId="0" fillId="2" borderId="81" xfId="0" applyNumberFormat="1" applyFill="1" applyBorder="1" applyAlignment="1">
      <alignment/>
    </xf>
    <xf numFmtId="177" fontId="0" fillId="2" borderId="81" xfId="0" applyNumberFormat="1" applyFill="1" applyBorder="1" applyAlignment="1">
      <alignment/>
    </xf>
    <xf numFmtId="177" fontId="0" fillId="2" borderId="82" xfId="0" applyNumberFormat="1" applyFill="1" applyBorder="1" applyAlignment="1">
      <alignment/>
    </xf>
    <xf numFmtId="177" fontId="0" fillId="2" borderId="77" xfId="0" applyNumberFormat="1" applyFill="1" applyBorder="1" applyAlignment="1">
      <alignment/>
    </xf>
    <xf numFmtId="177" fontId="0" fillId="0" borderId="68" xfId="0" applyNumberFormat="1" applyBorder="1" applyAlignment="1">
      <alignment/>
    </xf>
    <xf numFmtId="177" fontId="0" fillId="2" borderId="80" xfId="0" applyNumberFormat="1" applyFill="1" applyBorder="1" applyAlignment="1">
      <alignment/>
    </xf>
    <xf numFmtId="177" fontId="0" fillId="0" borderId="72" xfId="0" applyNumberFormat="1" applyBorder="1" applyAlignment="1">
      <alignment/>
    </xf>
    <xf numFmtId="177" fontId="0" fillId="0" borderId="73" xfId="0" applyNumberFormat="1" applyBorder="1" applyAlignment="1">
      <alignment/>
    </xf>
    <xf numFmtId="177" fontId="0" fillId="0" borderId="83" xfId="0" applyNumberFormat="1" applyBorder="1" applyAlignment="1">
      <alignment/>
    </xf>
    <xf numFmtId="177" fontId="0" fillId="0" borderId="84" xfId="0" applyNumberFormat="1" applyBorder="1" applyAlignment="1">
      <alignment/>
    </xf>
    <xf numFmtId="177" fontId="0" fillId="0" borderId="85" xfId="0" applyNumberForma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87" xfId="0" applyNumberFormat="1" applyBorder="1" applyAlignment="1">
      <alignment/>
    </xf>
    <xf numFmtId="177" fontId="0" fillId="0" borderId="88" xfId="0" applyNumberFormat="1" applyBorder="1" applyAlignment="1">
      <alignment/>
    </xf>
    <xf numFmtId="177" fontId="0" fillId="0" borderId="89" xfId="0" applyNumberFormat="1" applyBorder="1" applyAlignment="1">
      <alignment/>
    </xf>
    <xf numFmtId="177" fontId="0" fillId="2" borderId="90" xfId="0" applyNumberFormat="1" applyFill="1" applyBorder="1" applyAlignment="1">
      <alignment/>
    </xf>
    <xf numFmtId="177" fontId="0" fillId="2" borderId="76" xfId="0" applyNumberFormat="1" applyFill="1" applyBorder="1" applyAlignment="1">
      <alignment/>
    </xf>
    <xf numFmtId="177" fontId="0" fillId="2" borderId="91" xfId="0" applyNumberFormat="1" applyFill="1" applyBorder="1" applyAlignment="1">
      <alignment/>
    </xf>
    <xf numFmtId="177" fontId="0" fillId="2" borderId="92" xfId="0" applyNumberFormat="1" applyFill="1" applyBorder="1" applyAlignment="1">
      <alignment/>
    </xf>
    <xf numFmtId="177" fontId="0" fillId="2" borderId="93" xfId="0" applyNumberFormat="1" applyFill="1" applyBorder="1" applyAlignment="1">
      <alignment/>
    </xf>
    <xf numFmtId="177" fontId="0" fillId="2" borderId="94" xfId="0" applyNumberFormat="1" applyFill="1" applyBorder="1" applyAlignment="1">
      <alignment/>
    </xf>
    <xf numFmtId="177" fontId="0" fillId="2" borderId="95" xfId="0" applyNumberFormat="1" applyFill="1" applyBorder="1" applyAlignment="1">
      <alignment/>
    </xf>
    <xf numFmtId="177" fontId="0" fillId="0" borderId="65" xfId="0" applyNumberFormat="1" applyBorder="1" applyAlignment="1">
      <alignment/>
    </xf>
    <xf numFmtId="177" fontId="0" fillId="2" borderId="96" xfId="0" applyNumberFormat="1" applyFill="1" applyBorder="1" applyAlignment="1">
      <alignment/>
    </xf>
    <xf numFmtId="177" fontId="0" fillId="0" borderId="97" xfId="0" applyNumberFormat="1" applyBorder="1" applyAlignment="1">
      <alignment/>
    </xf>
    <xf numFmtId="177" fontId="0" fillId="2" borderId="98" xfId="0" applyNumberFormat="1" applyFill="1" applyBorder="1" applyAlignment="1">
      <alignment/>
    </xf>
    <xf numFmtId="177" fontId="0" fillId="0" borderId="99" xfId="0" applyNumberFormat="1" applyBorder="1" applyAlignment="1">
      <alignment/>
    </xf>
    <xf numFmtId="177" fontId="0" fillId="0" borderId="100" xfId="0" applyNumberFormat="1" applyBorder="1" applyAlignment="1">
      <alignment/>
    </xf>
    <xf numFmtId="177" fontId="0" fillId="2" borderId="101" xfId="0" applyNumberFormat="1" applyFill="1" applyBorder="1" applyAlignment="1">
      <alignment/>
    </xf>
    <xf numFmtId="177" fontId="0" fillId="0" borderId="102" xfId="0" applyNumberFormat="1" applyBorder="1" applyAlignment="1">
      <alignment/>
    </xf>
    <xf numFmtId="177" fontId="0" fillId="2" borderId="80" xfId="0" applyNumberFormat="1" applyFont="1" applyFill="1" applyBorder="1" applyAlignment="1">
      <alignment/>
    </xf>
    <xf numFmtId="177" fontId="0" fillId="2" borderId="93" xfId="0" applyNumberFormat="1" applyFont="1" applyFill="1" applyBorder="1" applyAlignment="1">
      <alignment/>
    </xf>
    <xf numFmtId="177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2" xfId="0" applyNumberFormat="1" applyAlignment="1">
      <alignment vertical="center"/>
    </xf>
    <xf numFmtId="3" fontId="0" fillId="0" borderId="103" xfId="0" applyNumberFormat="1" applyBorder="1" applyAlignment="1">
      <alignment vertical="center"/>
    </xf>
    <xf numFmtId="3" fontId="0" fillId="0" borderId="9" xfId="0" applyNumberFormat="1" applyAlignment="1">
      <alignment vertical="center"/>
    </xf>
    <xf numFmtId="3" fontId="0" fillId="0" borderId="1" xfId="0" applyNumberFormat="1" applyAlignment="1">
      <alignment vertical="center"/>
    </xf>
    <xf numFmtId="3" fontId="0" fillId="0" borderId="104" xfId="0" applyNumberFormat="1" applyAlignment="1">
      <alignment vertical="center"/>
    </xf>
    <xf numFmtId="3" fontId="0" fillId="0" borderId="105" xfId="0" applyNumberFormat="1" applyBorder="1" applyAlignment="1">
      <alignment vertical="center"/>
    </xf>
    <xf numFmtId="3" fontId="0" fillId="0" borderId="106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107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08" xfId="0" applyNumberFormat="1" applyBorder="1" applyAlignment="1">
      <alignment vertical="center"/>
    </xf>
    <xf numFmtId="3" fontId="0" fillId="0" borderId="109" xfId="0" applyNumberFormat="1" applyBorder="1" applyAlignment="1">
      <alignment vertical="center"/>
    </xf>
    <xf numFmtId="3" fontId="0" fillId="0" borderId="110" xfId="0" applyNumberFormat="1" applyBorder="1" applyAlignment="1">
      <alignment vertical="center"/>
    </xf>
    <xf numFmtId="3" fontId="0" fillId="0" borderId="111" xfId="0" applyNumberFormat="1" applyBorder="1" applyAlignment="1">
      <alignment vertical="center"/>
    </xf>
    <xf numFmtId="3" fontId="0" fillId="0" borderId="112" xfId="0" applyNumberFormat="1" applyBorder="1" applyAlignment="1">
      <alignment vertical="center"/>
    </xf>
    <xf numFmtId="3" fontId="0" fillId="0" borderId="113" xfId="0" applyNumberFormat="1" applyBorder="1" applyAlignment="1">
      <alignment vertical="center"/>
    </xf>
    <xf numFmtId="3" fontId="0" fillId="0" borderId="114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77" fontId="9" fillId="0" borderId="0" xfId="0" applyNumberFormat="1" applyFont="1" applyAlignment="1">
      <alignment/>
    </xf>
    <xf numFmtId="177" fontId="10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115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/>
    </xf>
    <xf numFmtId="177" fontId="9" fillId="0" borderId="116" xfId="0" applyNumberFormat="1" applyFont="1" applyBorder="1" applyAlignment="1">
      <alignment vertical="center"/>
    </xf>
    <xf numFmtId="177" fontId="0" fillId="0" borderId="20" xfId="0" applyNumberFormat="1" applyBorder="1" applyAlignment="1">
      <alignment horizontal="center"/>
    </xf>
    <xf numFmtId="177" fontId="9" fillId="0" borderId="106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vertical="center"/>
    </xf>
    <xf numFmtId="177" fontId="9" fillId="0" borderId="106" xfId="0" applyNumberFormat="1" applyFont="1" applyBorder="1" applyAlignment="1">
      <alignment horizontal="center" vertical="center" shrinkToFit="1"/>
    </xf>
    <xf numFmtId="177" fontId="9" fillId="0" borderId="106" xfId="0" applyNumberFormat="1" applyFont="1" applyBorder="1" applyAlignment="1">
      <alignment vertical="center"/>
    </xf>
    <xf numFmtId="177" fontId="9" fillId="0" borderId="115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12" fillId="0" borderId="106" xfId="0" applyNumberFormat="1" applyFont="1" applyBorder="1" applyAlignment="1">
      <alignment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36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3" fontId="9" fillId="0" borderId="38" xfId="0" applyNumberFormat="1" applyFont="1" applyBorder="1" applyAlignment="1">
      <alignment horizontal="right" vertical="center"/>
    </xf>
    <xf numFmtId="3" fontId="9" fillId="0" borderId="117" xfId="0" applyNumberFormat="1" applyFont="1" applyBorder="1" applyAlignment="1">
      <alignment horizontal="center"/>
    </xf>
    <xf numFmtId="3" fontId="9" fillId="0" borderId="118" xfId="0" applyNumberFormat="1" applyFont="1" applyBorder="1" applyAlignment="1">
      <alignment vertical="center"/>
    </xf>
    <xf numFmtId="3" fontId="9" fillId="0" borderId="119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/>
    </xf>
    <xf numFmtId="180" fontId="11" fillId="0" borderId="120" xfId="0" applyNumberFormat="1" applyFont="1" applyBorder="1" applyAlignment="1">
      <alignment vertical="center"/>
    </xf>
    <xf numFmtId="180" fontId="11" fillId="0" borderId="106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horizontal="center" vertical="center"/>
    </xf>
    <xf numFmtId="38" fontId="11" fillId="0" borderId="120" xfId="15" applyFont="1" applyBorder="1" applyAlignment="1">
      <alignment vertical="center"/>
    </xf>
    <xf numFmtId="177" fontId="0" fillId="0" borderId="121" xfId="0" applyNumberFormat="1" applyBorder="1" applyAlignment="1">
      <alignment horizontal="center" vertical="center"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0" fontId="0" fillId="0" borderId="124" xfId="0" applyBorder="1" applyAlignment="1">
      <alignment/>
    </xf>
    <xf numFmtId="0" fontId="0" fillId="0" borderId="88" xfId="0" applyBorder="1" applyAlignment="1">
      <alignment/>
    </xf>
    <xf numFmtId="0" fontId="0" fillId="0" borderId="124" xfId="0" applyBorder="1" applyAlignment="1">
      <alignment horizontal="center"/>
    </xf>
    <xf numFmtId="0" fontId="0" fillId="0" borderId="88" xfId="0" applyBorder="1" applyAlignment="1">
      <alignment horizontal="center"/>
    </xf>
    <xf numFmtId="177" fontId="0" fillId="0" borderId="124" xfId="0" applyNumberFormat="1" applyBorder="1" applyAlignment="1">
      <alignment horizontal="center" vertical="center"/>
    </xf>
    <xf numFmtId="177" fontId="0" fillId="0" borderId="88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/>
    </xf>
    <xf numFmtId="0" fontId="0" fillId="0" borderId="28" xfId="0" applyBorder="1" applyAlignment="1">
      <alignment/>
    </xf>
    <xf numFmtId="177" fontId="0" fillId="0" borderId="39" xfId="0" applyNumberFormat="1" applyBorder="1" applyAlignment="1">
      <alignment horizontal="center"/>
    </xf>
    <xf numFmtId="0" fontId="0" fillId="0" borderId="72" xfId="0" applyBorder="1" applyAlignment="1">
      <alignment/>
    </xf>
    <xf numFmtId="177" fontId="0" fillId="0" borderId="29" xfId="0" applyNumberFormat="1" applyBorder="1" applyAlignment="1">
      <alignment horizontal="center"/>
    </xf>
    <xf numFmtId="177" fontId="0" fillId="0" borderId="28" xfId="0" applyNumberFormat="1" applyBorder="1" applyAlignment="1">
      <alignment horizontal="center"/>
    </xf>
    <xf numFmtId="177" fontId="0" fillId="0" borderId="72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 horizontal="center"/>
    </xf>
    <xf numFmtId="0" fontId="0" fillId="0" borderId="24" xfId="0" applyBorder="1" applyAlignment="1">
      <alignment/>
    </xf>
    <xf numFmtId="179" fontId="11" fillId="0" borderId="125" xfId="0" applyNumberFormat="1" applyFont="1" applyBorder="1" applyAlignment="1">
      <alignment vertical="center"/>
    </xf>
    <xf numFmtId="179" fontId="11" fillId="0" borderId="117" xfId="0" applyNumberFormat="1" applyFont="1" applyBorder="1" applyAlignment="1">
      <alignment vertical="center"/>
    </xf>
    <xf numFmtId="179" fontId="11" fillId="0" borderId="120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9" fillId="0" borderId="126" xfId="0" applyNumberFormat="1" applyFont="1" applyBorder="1" applyAlignment="1">
      <alignment horizontal="center" vertical="center" wrapText="1"/>
    </xf>
    <xf numFmtId="3" fontId="9" fillId="0" borderId="127" xfId="0" applyNumberFormat="1" applyFont="1" applyBorder="1" applyAlignment="1">
      <alignment horizontal="center" vertical="center" wrapText="1"/>
    </xf>
    <xf numFmtId="3" fontId="9" fillId="0" borderId="128" xfId="0" applyNumberFormat="1" applyFont="1" applyBorder="1" applyAlignment="1">
      <alignment horizontal="center" vertical="center"/>
    </xf>
    <xf numFmtId="3" fontId="9" fillId="0" borderId="115" xfId="0" applyNumberFormat="1" applyFont="1" applyBorder="1" applyAlignment="1">
      <alignment horizontal="center" vertical="center" wrapText="1"/>
    </xf>
    <xf numFmtId="3" fontId="9" fillId="0" borderId="129" xfId="0" applyNumberFormat="1" applyFont="1" applyBorder="1" applyAlignment="1">
      <alignment horizontal="center" vertical="center" wrapText="1"/>
    </xf>
    <xf numFmtId="3" fontId="9" fillId="0" borderId="116" xfId="0" applyNumberFormat="1" applyFont="1" applyBorder="1" applyAlignment="1">
      <alignment horizontal="center" vertical="center"/>
    </xf>
    <xf numFmtId="3" fontId="9" fillId="0" borderId="125" xfId="0" applyNumberFormat="1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3" fontId="9" fillId="0" borderId="104" xfId="0" applyNumberFormat="1" applyFont="1" applyBorder="1" applyAlignment="1">
      <alignment horizontal="right" vertical="center"/>
    </xf>
    <xf numFmtId="0" fontId="9" fillId="0" borderId="130" xfId="0" applyFont="1" applyBorder="1" applyAlignment="1">
      <alignment horizontal="right" vertical="center"/>
    </xf>
    <xf numFmtId="3" fontId="9" fillId="0" borderId="126" xfId="0" applyNumberFormat="1" applyFont="1" applyBorder="1" applyAlignment="1">
      <alignment vertical="center"/>
    </xf>
    <xf numFmtId="0" fontId="9" fillId="0" borderId="128" xfId="0" applyFont="1" applyBorder="1" applyAlignment="1">
      <alignment vertical="center"/>
    </xf>
    <xf numFmtId="3" fontId="9" fillId="0" borderId="115" xfId="0" applyNumberFormat="1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177" fontId="9" fillId="0" borderId="115" xfId="0" applyNumberFormat="1" applyFont="1" applyBorder="1" applyAlignment="1">
      <alignment horizontal="center" vertical="center" textRotation="255"/>
    </xf>
    <xf numFmtId="177" fontId="9" fillId="0" borderId="116" xfId="0" applyNumberFormat="1" applyFont="1" applyBorder="1" applyAlignment="1">
      <alignment horizontal="center" vertical="center" textRotation="255"/>
    </xf>
    <xf numFmtId="177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11144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42950"/>
          <a:ext cx="9525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2"/>
  <sheetViews>
    <sheetView showOutlineSymbols="0" zoomScale="87" zoomScaleNormal="87" zoomScaleSheetLayoutView="50" workbookViewId="0" topLeftCell="A1">
      <pane xSplit="2" ySplit="2" topLeftCell="C3" activePane="bottomRight" state="frozen"/>
      <selection pane="topLeft" activeCell="B3" sqref="B3:B6"/>
      <selection pane="topRight" activeCell="A1" sqref="A1"/>
      <selection pane="bottomLeft" activeCell="A1" sqref="A1"/>
      <selection pane="bottomRight" activeCell="B1" sqref="B1"/>
    </sheetView>
  </sheetViews>
  <sheetFormatPr defaultColWidth="9.00390625" defaultRowHeight="14.25"/>
  <cols>
    <col min="1" max="1" width="11.375" style="7" bestFit="1" customWidth="1"/>
    <col min="2" max="7" width="10.625" style="7" customWidth="1"/>
    <col min="8" max="8" width="10.625" style="30" customWidth="1"/>
    <col min="9" max="9" width="1.625" style="7" customWidth="1"/>
    <col min="10" max="12" width="8.625" style="7" customWidth="1"/>
    <col min="13" max="78" width="7.625" style="7" customWidth="1"/>
    <col min="79" max="88" width="5.625" style="7" customWidth="1"/>
    <col min="89" max="16384" width="10.75390625" style="7" customWidth="1"/>
  </cols>
  <sheetData>
    <row r="1" spans="2:78" ht="18" thickBot="1">
      <c r="B1" s="35" t="s">
        <v>121</v>
      </c>
      <c r="C1" s="35"/>
      <c r="D1" s="6"/>
      <c r="E1" s="35" t="s">
        <v>122</v>
      </c>
      <c r="F1" s="35"/>
      <c r="G1" s="6"/>
      <c r="H1" s="26"/>
      <c r="J1" s="207" t="s">
        <v>136</v>
      </c>
      <c r="K1" s="208"/>
      <c r="L1" s="209"/>
      <c r="M1" s="210" t="s">
        <v>137</v>
      </c>
      <c r="N1" s="215"/>
      <c r="O1" s="215"/>
      <c r="P1" s="215"/>
      <c r="Q1" s="215"/>
      <c r="R1" s="216"/>
      <c r="S1" s="210" t="s">
        <v>138</v>
      </c>
      <c r="T1" s="213"/>
      <c r="U1" s="213"/>
      <c r="V1" s="213"/>
      <c r="W1" s="213"/>
      <c r="X1" s="214"/>
      <c r="Y1" s="210" t="s">
        <v>124</v>
      </c>
      <c r="Z1" s="211"/>
      <c r="AA1" s="211"/>
      <c r="AB1" s="211"/>
      <c r="AC1" s="211"/>
      <c r="AD1" s="212"/>
      <c r="AE1" s="204" t="s">
        <v>128</v>
      </c>
      <c r="AF1" s="205"/>
      <c r="AG1" s="205"/>
      <c r="AH1" s="205"/>
      <c r="AI1" s="205"/>
      <c r="AJ1" s="206"/>
      <c r="AK1" s="210" t="s">
        <v>129</v>
      </c>
      <c r="AL1" s="211"/>
      <c r="AM1" s="211"/>
      <c r="AN1" s="211"/>
      <c r="AO1" s="211"/>
      <c r="AP1" s="212"/>
      <c r="AQ1" s="204" t="s">
        <v>130</v>
      </c>
      <c r="AR1" s="205"/>
      <c r="AS1" s="205"/>
      <c r="AT1" s="205"/>
      <c r="AU1" s="205"/>
      <c r="AV1" s="206"/>
      <c r="AW1" s="210" t="s">
        <v>131</v>
      </c>
      <c r="AX1" s="211"/>
      <c r="AY1" s="211"/>
      <c r="AZ1" s="211"/>
      <c r="BA1" s="211"/>
      <c r="BB1" s="212"/>
      <c r="BC1" s="210" t="s">
        <v>132</v>
      </c>
      <c r="BD1" s="211"/>
      <c r="BE1" s="211"/>
      <c r="BF1" s="211"/>
      <c r="BG1" s="211"/>
      <c r="BH1" s="212"/>
      <c r="BI1" s="204" t="s">
        <v>133</v>
      </c>
      <c r="BJ1" s="205"/>
      <c r="BK1" s="205"/>
      <c r="BL1" s="205"/>
      <c r="BM1" s="205"/>
      <c r="BN1" s="206"/>
      <c r="BO1" s="204" t="s">
        <v>134</v>
      </c>
      <c r="BP1" s="205"/>
      <c r="BQ1" s="205"/>
      <c r="BR1" s="205"/>
      <c r="BS1" s="205"/>
      <c r="BT1" s="206"/>
      <c r="BU1" s="204" t="s">
        <v>135</v>
      </c>
      <c r="BV1" s="205"/>
      <c r="BW1" s="205"/>
      <c r="BX1" s="205"/>
      <c r="BY1" s="205"/>
      <c r="BZ1" s="206"/>
    </row>
    <row r="2" spans="1:78" ht="15.75" thickBot="1" thickTop="1">
      <c r="A2" s="7" t="s">
        <v>118</v>
      </c>
      <c r="B2" s="8" t="s">
        <v>2</v>
      </c>
      <c r="C2" s="8" t="s">
        <v>116</v>
      </c>
      <c r="D2" s="34" t="s">
        <v>115</v>
      </c>
      <c r="E2" s="36" t="s">
        <v>117</v>
      </c>
      <c r="F2" s="9" t="s">
        <v>105</v>
      </c>
      <c r="G2" s="9" t="s">
        <v>106</v>
      </c>
      <c r="H2" s="27" t="s">
        <v>107</v>
      </c>
      <c r="I2" s="10"/>
      <c r="J2" s="49" t="s">
        <v>125</v>
      </c>
      <c r="K2" s="41" t="s">
        <v>126</v>
      </c>
      <c r="L2" s="55" t="s">
        <v>127</v>
      </c>
      <c r="M2" s="221" t="s">
        <v>125</v>
      </c>
      <c r="N2" s="222"/>
      <c r="O2" s="219" t="s">
        <v>126</v>
      </c>
      <c r="P2" s="222"/>
      <c r="Q2" s="219" t="s">
        <v>127</v>
      </c>
      <c r="R2" s="223"/>
      <c r="S2" s="217" t="s">
        <v>125</v>
      </c>
      <c r="T2" s="218"/>
      <c r="U2" s="219" t="s">
        <v>126</v>
      </c>
      <c r="V2" s="218"/>
      <c r="W2" s="219" t="s">
        <v>127</v>
      </c>
      <c r="X2" s="220"/>
      <c r="Y2" s="217" t="s">
        <v>125</v>
      </c>
      <c r="Z2" s="218"/>
      <c r="AA2" s="219" t="s">
        <v>126</v>
      </c>
      <c r="AB2" s="218"/>
      <c r="AC2" s="219" t="s">
        <v>127</v>
      </c>
      <c r="AD2" s="224"/>
      <c r="AE2" s="181" t="s">
        <v>125</v>
      </c>
      <c r="AF2" s="225"/>
      <c r="AG2" s="226" t="s">
        <v>126</v>
      </c>
      <c r="AH2" s="225"/>
      <c r="AI2" s="226" t="s">
        <v>127</v>
      </c>
      <c r="AJ2" s="227"/>
      <c r="AK2" s="217" t="s">
        <v>125</v>
      </c>
      <c r="AL2" s="218"/>
      <c r="AM2" s="219" t="s">
        <v>126</v>
      </c>
      <c r="AN2" s="218"/>
      <c r="AO2" s="219" t="s">
        <v>127</v>
      </c>
      <c r="AP2" s="220"/>
      <c r="AQ2" s="217" t="s">
        <v>125</v>
      </c>
      <c r="AR2" s="218"/>
      <c r="AS2" s="226" t="s">
        <v>126</v>
      </c>
      <c r="AT2" s="225"/>
      <c r="AU2" s="219" t="s">
        <v>145</v>
      </c>
      <c r="AV2" s="220"/>
      <c r="AW2" s="217" t="s">
        <v>125</v>
      </c>
      <c r="AX2" s="218"/>
      <c r="AY2" s="219" t="s">
        <v>126</v>
      </c>
      <c r="AZ2" s="218"/>
      <c r="BA2" s="219" t="s">
        <v>127</v>
      </c>
      <c r="BB2" s="220"/>
      <c r="BC2" s="217" t="s">
        <v>125</v>
      </c>
      <c r="BD2" s="218"/>
      <c r="BE2" s="219" t="s">
        <v>126</v>
      </c>
      <c r="BF2" s="218"/>
      <c r="BG2" s="219" t="s">
        <v>127</v>
      </c>
      <c r="BH2" s="220"/>
      <c r="BI2" s="217" t="s">
        <v>125</v>
      </c>
      <c r="BJ2" s="218"/>
      <c r="BK2" s="219" t="s">
        <v>126</v>
      </c>
      <c r="BL2" s="218"/>
      <c r="BM2" s="219" t="s">
        <v>127</v>
      </c>
      <c r="BN2" s="220"/>
      <c r="BO2" s="217" t="s">
        <v>125</v>
      </c>
      <c r="BP2" s="218"/>
      <c r="BQ2" s="219" t="s">
        <v>126</v>
      </c>
      <c r="BR2" s="218"/>
      <c r="BS2" s="219" t="s">
        <v>127</v>
      </c>
      <c r="BT2" s="220"/>
      <c r="BU2" s="217" t="s">
        <v>125</v>
      </c>
      <c r="BV2" s="218"/>
      <c r="BW2" s="219" t="s">
        <v>126</v>
      </c>
      <c r="BX2" s="218"/>
      <c r="BY2" s="219" t="s">
        <v>127</v>
      </c>
      <c r="BZ2" s="220"/>
    </row>
    <row r="3" spans="1:78" ht="15" thickTop="1">
      <c r="A3" s="19" t="s">
        <v>108</v>
      </c>
      <c r="B3" s="8" t="s">
        <v>18</v>
      </c>
      <c r="C3" s="25">
        <f>'⑱合計'!R4</f>
        <v>433</v>
      </c>
      <c r="D3" s="47">
        <f>BV3</f>
        <v>8191</v>
      </c>
      <c r="E3" s="44">
        <f aca="true" t="shared" si="0" ref="E3:E33">SUM(F3:G3)</f>
        <v>9928</v>
      </c>
      <c r="F3" s="48">
        <f>BX3</f>
        <v>45</v>
      </c>
      <c r="G3" s="12">
        <f>BZ3</f>
        <v>9883</v>
      </c>
      <c r="H3" s="28">
        <f>C3/E3</f>
        <v>0.04361402095084609</v>
      </c>
      <c r="I3" s="10"/>
      <c r="J3" s="50">
        <v>621</v>
      </c>
      <c r="K3" s="42">
        <v>3</v>
      </c>
      <c r="L3" s="56">
        <v>749</v>
      </c>
      <c r="M3" s="62">
        <f>N3-J3</f>
        <v>657</v>
      </c>
      <c r="N3" s="63">
        <v>1278</v>
      </c>
      <c r="O3" s="74">
        <f>P3-K3</f>
        <v>2</v>
      </c>
      <c r="P3" s="63">
        <v>5</v>
      </c>
      <c r="Q3" s="74">
        <f>R3-L3</f>
        <v>797</v>
      </c>
      <c r="R3" s="102">
        <v>1546</v>
      </c>
      <c r="S3" s="116">
        <f>T3-N3</f>
        <v>661</v>
      </c>
      <c r="T3" s="101">
        <v>1939</v>
      </c>
      <c r="U3" s="120">
        <f>V3-P3</f>
        <v>4</v>
      </c>
      <c r="V3" s="101">
        <v>9</v>
      </c>
      <c r="W3" s="120">
        <f>X3-R3</f>
        <v>782</v>
      </c>
      <c r="X3" s="111">
        <v>2328</v>
      </c>
      <c r="Y3" s="116">
        <f>Z3-T3</f>
        <v>653</v>
      </c>
      <c r="Z3" s="61">
        <v>2592</v>
      </c>
      <c r="AA3" s="126">
        <f>AB3-V3</f>
        <v>4</v>
      </c>
      <c r="AB3" s="61">
        <v>13</v>
      </c>
      <c r="AC3" s="126">
        <f>AD3-X3</f>
        <v>780</v>
      </c>
      <c r="AD3" s="127">
        <v>3108</v>
      </c>
      <c r="AE3" s="137">
        <f>AF3-Z3</f>
        <v>665</v>
      </c>
      <c r="AF3" s="61">
        <v>3257</v>
      </c>
      <c r="AG3" s="126">
        <f>AH3-AB3</f>
        <v>4</v>
      </c>
      <c r="AH3" s="61">
        <v>17</v>
      </c>
      <c r="AI3" s="126">
        <f>AJ3-AD3</f>
        <v>806</v>
      </c>
      <c r="AJ3" s="86">
        <v>3914</v>
      </c>
      <c r="AK3" s="137">
        <f>AL3-AF3</f>
        <v>674</v>
      </c>
      <c r="AL3" s="61">
        <v>3931</v>
      </c>
      <c r="AM3" s="126">
        <f>AN3-AH3</f>
        <v>3</v>
      </c>
      <c r="AN3" s="61">
        <v>20</v>
      </c>
      <c r="AO3" s="126">
        <f>AP3-AJ3</f>
        <v>793</v>
      </c>
      <c r="AP3" s="86">
        <v>4707</v>
      </c>
      <c r="AQ3" s="137">
        <f>AR3-AL3</f>
        <v>756</v>
      </c>
      <c r="AR3" s="61">
        <v>4687</v>
      </c>
      <c r="AS3" s="126">
        <f>AT3-AN3</f>
        <v>3</v>
      </c>
      <c r="AT3" s="61">
        <v>23</v>
      </c>
      <c r="AU3" s="126">
        <f>AV3-AP3</f>
        <v>913</v>
      </c>
      <c r="AV3" s="127">
        <v>5620</v>
      </c>
      <c r="AW3" s="137">
        <f>AX3-AR3</f>
        <v>624</v>
      </c>
      <c r="AX3" s="61">
        <v>5311</v>
      </c>
      <c r="AY3" s="126">
        <f>AZ3-AT3</f>
        <v>5</v>
      </c>
      <c r="AZ3" s="61">
        <v>28</v>
      </c>
      <c r="BA3" s="126">
        <f>BB3-AV3</f>
        <v>800</v>
      </c>
      <c r="BB3" s="86">
        <v>6420</v>
      </c>
      <c r="BC3" s="137">
        <f>BD3-AX3</f>
        <v>685</v>
      </c>
      <c r="BD3" s="61">
        <v>5996</v>
      </c>
      <c r="BE3" s="126">
        <f>BF3-AZ3</f>
        <v>4</v>
      </c>
      <c r="BF3" s="61">
        <v>32</v>
      </c>
      <c r="BG3" s="126">
        <f>BH3-BB3</f>
        <v>853</v>
      </c>
      <c r="BH3" s="127">
        <v>7273</v>
      </c>
      <c r="BI3" s="137">
        <f>BJ3-BD3</f>
        <v>708</v>
      </c>
      <c r="BJ3" s="61">
        <v>6704</v>
      </c>
      <c r="BK3" s="126">
        <f>BL3-BF3</f>
        <v>4</v>
      </c>
      <c r="BL3" s="61">
        <v>36</v>
      </c>
      <c r="BM3" s="126">
        <f>BN3-BH3</f>
        <v>829</v>
      </c>
      <c r="BN3" s="86">
        <v>8102</v>
      </c>
      <c r="BO3" s="137">
        <f>BP3-BJ3</f>
        <v>739</v>
      </c>
      <c r="BP3" s="61">
        <v>7443</v>
      </c>
      <c r="BQ3" s="151">
        <f>BR3-BL3</f>
        <v>6</v>
      </c>
      <c r="BR3" s="61">
        <v>42</v>
      </c>
      <c r="BS3" s="126">
        <f>BT3-BN3</f>
        <v>887</v>
      </c>
      <c r="BT3" s="86">
        <v>8989</v>
      </c>
      <c r="BU3" s="137">
        <f>BV3-BP3</f>
        <v>748</v>
      </c>
      <c r="BV3" s="61">
        <v>8191</v>
      </c>
      <c r="BW3" s="126">
        <f>BX3-BR3</f>
        <v>3</v>
      </c>
      <c r="BX3" s="61">
        <v>45</v>
      </c>
      <c r="BY3" s="126">
        <f>BZ3-BT3</f>
        <v>894</v>
      </c>
      <c r="BZ3" s="86">
        <v>9883</v>
      </c>
    </row>
    <row r="4" spans="1:78" ht="14.25">
      <c r="A4" s="19" t="s">
        <v>108</v>
      </c>
      <c r="B4" s="13" t="s">
        <v>19</v>
      </c>
      <c r="C4" s="43">
        <f>'⑱合計'!R5</f>
        <v>961</v>
      </c>
      <c r="D4" s="47">
        <f aca="true" t="shared" si="1" ref="D4:D67">BV4</f>
        <v>8144</v>
      </c>
      <c r="E4" s="44">
        <f t="shared" si="0"/>
        <v>10494</v>
      </c>
      <c r="F4" s="24">
        <f aca="true" t="shared" si="2" ref="F4:F67">BX4</f>
        <v>36</v>
      </c>
      <c r="G4" s="24">
        <f>BZ4</f>
        <v>10458</v>
      </c>
      <c r="H4" s="31">
        <f>C4/E4</f>
        <v>0.09157613874595007</v>
      </c>
      <c r="I4" s="10"/>
      <c r="J4" s="50">
        <v>576</v>
      </c>
      <c r="K4" s="42">
        <v>4</v>
      </c>
      <c r="L4" s="56">
        <v>726</v>
      </c>
      <c r="M4" s="62">
        <f aca="true" t="shared" si="3" ref="M4:M67">N4-J4</f>
        <v>595</v>
      </c>
      <c r="N4" s="63">
        <v>1171</v>
      </c>
      <c r="O4" s="74">
        <f aca="true" t="shared" si="4" ref="O4:O67">P4-K4</f>
        <v>2</v>
      </c>
      <c r="P4" s="63">
        <v>6</v>
      </c>
      <c r="Q4" s="74">
        <f aca="true" t="shared" si="5" ref="Q4:Q67">R4-L4</f>
        <v>721</v>
      </c>
      <c r="R4" s="102">
        <v>1447</v>
      </c>
      <c r="S4" s="116">
        <f>T4-N4</f>
        <v>669</v>
      </c>
      <c r="T4" s="101">
        <v>1840</v>
      </c>
      <c r="U4" s="120">
        <f>V4-P4</f>
        <v>1</v>
      </c>
      <c r="V4" s="101">
        <v>7</v>
      </c>
      <c r="W4" s="120">
        <f>X4-R4</f>
        <v>873</v>
      </c>
      <c r="X4" s="111">
        <v>2320</v>
      </c>
      <c r="Y4" s="116">
        <f>Z4-T4</f>
        <v>665</v>
      </c>
      <c r="Z4" s="61">
        <v>2505</v>
      </c>
      <c r="AA4" s="126">
        <f>AB4-V4</f>
        <v>3</v>
      </c>
      <c r="AB4" s="61">
        <v>10</v>
      </c>
      <c r="AC4" s="126">
        <f>AD4-X4</f>
        <v>856</v>
      </c>
      <c r="AD4" s="127">
        <v>3176</v>
      </c>
      <c r="AE4" s="137">
        <f>AF4-Z4</f>
        <v>694</v>
      </c>
      <c r="AF4" s="61">
        <v>3199</v>
      </c>
      <c r="AG4" s="126">
        <f>AH4-AB4</f>
        <v>2</v>
      </c>
      <c r="AH4" s="61">
        <v>12</v>
      </c>
      <c r="AI4" s="126">
        <f aca="true" t="shared" si="6" ref="AI4:AI67">AJ4-AD4</f>
        <v>927</v>
      </c>
      <c r="AJ4" s="86">
        <v>4103</v>
      </c>
      <c r="AK4" s="137">
        <f>AL4-AF4</f>
        <v>696</v>
      </c>
      <c r="AL4" s="61">
        <v>3895</v>
      </c>
      <c r="AM4" s="126">
        <f>AN4-AH4</f>
        <v>4</v>
      </c>
      <c r="AN4" s="61">
        <v>16</v>
      </c>
      <c r="AO4" s="126">
        <f aca="true" t="shared" si="7" ref="AO4:AO67">AP4-AJ4</f>
        <v>865</v>
      </c>
      <c r="AP4" s="86">
        <v>4968</v>
      </c>
      <c r="AQ4" s="137">
        <f aca="true" t="shared" si="8" ref="AQ4:AQ67">AR4-AL4</f>
        <v>696</v>
      </c>
      <c r="AR4" s="61">
        <v>4591</v>
      </c>
      <c r="AS4" s="126">
        <f aca="true" t="shared" si="9" ref="AS4:AS67">AT4-AN4</f>
        <v>2</v>
      </c>
      <c r="AT4" s="61">
        <v>18</v>
      </c>
      <c r="AU4" s="126">
        <f aca="true" t="shared" si="10" ref="AU4:AU67">AV4-AP4</f>
        <v>869</v>
      </c>
      <c r="AV4" s="127">
        <v>5837</v>
      </c>
      <c r="AW4" s="137">
        <f>AX4-AR4</f>
        <v>662</v>
      </c>
      <c r="AX4" s="61">
        <v>5253</v>
      </c>
      <c r="AY4" s="126">
        <f aca="true" t="shared" si="11" ref="AY4:AY67">AZ4-AT4</f>
        <v>7</v>
      </c>
      <c r="AZ4" s="61">
        <v>25</v>
      </c>
      <c r="BA4" s="126">
        <f aca="true" t="shared" si="12" ref="BA4:BA67">BB4-AV4</f>
        <v>865</v>
      </c>
      <c r="BB4" s="86">
        <v>6702</v>
      </c>
      <c r="BC4" s="137">
        <f aca="true" t="shared" si="13" ref="BC4:BC67">BD4-AX4</f>
        <v>647</v>
      </c>
      <c r="BD4" s="61">
        <v>5900</v>
      </c>
      <c r="BE4" s="126">
        <f aca="true" t="shared" si="14" ref="BE4:BE67">BF4-AZ4</f>
        <v>1</v>
      </c>
      <c r="BF4" s="61">
        <v>26</v>
      </c>
      <c r="BG4" s="126">
        <f aca="true" t="shared" si="15" ref="BG4:BG67">BH4-BB4</f>
        <v>848</v>
      </c>
      <c r="BH4" s="127">
        <v>7550</v>
      </c>
      <c r="BI4" s="137">
        <f aca="true" t="shared" si="16" ref="BI4:BI67">BJ4-BD4</f>
        <v>750</v>
      </c>
      <c r="BJ4" s="61">
        <v>6650</v>
      </c>
      <c r="BK4" s="126">
        <f aca="true" t="shared" si="17" ref="BK4:BK67">BL4-BF4</f>
        <v>5</v>
      </c>
      <c r="BL4" s="61">
        <v>31</v>
      </c>
      <c r="BM4" s="126">
        <f aca="true" t="shared" si="18" ref="BM4:BM67">BN4-BH4</f>
        <v>961</v>
      </c>
      <c r="BN4" s="86">
        <v>8511</v>
      </c>
      <c r="BO4" s="137">
        <f aca="true" t="shared" si="19" ref="BO4:BO67">BP4-BJ4</f>
        <v>709</v>
      </c>
      <c r="BP4" s="61">
        <v>7359</v>
      </c>
      <c r="BQ4" s="151">
        <f aca="true" t="shared" si="20" ref="BQ4:BQ67">BR4-BL4</f>
        <v>4</v>
      </c>
      <c r="BR4" s="61">
        <v>35</v>
      </c>
      <c r="BS4" s="126">
        <f aca="true" t="shared" si="21" ref="BS4:BS67">BT4-BN4</f>
        <v>918</v>
      </c>
      <c r="BT4" s="86">
        <v>9429</v>
      </c>
      <c r="BU4" s="137">
        <f>BV4-BP4</f>
        <v>785</v>
      </c>
      <c r="BV4" s="61">
        <v>8144</v>
      </c>
      <c r="BW4" s="126">
        <f aca="true" t="shared" si="22" ref="BW4:BW67">BX4-BR4</f>
        <v>1</v>
      </c>
      <c r="BX4" s="61">
        <v>36</v>
      </c>
      <c r="BY4" s="126">
        <f aca="true" t="shared" si="23" ref="BY4:BY67">BZ4-BT4</f>
        <v>1029</v>
      </c>
      <c r="BZ4" s="86">
        <v>10458</v>
      </c>
    </row>
    <row r="5" spans="1:78" ht="14.25">
      <c r="A5" s="19" t="s">
        <v>108</v>
      </c>
      <c r="B5" s="13" t="s">
        <v>20</v>
      </c>
      <c r="C5" s="43">
        <f>'⑱合計'!R6</f>
        <v>173</v>
      </c>
      <c r="D5" s="47">
        <f t="shared" si="1"/>
        <v>2662</v>
      </c>
      <c r="E5" s="44">
        <f t="shared" si="0"/>
        <v>3426</v>
      </c>
      <c r="F5" s="24">
        <f t="shared" si="2"/>
        <v>19</v>
      </c>
      <c r="G5" s="24">
        <f aca="true" t="shared" si="24" ref="G5:G68">BZ5</f>
        <v>3407</v>
      </c>
      <c r="H5" s="31">
        <f aca="true" t="shared" si="25" ref="H5:H63">C5/E5</f>
        <v>0.05049620548744892</v>
      </c>
      <c r="I5" s="10"/>
      <c r="J5" s="50">
        <v>210</v>
      </c>
      <c r="K5" s="42">
        <v>0</v>
      </c>
      <c r="L5" s="56">
        <v>257</v>
      </c>
      <c r="M5" s="62">
        <f t="shared" si="3"/>
        <v>217</v>
      </c>
      <c r="N5" s="63">
        <v>427</v>
      </c>
      <c r="O5" s="74">
        <f t="shared" si="4"/>
        <v>1</v>
      </c>
      <c r="P5" s="63">
        <v>1</v>
      </c>
      <c r="Q5" s="74">
        <f t="shared" si="5"/>
        <v>296</v>
      </c>
      <c r="R5" s="102">
        <v>553</v>
      </c>
      <c r="S5" s="116">
        <f aca="true" t="shared" si="26" ref="S5:S68">T5-N5</f>
        <v>248</v>
      </c>
      <c r="T5" s="101">
        <v>675</v>
      </c>
      <c r="U5" s="120">
        <f aca="true" t="shared" si="27" ref="U5:U68">V5-P5</f>
        <v>2</v>
      </c>
      <c r="V5" s="101">
        <v>3</v>
      </c>
      <c r="W5" s="120">
        <f aca="true" t="shared" si="28" ref="W5:W70">X5-R5</f>
        <v>317</v>
      </c>
      <c r="X5" s="111">
        <v>870</v>
      </c>
      <c r="Y5" s="116">
        <f aca="true" t="shared" si="29" ref="Y5:Y68">Z5-T5</f>
        <v>212</v>
      </c>
      <c r="Z5" s="61">
        <v>887</v>
      </c>
      <c r="AA5" s="126">
        <f aca="true" t="shared" si="30" ref="AA5:AA68">AB5-V5</f>
        <v>0</v>
      </c>
      <c r="AB5" s="61">
        <v>3</v>
      </c>
      <c r="AC5" s="126">
        <f aca="true" t="shared" si="31" ref="AC5:AC68">AD5-X5</f>
        <v>256</v>
      </c>
      <c r="AD5" s="127">
        <v>1126</v>
      </c>
      <c r="AE5" s="137">
        <f aca="true" t="shared" si="32" ref="AE5:AE68">AF5-Z5</f>
        <v>214</v>
      </c>
      <c r="AF5" s="61">
        <v>1101</v>
      </c>
      <c r="AG5" s="126">
        <f aca="true" t="shared" si="33" ref="AG5:AG68">AH5-AB5</f>
        <v>2</v>
      </c>
      <c r="AH5" s="61">
        <v>5</v>
      </c>
      <c r="AI5" s="126">
        <f t="shared" si="6"/>
        <v>271</v>
      </c>
      <c r="AJ5" s="86">
        <v>1397</v>
      </c>
      <c r="AK5" s="137">
        <f aca="true" t="shared" si="34" ref="AK5:AK68">AL5-AF5</f>
        <v>195</v>
      </c>
      <c r="AL5" s="61">
        <v>1296</v>
      </c>
      <c r="AM5" s="126">
        <f aca="true" t="shared" si="35" ref="AM5:AM68">AN5-AH5</f>
        <v>3</v>
      </c>
      <c r="AN5" s="61">
        <v>8</v>
      </c>
      <c r="AO5" s="126">
        <f t="shared" si="7"/>
        <v>244</v>
      </c>
      <c r="AP5" s="86">
        <v>1641</v>
      </c>
      <c r="AQ5" s="137">
        <f t="shared" si="8"/>
        <v>240</v>
      </c>
      <c r="AR5" s="61">
        <v>1536</v>
      </c>
      <c r="AS5" s="126">
        <f t="shared" si="9"/>
        <v>1</v>
      </c>
      <c r="AT5" s="61">
        <v>9</v>
      </c>
      <c r="AU5" s="126">
        <f t="shared" si="10"/>
        <v>310</v>
      </c>
      <c r="AV5" s="127">
        <v>1951</v>
      </c>
      <c r="AW5" s="137">
        <f aca="true" t="shared" si="36" ref="AW5:AW68">AX5-AR5</f>
        <v>215</v>
      </c>
      <c r="AX5" s="61">
        <v>1751</v>
      </c>
      <c r="AY5" s="126">
        <f t="shared" si="11"/>
        <v>2</v>
      </c>
      <c r="AZ5" s="61">
        <v>11</v>
      </c>
      <c r="BA5" s="126">
        <f t="shared" si="12"/>
        <v>288</v>
      </c>
      <c r="BB5" s="86">
        <v>2239</v>
      </c>
      <c r="BC5" s="137">
        <f t="shared" si="13"/>
        <v>209</v>
      </c>
      <c r="BD5" s="61">
        <v>1960</v>
      </c>
      <c r="BE5" s="126">
        <f t="shared" si="14"/>
        <v>2</v>
      </c>
      <c r="BF5" s="61">
        <v>13</v>
      </c>
      <c r="BG5" s="126">
        <f t="shared" si="15"/>
        <v>269</v>
      </c>
      <c r="BH5" s="127">
        <v>2508</v>
      </c>
      <c r="BI5" s="137">
        <f t="shared" si="16"/>
        <v>222</v>
      </c>
      <c r="BJ5" s="61">
        <v>2182</v>
      </c>
      <c r="BK5" s="126">
        <f t="shared" si="17"/>
        <v>1</v>
      </c>
      <c r="BL5" s="61">
        <v>14</v>
      </c>
      <c r="BM5" s="126">
        <f t="shared" si="18"/>
        <v>296</v>
      </c>
      <c r="BN5" s="86">
        <v>2804</v>
      </c>
      <c r="BO5" s="137">
        <f t="shared" si="19"/>
        <v>227</v>
      </c>
      <c r="BP5" s="61">
        <v>2409</v>
      </c>
      <c r="BQ5" s="151">
        <f t="shared" si="20"/>
        <v>2</v>
      </c>
      <c r="BR5" s="61">
        <v>16</v>
      </c>
      <c r="BS5" s="126">
        <f t="shared" si="21"/>
        <v>278</v>
      </c>
      <c r="BT5" s="86">
        <v>3082</v>
      </c>
      <c r="BU5" s="137">
        <f aca="true" t="shared" si="37" ref="BU5:BU68">BV5-BP5</f>
        <v>253</v>
      </c>
      <c r="BV5" s="61">
        <v>2662</v>
      </c>
      <c r="BW5" s="126">
        <f>BX5-BR5</f>
        <v>3</v>
      </c>
      <c r="BX5" s="61">
        <v>19</v>
      </c>
      <c r="BY5" s="126">
        <f t="shared" si="23"/>
        <v>325</v>
      </c>
      <c r="BZ5" s="86">
        <v>3407</v>
      </c>
    </row>
    <row r="6" spans="1:78" ht="14.25">
      <c r="A6" s="19"/>
      <c r="B6" s="13" t="s">
        <v>21</v>
      </c>
      <c r="C6" s="43">
        <f>'⑱合計'!R7</f>
        <v>0</v>
      </c>
      <c r="D6" s="47">
        <f t="shared" si="1"/>
        <v>379</v>
      </c>
      <c r="E6" s="44">
        <f t="shared" si="0"/>
        <v>535</v>
      </c>
      <c r="F6" s="24">
        <f t="shared" si="2"/>
        <v>3</v>
      </c>
      <c r="G6" s="24">
        <f t="shared" si="24"/>
        <v>532</v>
      </c>
      <c r="H6" s="31">
        <f t="shared" si="25"/>
        <v>0</v>
      </c>
      <c r="I6" s="10"/>
      <c r="J6" s="50">
        <v>25</v>
      </c>
      <c r="K6" s="42">
        <v>0</v>
      </c>
      <c r="L6" s="56">
        <v>40</v>
      </c>
      <c r="M6" s="62">
        <f t="shared" si="3"/>
        <v>27</v>
      </c>
      <c r="N6" s="63">
        <v>52</v>
      </c>
      <c r="O6" s="74">
        <f t="shared" si="4"/>
        <v>0</v>
      </c>
      <c r="P6" s="63">
        <v>0</v>
      </c>
      <c r="Q6" s="74">
        <f t="shared" si="5"/>
        <v>34</v>
      </c>
      <c r="R6" s="102">
        <v>74</v>
      </c>
      <c r="S6" s="116">
        <f t="shared" si="26"/>
        <v>42</v>
      </c>
      <c r="T6" s="101">
        <v>94</v>
      </c>
      <c r="U6" s="120">
        <f t="shared" si="27"/>
        <v>0</v>
      </c>
      <c r="V6" s="101">
        <v>0</v>
      </c>
      <c r="W6" s="120">
        <f t="shared" si="28"/>
        <v>69</v>
      </c>
      <c r="X6" s="111">
        <v>143</v>
      </c>
      <c r="Y6" s="116">
        <f t="shared" si="29"/>
        <v>31</v>
      </c>
      <c r="Z6" s="61">
        <v>125</v>
      </c>
      <c r="AA6" s="126">
        <f t="shared" si="30"/>
        <v>0</v>
      </c>
      <c r="AB6" s="61">
        <v>0</v>
      </c>
      <c r="AC6" s="126">
        <f t="shared" si="31"/>
        <v>42</v>
      </c>
      <c r="AD6" s="127">
        <v>185</v>
      </c>
      <c r="AE6" s="137">
        <f t="shared" si="32"/>
        <v>38</v>
      </c>
      <c r="AF6" s="61">
        <v>163</v>
      </c>
      <c r="AG6" s="126">
        <f t="shared" si="33"/>
        <v>0</v>
      </c>
      <c r="AH6" s="61">
        <v>0</v>
      </c>
      <c r="AI6" s="126">
        <f t="shared" si="6"/>
        <v>62</v>
      </c>
      <c r="AJ6" s="86">
        <v>247</v>
      </c>
      <c r="AK6" s="137">
        <f t="shared" si="34"/>
        <v>32</v>
      </c>
      <c r="AL6" s="61">
        <v>195</v>
      </c>
      <c r="AM6" s="126">
        <f t="shared" si="35"/>
        <v>0</v>
      </c>
      <c r="AN6" s="61">
        <v>0</v>
      </c>
      <c r="AO6" s="126">
        <f t="shared" si="7"/>
        <v>38</v>
      </c>
      <c r="AP6" s="86">
        <v>285</v>
      </c>
      <c r="AQ6" s="137">
        <f t="shared" si="8"/>
        <v>35</v>
      </c>
      <c r="AR6" s="61">
        <v>230</v>
      </c>
      <c r="AS6" s="126">
        <f t="shared" si="9"/>
        <v>0</v>
      </c>
      <c r="AT6" s="61">
        <v>0</v>
      </c>
      <c r="AU6" s="126">
        <f t="shared" si="10"/>
        <v>52</v>
      </c>
      <c r="AV6" s="127">
        <v>337</v>
      </c>
      <c r="AW6" s="137">
        <f t="shared" si="36"/>
        <v>29</v>
      </c>
      <c r="AX6" s="61">
        <v>259</v>
      </c>
      <c r="AY6" s="126">
        <f t="shared" si="11"/>
        <v>0</v>
      </c>
      <c r="AZ6" s="61">
        <v>0</v>
      </c>
      <c r="BA6" s="126">
        <f t="shared" si="12"/>
        <v>37</v>
      </c>
      <c r="BB6" s="86">
        <v>374</v>
      </c>
      <c r="BC6" s="137">
        <f t="shared" si="13"/>
        <v>27</v>
      </c>
      <c r="BD6" s="61">
        <v>286</v>
      </c>
      <c r="BE6" s="126">
        <f t="shared" si="14"/>
        <v>0</v>
      </c>
      <c r="BF6" s="61">
        <v>0</v>
      </c>
      <c r="BG6" s="126">
        <f t="shared" si="15"/>
        <v>34</v>
      </c>
      <c r="BH6" s="127">
        <v>408</v>
      </c>
      <c r="BI6" s="137">
        <f t="shared" si="16"/>
        <v>29</v>
      </c>
      <c r="BJ6" s="61">
        <v>315</v>
      </c>
      <c r="BK6" s="126">
        <f t="shared" si="17"/>
        <v>2</v>
      </c>
      <c r="BL6" s="61">
        <v>2</v>
      </c>
      <c r="BM6" s="126">
        <f t="shared" si="18"/>
        <v>37</v>
      </c>
      <c r="BN6" s="86">
        <v>445</v>
      </c>
      <c r="BO6" s="137">
        <f t="shared" si="19"/>
        <v>33</v>
      </c>
      <c r="BP6" s="61">
        <v>348</v>
      </c>
      <c r="BQ6" s="151">
        <f t="shared" si="20"/>
        <v>1</v>
      </c>
      <c r="BR6" s="61">
        <v>3</v>
      </c>
      <c r="BS6" s="126">
        <f t="shared" si="21"/>
        <v>42</v>
      </c>
      <c r="BT6" s="86">
        <v>487</v>
      </c>
      <c r="BU6" s="137">
        <f t="shared" si="37"/>
        <v>31</v>
      </c>
      <c r="BV6" s="61">
        <v>379</v>
      </c>
      <c r="BW6" s="126">
        <f t="shared" si="22"/>
        <v>0</v>
      </c>
      <c r="BX6" s="61">
        <v>3</v>
      </c>
      <c r="BY6" s="126">
        <f t="shared" si="23"/>
        <v>45</v>
      </c>
      <c r="BZ6" s="86">
        <v>532</v>
      </c>
    </row>
    <row r="7" spans="1:78" ht="14.25">
      <c r="A7" s="19" t="s">
        <v>108</v>
      </c>
      <c r="B7" s="13" t="s">
        <v>22</v>
      </c>
      <c r="C7" s="43">
        <f>'⑱合計'!R8</f>
        <v>180</v>
      </c>
      <c r="D7" s="47">
        <f t="shared" si="1"/>
        <v>1219</v>
      </c>
      <c r="E7" s="44">
        <f t="shared" si="0"/>
        <v>1560</v>
      </c>
      <c r="F7" s="24">
        <f t="shared" si="2"/>
        <v>6</v>
      </c>
      <c r="G7" s="24">
        <f t="shared" si="24"/>
        <v>1554</v>
      </c>
      <c r="H7" s="31">
        <f t="shared" si="25"/>
        <v>0.11538461538461539</v>
      </c>
      <c r="I7" s="10"/>
      <c r="J7" s="50">
        <v>98</v>
      </c>
      <c r="K7" s="42">
        <v>0</v>
      </c>
      <c r="L7" s="56">
        <v>122</v>
      </c>
      <c r="M7" s="62">
        <f t="shared" si="3"/>
        <v>93</v>
      </c>
      <c r="N7" s="63">
        <v>191</v>
      </c>
      <c r="O7" s="74">
        <f t="shared" si="4"/>
        <v>1</v>
      </c>
      <c r="P7" s="63">
        <v>1</v>
      </c>
      <c r="Q7" s="74">
        <f t="shared" si="5"/>
        <v>111</v>
      </c>
      <c r="R7" s="102">
        <v>233</v>
      </c>
      <c r="S7" s="116">
        <f t="shared" si="26"/>
        <v>100</v>
      </c>
      <c r="T7" s="101">
        <v>291</v>
      </c>
      <c r="U7" s="120">
        <f t="shared" si="27"/>
        <v>0</v>
      </c>
      <c r="V7" s="101">
        <v>1</v>
      </c>
      <c r="W7" s="120">
        <f t="shared" si="28"/>
        <v>130</v>
      </c>
      <c r="X7" s="111">
        <v>363</v>
      </c>
      <c r="Y7" s="116">
        <f t="shared" si="29"/>
        <v>98</v>
      </c>
      <c r="Z7" s="61">
        <v>389</v>
      </c>
      <c r="AA7" s="126">
        <f t="shared" si="30"/>
        <v>1</v>
      </c>
      <c r="AB7" s="61">
        <v>2</v>
      </c>
      <c r="AC7" s="126">
        <f t="shared" si="31"/>
        <v>128</v>
      </c>
      <c r="AD7" s="127">
        <v>491</v>
      </c>
      <c r="AE7" s="137">
        <f t="shared" si="32"/>
        <v>96</v>
      </c>
      <c r="AF7" s="61">
        <v>485</v>
      </c>
      <c r="AG7" s="126">
        <f t="shared" si="33"/>
        <v>1</v>
      </c>
      <c r="AH7" s="61">
        <v>3</v>
      </c>
      <c r="AI7" s="126">
        <f t="shared" si="6"/>
        <v>129</v>
      </c>
      <c r="AJ7" s="86">
        <v>620</v>
      </c>
      <c r="AK7" s="137">
        <f t="shared" si="34"/>
        <v>96</v>
      </c>
      <c r="AL7" s="61">
        <v>581</v>
      </c>
      <c r="AM7" s="126">
        <f t="shared" si="35"/>
        <v>0</v>
      </c>
      <c r="AN7" s="61">
        <v>3</v>
      </c>
      <c r="AO7" s="126">
        <f t="shared" si="7"/>
        <v>128</v>
      </c>
      <c r="AP7" s="86">
        <v>748</v>
      </c>
      <c r="AQ7" s="137">
        <f t="shared" si="8"/>
        <v>124</v>
      </c>
      <c r="AR7" s="61">
        <v>705</v>
      </c>
      <c r="AS7" s="126">
        <f t="shared" si="9"/>
        <v>0</v>
      </c>
      <c r="AT7" s="61">
        <v>3</v>
      </c>
      <c r="AU7" s="126">
        <f t="shared" si="10"/>
        <v>153</v>
      </c>
      <c r="AV7" s="127">
        <v>901</v>
      </c>
      <c r="AW7" s="137">
        <f t="shared" si="36"/>
        <v>105</v>
      </c>
      <c r="AX7" s="61">
        <v>810</v>
      </c>
      <c r="AY7" s="126">
        <f t="shared" si="11"/>
        <v>0</v>
      </c>
      <c r="AZ7" s="61">
        <v>3</v>
      </c>
      <c r="BA7" s="126">
        <f t="shared" si="12"/>
        <v>142</v>
      </c>
      <c r="BB7" s="86">
        <v>1043</v>
      </c>
      <c r="BC7" s="137">
        <f t="shared" si="13"/>
        <v>89</v>
      </c>
      <c r="BD7" s="61">
        <v>899</v>
      </c>
      <c r="BE7" s="126">
        <f t="shared" si="14"/>
        <v>0</v>
      </c>
      <c r="BF7" s="61">
        <v>3</v>
      </c>
      <c r="BG7" s="126">
        <f t="shared" si="15"/>
        <v>119</v>
      </c>
      <c r="BH7" s="127">
        <v>1162</v>
      </c>
      <c r="BI7" s="137">
        <f t="shared" si="16"/>
        <v>102</v>
      </c>
      <c r="BJ7" s="61">
        <v>1001</v>
      </c>
      <c r="BK7" s="126">
        <f t="shared" si="17"/>
        <v>1</v>
      </c>
      <c r="BL7" s="61">
        <v>4</v>
      </c>
      <c r="BM7" s="126">
        <f t="shared" si="18"/>
        <v>130</v>
      </c>
      <c r="BN7" s="86">
        <v>1292</v>
      </c>
      <c r="BO7" s="137">
        <f t="shared" si="19"/>
        <v>116</v>
      </c>
      <c r="BP7" s="61">
        <v>1117</v>
      </c>
      <c r="BQ7" s="151">
        <f t="shared" si="20"/>
        <v>0</v>
      </c>
      <c r="BR7" s="61">
        <v>4</v>
      </c>
      <c r="BS7" s="126">
        <f t="shared" si="21"/>
        <v>145</v>
      </c>
      <c r="BT7" s="86">
        <v>1437</v>
      </c>
      <c r="BU7" s="137">
        <f t="shared" si="37"/>
        <v>102</v>
      </c>
      <c r="BV7" s="61">
        <v>1219</v>
      </c>
      <c r="BW7" s="126">
        <f t="shared" si="22"/>
        <v>2</v>
      </c>
      <c r="BX7" s="61">
        <v>6</v>
      </c>
      <c r="BY7" s="126">
        <f t="shared" si="23"/>
        <v>117</v>
      </c>
      <c r="BZ7" s="86">
        <v>1554</v>
      </c>
    </row>
    <row r="8" spans="1:78" ht="14.25">
      <c r="A8" s="19" t="s">
        <v>108</v>
      </c>
      <c r="B8" s="13" t="s">
        <v>9</v>
      </c>
      <c r="C8" s="43">
        <f>'⑱合計'!R9</f>
        <v>62</v>
      </c>
      <c r="D8" s="47">
        <f t="shared" si="1"/>
        <v>1186</v>
      </c>
      <c r="E8" s="44">
        <f t="shared" si="0"/>
        <v>1599</v>
      </c>
      <c r="F8" s="24">
        <f t="shared" si="2"/>
        <v>15</v>
      </c>
      <c r="G8" s="24">
        <f t="shared" si="24"/>
        <v>1584</v>
      </c>
      <c r="H8" s="31">
        <f t="shared" si="25"/>
        <v>0.03877423389618512</v>
      </c>
      <c r="I8" s="10"/>
      <c r="J8" s="50">
        <v>111</v>
      </c>
      <c r="K8" s="42">
        <v>1</v>
      </c>
      <c r="L8" s="56">
        <v>133</v>
      </c>
      <c r="M8" s="62">
        <f t="shared" si="3"/>
        <v>82</v>
      </c>
      <c r="N8" s="63">
        <v>193</v>
      </c>
      <c r="O8" s="74">
        <f t="shared" si="4"/>
        <v>1</v>
      </c>
      <c r="P8" s="63">
        <v>2</v>
      </c>
      <c r="Q8" s="74">
        <f t="shared" si="5"/>
        <v>106</v>
      </c>
      <c r="R8" s="102">
        <v>239</v>
      </c>
      <c r="S8" s="116">
        <f t="shared" si="26"/>
        <v>100</v>
      </c>
      <c r="T8" s="101">
        <v>293</v>
      </c>
      <c r="U8" s="120">
        <f t="shared" si="27"/>
        <v>2</v>
      </c>
      <c r="V8" s="101">
        <v>4</v>
      </c>
      <c r="W8" s="120">
        <f t="shared" si="28"/>
        <v>133</v>
      </c>
      <c r="X8" s="111">
        <v>372</v>
      </c>
      <c r="Y8" s="116">
        <f t="shared" si="29"/>
        <v>99</v>
      </c>
      <c r="Z8" s="61">
        <v>392</v>
      </c>
      <c r="AA8" s="126">
        <f t="shared" si="30"/>
        <v>1</v>
      </c>
      <c r="AB8" s="61">
        <v>5</v>
      </c>
      <c r="AC8" s="126">
        <f t="shared" si="31"/>
        <v>122</v>
      </c>
      <c r="AD8" s="127">
        <v>494</v>
      </c>
      <c r="AE8" s="137">
        <f t="shared" si="32"/>
        <v>78</v>
      </c>
      <c r="AF8" s="61">
        <v>470</v>
      </c>
      <c r="AG8" s="126">
        <f t="shared" si="33"/>
        <v>1</v>
      </c>
      <c r="AH8" s="61">
        <v>6</v>
      </c>
      <c r="AI8" s="126">
        <f t="shared" si="6"/>
        <v>95</v>
      </c>
      <c r="AJ8" s="86">
        <v>589</v>
      </c>
      <c r="AK8" s="137">
        <f t="shared" si="34"/>
        <v>95</v>
      </c>
      <c r="AL8" s="61">
        <v>565</v>
      </c>
      <c r="AM8" s="126">
        <f t="shared" si="35"/>
        <v>0</v>
      </c>
      <c r="AN8" s="61">
        <v>6</v>
      </c>
      <c r="AO8" s="126">
        <f t="shared" si="7"/>
        <v>125</v>
      </c>
      <c r="AP8" s="86">
        <v>714</v>
      </c>
      <c r="AQ8" s="137">
        <f t="shared" si="8"/>
        <v>125</v>
      </c>
      <c r="AR8" s="61">
        <v>690</v>
      </c>
      <c r="AS8" s="126">
        <f t="shared" si="9"/>
        <v>1</v>
      </c>
      <c r="AT8" s="61">
        <v>7</v>
      </c>
      <c r="AU8" s="126">
        <f t="shared" si="10"/>
        <v>184</v>
      </c>
      <c r="AV8" s="127">
        <v>898</v>
      </c>
      <c r="AW8" s="137">
        <f t="shared" si="36"/>
        <v>95</v>
      </c>
      <c r="AX8" s="61">
        <v>785</v>
      </c>
      <c r="AY8" s="126">
        <f t="shared" si="11"/>
        <v>2</v>
      </c>
      <c r="AZ8" s="61">
        <v>9</v>
      </c>
      <c r="BA8" s="126">
        <f t="shared" si="12"/>
        <v>143</v>
      </c>
      <c r="BB8" s="86">
        <v>1041</v>
      </c>
      <c r="BC8" s="137">
        <f t="shared" si="13"/>
        <v>81</v>
      </c>
      <c r="BD8" s="61">
        <v>866</v>
      </c>
      <c r="BE8" s="126">
        <f t="shared" si="14"/>
        <v>0</v>
      </c>
      <c r="BF8" s="61">
        <v>9</v>
      </c>
      <c r="BG8" s="126">
        <f t="shared" si="15"/>
        <v>99</v>
      </c>
      <c r="BH8" s="127">
        <v>1140</v>
      </c>
      <c r="BI8" s="137">
        <f t="shared" si="16"/>
        <v>115</v>
      </c>
      <c r="BJ8" s="61">
        <v>981</v>
      </c>
      <c r="BK8" s="126">
        <f t="shared" si="17"/>
        <v>2</v>
      </c>
      <c r="BL8" s="61">
        <v>11</v>
      </c>
      <c r="BM8" s="126">
        <f t="shared" si="18"/>
        <v>163</v>
      </c>
      <c r="BN8" s="86">
        <v>1303</v>
      </c>
      <c r="BO8" s="137">
        <f t="shared" si="19"/>
        <v>109</v>
      </c>
      <c r="BP8" s="61">
        <v>1090</v>
      </c>
      <c r="BQ8" s="151">
        <f t="shared" si="20"/>
        <v>3</v>
      </c>
      <c r="BR8" s="61">
        <v>14</v>
      </c>
      <c r="BS8" s="126">
        <f t="shared" si="21"/>
        <v>148</v>
      </c>
      <c r="BT8" s="86">
        <v>1451</v>
      </c>
      <c r="BU8" s="137">
        <f t="shared" si="37"/>
        <v>96</v>
      </c>
      <c r="BV8" s="61">
        <v>1186</v>
      </c>
      <c r="BW8" s="126">
        <f t="shared" si="22"/>
        <v>1</v>
      </c>
      <c r="BX8" s="61">
        <v>15</v>
      </c>
      <c r="BY8" s="126">
        <f t="shared" si="23"/>
        <v>133</v>
      </c>
      <c r="BZ8" s="86">
        <v>1584</v>
      </c>
    </row>
    <row r="9" spans="1:78" ht="14.25">
      <c r="A9" s="19"/>
      <c r="B9" s="13" t="s">
        <v>23</v>
      </c>
      <c r="C9" s="43">
        <f>'⑱合計'!R10</f>
        <v>1</v>
      </c>
      <c r="D9" s="47">
        <f t="shared" si="1"/>
        <v>720</v>
      </c>
      <c r="E9" s="44">
        <f t="shared" si="0"/>
        <v>1001</v>
      </c>
      <c r="F9" s="24">
        <f t="shared" si="2"/>
        <v>5</v>
      </c>
      <c r="G9" s="24">
        <f t="shared" si="24"/>
        <v>996</v>
      </c>
      <c r="H9" s="31">
        <f t="shared" si="25"/>
        <v>0.000999000999000999</v>
      </c>
      <c r="I9" s="10"/>
      <c r="J9" s="50">
        <v>48</v>
      </c>
      <c r="K9" s="42">
        <v>1</v>
      </c>
      <c r="L9" s="56">
        <v>70</v>
      </c>
      <c r="M9" s="62">
        <f t="shared" si="3"/>
        <v>59</v>
      </c>
      <c r="N9" s="63">
        <v>107</v>
      </c>
      <c r="O9" s="74">
        <f t="shared" si="4"/>
        <v>0</v>
      </c>
      <c r="P9" s="63">
        <v>1</v>
      </c>
      <c r="Q9" s="74">
        <f t="shared" si="5"/>
        <v>85</v>
      </c>
      <c r="R9" s="102">
        <v>155</v>
      </c>
      <c r="S9" s="116">
        <f t="shared" si="26"/>
        <v>69</v>
      </c>
      <c r="T9" s="101">
        <v>176</v>
      </c>
      <c r="U9" s="120">
        <f t="shared" si="27"/>
        <v>1</v>
      </c>
      <c r="V9" s="101">
        <v>2</v>
      </c>
      <c r="W9" s="120">
        <f t="shared" si="28"/>
        <v>89</v>
      </c>
      <c r="X9" s="111">
        <v>244</v>
      </c>
      <c r="Y9" s="116">
        <f t="shared" si="29"/>
        <v>51</v>
      </c>
      <c r="Z9" s="61">
        <v>227</v>
      </c>
      <c r="AA9" s="126">
        <f t="shared" si="30"/>
        <v>0</v>
      </c>
      <c r="AB9" s="61">
        <v>2</v>
      </c>
      <c r="AC9" s="126">
        <f t="shared" si="31"/>
        <v>70</v>
      </c>
      <c r="AD9" s="127">
        <v>314</v>
      </c>
      <c r="AE9" s="137">
        <f t="shared" si="32"/>
        <v>62</v>
      </c>
      <c r="AF9" s="61">
        <v>289</v>
      </c>
      <c r="AG9" s="126">
        <f t="shared" si="33"/>
        <v>1</v>
      </c>
      <c r="AH9" s="61">
        <v>3</v>
      </c>
      <c r="AI9" s="126">
        <f t="shared" si="6"/>
        <v>82</v>
      </c>
      <c r="AJ9" s="86">
        <v>396</v>
      </c>
      <c r="AK9" s="137">
        <f t="shared" si="34"/>
        <v>51</v>
      </c>
      <c r="AL9" s="61">
        <v>340</v>
      </c>
      <c r="AM9" s="126">
        <f t="shared" si="35"/>
        <v>1</v>
      </c>
      <c r="AN9" s="61">
        <v>4</v>
      </c>
      <c r="AO9" s="126">
        <f t="shared" si="7"/>
        <v>71</v>
      </c>
      <c r="AP9" s="86">
        <v>467</v>
      </c>
      <c r="AQ9" s="137">
        <f t="shared" si="8"/>
        <v>62</v>
      </c>
      <c r="AR9" s="61">
        <v>402</v>
      </c>
      <c r="AS9" s="126">
        <f t="shared" si="9"/>
        <v>0</v>
      </c>
      <c r="AT9" s="61">
        <v>4</v>
      </c>
      <c r="AU9" s="126">
        <f t="shared" si="10"/>
        <v>83</v>
      </c>
      <c r="AV9" s="127">
        <v>550</v>
      </c>
      <c r="AW9" s="137">
        <f t="shared" si="36"/>
        <v>66</v>
      </c>
      <c r="AX9" s="61">
        <v>468</v>
      </c>
      <c r="AY9" s="126">
        <f t="shared" si="11"/>
        <v>0</v>
      </c>
      <c r="AZ9" s="61">
        <v>4</v>
      </c>
      <c r="BA9" s="126">
        <f t="shared" si="12"/>
        <v>112</v>
      </c>
      <c r="BB9" s="86">
        <v>662</v>
      </c>
      <c r="BC9" s="137">
        <f t="shared" si="13"/>
        <v>53</v>
      </c>
      <c r="BD9" s="61">
        <v>521</v>
      </c>
      <c r="BE9" s="126">
        <f t="shared" si="14"/>
        <v>0</v>
      </c>
      <c r="BF9" s="61">
        <v>4</v>
      </c>
      <c r="BG9" s="126">
        <f t="shared" si="15"/>
        <v>78</v>
      </c>
      <c r="BH9" s="127">
        <v>740</v>
      </c>
      <c r="BI9" s="137">
        <f t="shared" si="16"/>
        <v>71</v>
      </c>
      <c r="BJ9" s="61">
        <v>592</v>
      </c>
      <c r="BK9" s="126">
        <f t="shared" si="17"/>
        <v>1</v>
      </c>
      <c r="BL9" s="61">
        <v>5</v>
      </c>
      <c r="BM9" s="126">
        <f t="shared" si="18"/>
        <v>81</v>
      </c>
      <c r="BN9" s="86">
        <v>821</v>
      </c>
      <c r="BO9" s="137">
        <f t="shared" si="19"/>
        <v>46</v>
      </c>
      <c r="BP9" s="61">
        <v>638</v>
      </c>
      <c r="BQ9" s="151">
        <f t="shared" si="20"/>
        <v>0</v>
      </c>
      <c r="BR9" s="61">
        <v>5</v>
      </c>
      <c r="BS9" s="126">
        <f t="shared" si="21"/>
        <v>68</v>
      </c>
      <c r="BT9" s="86">
        <v>889</v>
      </c>
      <c r="BU9" s="137">
        <f t="shared" si="37"/>
        <v>82</v>
      </c>
      <c r="BV9" s="61">
        <v>720</v>
      </c>
      <c r="BW9" s="126">
        <f t="shared" si="22"/>
        <v>0</v>
      </c>
      <c r="BX9" s="61">
        <v>5</v>
      </c>
      <c r="BY9" s="126">
        <f t="shared" si="23"/>
        <v>107</v>
      </c>
      <c r="BZ9" s="86">
        <v>996</v>
      </c>
    </row>
    <row r="10" spans="1:78" ht="14.25">
      <c r="A10" s="19" t="s">
        <v>109</v>
      </c>
      <c r="B10" s="13" t="s">
        <v>24</v>
      </c>
      <c r="C10" s="43">
        <f>'⑱合計'!R11</f>
        <v>65</v>
      </c>
      <c r="D10" s="47">
        <f t="shared" si="1"/>
        <v>682</v>
      </c>
      <c r="E10" s="44">
        <f t="shared" si="0"/>
        <v>829</v>
      </c>
      <c r="F10" s="24">
        <f t="shared" si="2"/>
        <v>4</v>
      </c>
      <c r="G10" s="24">
        <f t="shared" si="24"/>
        <v>825</v>
      </c>
      <c r="H10" s="31">
        <f t="shared" si="25"/>
        <v>0.07840772014475271</v>
      </c>
      <c r="I10" s="10"/>
      <c r="J10" s="50">
        <v>48</v>
      </c>
      <c r="K10" s="42">
        <v>0</v>
      </c>
      <c r="L10" s="56">
        <v>63</v>
      </c>
      <c r="M10" s="62">
        <f t="shared" si="3"/>
        <v>55</v>
      </c>
      <c r="N10" s="63">
        <v>103</v>
      </c>
      <c r="O10" s="74">
        <f t="shared" si="4"/>
        <v>0</v>
      </c>
      <c r="P10" s="63">
        <v>0</v>
      </c>
      <c r="Q10" s="74">
        <f t="shared" si="5"/>
        <v>68</v>
      </c>
      <c r="R10" s="102">
        <v>131</v>
      </c>
      <c r="S10" s="116">
        <f t="shared" si="26"/>
        <v>57</v>
      </c>
      <c r="T10" s="101">
        <v>160</v>
      </c>
      <c r="U10" s="120">
        <f t="shared" si="27"/>
        <v>0</v>
      </c>
      <c r="V10" s="101">
        <v>0</v>
      </c>
      <c r="W10" s="120">
        <f t="shared" si="28"/>
        <v>80</v>
      </c>
      <c r="X10" s="111">
        <v>211</v>
      </c>
      <c r="Y10" s="116">
        <f t="shared" si="29"/>
        <v>63</v>
      </c>
      <c r="Z10" s="61">
        <v>223</v>
      </c>
      <c r="AA10" s="126">
        <f t="shared" si="30"/>
        <v>0</v>
      </c>
      <c r="AB10" s="61">
        <v>0</v>
      </c>
      <c r="AC10" s="126">
        <f t="shared" si="31"/>
        <v>74</v>
      </c>
      <c r="AD10" s="127">
        <v>285</v>
      </c>
      <c r="AE10" s="137">
        <f t="shared" si="32"/>
        <v>48</v>
      </c>
      <c r="AF10" s="61">
        <v>271</v>
      </c>
      <c r="AG10" s="126">
        <f t="shared" si="33"/>
        <v>0</v>
      </c>
      <c r="AH10" s="61">
        <v>0</v>
      </c>
      <c r="AI10" s="126">
        <f t="shared" si="6"/>
        <v>55</v>
      </c>
      <c r="AJ10" s="86">
        <v>340</v>
      </c>
      <c r="AK10" s="137">
        <f t="shared" si="34"/>
        <v>64</v>
      </c>
      <c r="AL10" s="61">
        <v>335</v>
      </c>
      <c r="AM10" s="126">
        <f t="shared" si="35"/>
        <v>0</v>
      </c>
      <c r="AN10" s="61">
        <v>0</v>
      </c>
      <c r="AO10" s="126">
        <f t="shared" si="7"/>
        <v>72</v>
      </c>
      <c r="AP10" s="86">
        <v>412</v>
      </c>
      <c r="AQ10" s="137">
        <f t="shared" si="8"/>
        <v>50</v>
      </c>
      <c r="AR10" s="61">
        <v>385</v>
      </c>
      <c r="AS10" s="126">
        <f t="shared" si="9"/>
        <v>1</v>
      </c>
      <c r="AT10" s="61">
        <v>1</v>
      </c>
      <c r="AU10" s="126">
        <f t="shared" si="10"/>
        <v>56</v>
      </c>
      <c r="AV10" s="127">
        <v>468</v>
      </c>
      <c r="AW10" s="137">
        <f t="shared" si="36"/>
        <v>40</v>
      </c>
      <c r="AX10" s="61">
        <v>425</v>
      </c>
      <c r="AY10" s="126">
        <f t="shared" si="11"/>
        <v>0</v>
      </c>
      <c r="AZ10" s="61">
        <v>1</v>
      </c>
      <c r="BA10" s="126">
        <f t="shared" si="12"/>
        <v>51</v>
      </c>
      <c r="BB10" s="86">
        <v>519</v>
      </c>
      <c r="BC10" s="137">
        <f t="shared" si="13"/>
        <v>59</v>
      </c>
      <c r="BD10" s="61">
        <v>484</v>
      </c>
      <c r="BE10" s="126">
        <f t="shared" si="14"/>
        <v>0</v>
      </c>
      <c r="BF10" s="61">
        <v>1</v>
      </c>
      <c r="BG10" s="126">
        <f t="shared" si="15"/>
        <v>68</v>
      </c>
      <c r="BH10" s="127">
        <v>587</v>
      </c>
      <c r="BI10" s="137">
        <f t="shared" si="16"/>
        <v>57</v>
      </c>
      <c r="BJ10" s="61">
        <v>541</v>
      </c>
      <c r="BK10" s="126">
        <f t="shared" si="17"/>
        <v>0</v>
      </c>
      <c r="BL10" s="61">
        <v>1</v>
      </c>
      <c r="BM10" s="126">
        <f t="shared" si="18"/>
        <v>65</v>
      </c>
      <c r="BN10" s="86">
        <v>652</v>
      </c>
      <c r="BO10" s="137">
        <f t="shared" si="19"/>
        <v>59</v>
      </c>
      <c r="BP10" s="61">
        <v>600</v>
      </c>
      <c r="BQ10" s="151">
        <f t="shared" si="20"/>
        <v>0</v>
      </c>
      <c r="BR10" s="61">
        <v>1</v>
      </c>
      <c r="BS10" s="126">
        <f t="shared" si="21"/>
        <v>76</v>
      </c>
      <c r="BT10" s="86">
        <v>728</v>
      </c>
      <c r="BU10" s="137">
        <f t="shared" si="37"/>
        <v>82</v>
      </c>
      <c r="BV10" s="61">
        <v>682</v>
      </c>
      <c r="BW10" s="126">
        <f t="shared" si="22"/>
        <v>3</v>
      </c>
      <c r="BX10" s="61">
        <v>4</v>
      </c>
      <c r="BY10" s="126">
        <f t="shared" si="23"/>
        <v>97</v>
      </c>
      <c r="BZ10" s="86">
        <v>825</v>
      </c>
    </row>
    <row r="11" spans="1:78" ht="14.25">
      <c r="A11" s="19" t="s">
        <v>109</v>
      </c>
      <c r="B11" s="13" t="s">
        <v>25</v>
      </c>
      <c r="C11" s="43">
        <f>'⑱合計'!R12</f>
        <v>135</v>
      </c>
      <c r="D11" s="47">
        <f t="shared" si="1"/>
        <v>2710</v>
      </c>
      <c r="E11" s="44">
        <f t="shared" si="0"/>
        <v>3468</v>
      </c>
      <c r="F11" s="24">
        <f t="shared" si="2"/>
        <v>11</v>
      </c>
      <c r="G11" s="24">
        <f t="shared" si="24"/>
        <v>3457</v>
      </c>
      <c r="H11" s="31">
        <f t="shared" si="25"/>
        <v>0.03892733564013841</v>
      </c>
      <c r="I11" s="10"/>
      <c r="J11" s="50">
        <v>210</v>
      </c>
      <c r="K11" s="42">
        <v>2</v>
      </c>
      <c r="L11" s="56">
        <v>262</v>
      </c>
      <c r="M11" s="62">
        <f t="shared" si="3"/>
        <v>209</v>
      </c>
      <c r="N11" s="63">
        <v>419</v>
      </c>
      <c r="O11" s="74">
        <f t="shared" si="4"/>
        <v>0</v>
      </c>
      <c r="P11" s="63">
        <v>2</v>
      </c>
      <c r="Q11" s="74">
        <f t="shared" si="5"/>
        <v>272</v>
      </c>
      <c r="R11" s="102">
        <v>534</v>
      </c>
      <c r="S11" s="116">
        <f t="shared" si="26"/>
        <v>240</v>
      </c>
      <c r="T11" s="101">
        <v>659</v>
      </c>
      <c r="U11" s="120">
        <f t="shared" si="27"/>
        <v>2</v>
      </c>
      <c r="V11" s="101">
        <v>4</v>
      </c>
      <c r="W11" s="120">
        <f t="shared" si="28"/>
        <v>298</v>
      </c>
      <c r="X11" s="111">
        <v>832</v>
      </c>
      <c r="Y11" s="116">
        <f t="shared" si="29"/>
        <v>221</v>
      </c>
      <c r="Z11" s="61">
        <v>880</v>
      </c>
      <c r="AA11" s="126">
        <f t="shared" si="30"/>
        <v>1</v>
      </c>
      <c r="AB11" s="61">
        <v>5</v>
      </c>
      <c r="AC11" s="126">
        <f t="shared" si="31"/>
        <v>283</v>
      </c>
      <c r="AD11" s="127">
        <v>1115</v>
      </c>
      <c r="AE11" s="137">
        <f t="shared" si="32"/>
        <v>217</v>
      </c>
      <c r="AF11" s="61">
        <v>1097</v>
      </c>
      <c r="AG11" s="126">
        <f t="shared" si="33"/>
        <v>1</v>
      </c>
      <c r="AH11" s="61">
        <v>6</v>
      </c>
      <c r="AI11" s="126">
        <f t="shared" si="6"/>
        <v>286</v>
      </c>
      <c r="AJ11" s="86">
        <v>1401</v>
      </c>
      <c r="AK11" s="137">
        <f t="shared" si="34"/>
        <v>223</v>
      </c>
      <c r="AL11" s="61">
        <v>1320</v>
      </c>
      <c r="AM11" s="126">
        <f t="shared" si="35"/>
        <v>0</v>
      </c>
      <c r="AN11" s="61">
        <v>6</v>
      </c>
      <c r="AO11" s="126">
        <f t="shared" si="7"/>
        <v>284</v>
      </c>
      <c r="AP11" s="86">
        <v>1685</v>
      </c>
      <c r="AQ11" s="137">
        <f t="shared" si="8"/>
        <v>244</v>
      </c>
      <c r="AR11" s="61">
        <v>1564</v>
      </c>
      <c r="AS11" s="126">
        <f t="shared" si="9"/>
        <v>0</v>
      </c>
      <c r="AT11" s="61">
        <v>6</v>
      </c>
      <c r="AU11" s="126">
        <f t="shared" si="10"/>
        <v>307</v>
      </c>
      <c r="AV11" s="127">
        <v>1992</v>
      </c>
      <c r="AW11" s="137">
        <f t="shared" si="36"/>
        <v>247</v>
      </c>
      <c r="AX11" s="61">
        <v>1811</v>
      </c>
      <c r="AY11" s="126">
        <f t="shared" si="11"/>
        <v>3</v>
      </c>
      <c r="AZ11" s="61">
        <v>9</v>
      </c>
      <c r="BA11" s="126">
        <f t="shared" si="12"/>
        <v>323</v>
      </c>
      <c r="BB11" s="86">
        <v>2315</v>
      </c>
      <c r="BC11" s="137">
        <f t="shared" si="13"/>
        <v>207</v>
      </c>
      <c r="BD11" s="61">
        <v>2018</v>
      </c>
      <c r="BE11" s="126">
        <f t="shared" si="14"/>
        <v>0</v>
      </c>
      <c r="BF11" s="61">
        <v>9</v>
      </c>
      <c r="BG11" s="126">
        <f t="shared" si="15"/>
        <v>275</v>
      </c>
      <c r="BH11" s="127">
        <v>2590</v>
      </c>
      <c r="BI11" s="137">
        <f t="shared" si="16"/>
        <v>244</v>
      </c>
      <c r="BJ11" s="61">
        <v>2262</v>
      </c>
      <c r="BK11" s="126">
        <f t="shared" si="17"/>
        <v>2</v>
      </c>
      <c r="BL11" s="61">
        <v>11</v>
      </c>
      <c r="BM11" s="126">
        <f t="shared" si="18"/>
        <v>303</v>
      </c>
      <c r="BN11" s="86">
        <v>2893</v>
      </c>
      <c r="BO11" s="137">
        <f t="shared" si="19"/>
        <v>212</v>
      </c>
      <c r="BP11" s="61">
        <v>2474</v>
      </c>
      <c r="BQ11" s="151">
        <f t="shared" si="20"/>
        <v>0</v>
      </c>
      <c r="BR11" s="61">
        <v>11</v>
      </c>
      <c r="BS11" s="126">
        <f t="shared" si="21"/>
        <v>259</v>
      </c>
      <c r="BT11" s="86">
        <v>3152</v>
      </c>
      <c r="BU11" s="137">
        <f t="shared" si="37"/>
        <v>236</v>
      </c>
      <c r="BV11" s="61">
        <v>2710</v>
      </c>
      <c r="BW11" s="126">
        <f t="shared" si="22"/>
        <v>0</v>
      </c>
      <c r="BX11" s="61">
        <v>11</v>
      </c>
      <c r="BY11" s="126">
        <f t="shared" si="23"/>
        <v>305</v>
      </c>
      <c r="BZ11" s="86">
        <v>3457</v>
      </c>
    </row>
    <row r="12" spans="1:78" ht="14.25">
      <c r="A12" s="19" t="s">
        <v>108</v>
      </c>
      <c r="B12" s="13" t="s">
        <v>26</v>
      </c>
      <c r="C12" s="43">
        <f>'⑱合計'!R13</f>
        <v>500</v>
      </c>
      <c r="D12" s="47">
        <f t="shared" si="1"/>
        <v>972</v>
      </c>
      <c r="E12" s="44">
        <f t="shared" si="0"/>
        <v>1260</v>
      </c>
      <c r="F12" s="24">
        <f t="shared" si="2"/>
        <v>5</v>
      </c>
      <c r="G12" s="24">
        <f t="shared" si="24"/>
        <v>1255</v>
      </c>
      <c r="H12" s="31">
        <f t="shared" si="25"/>
        <v>0.3968253968253968</v>
      </c>
      <c r="I12" s="10"/>
      <c r="J12" s="50">
        <v>61</v>
      </c>
      <c r="K12" s="42">
        <v>0</v>
      </c>
      <c r="L12" s="56">
        <v>83</v>
      </c>
      <c r="M12" s="62">
        <f t="shared" si="3"/>
        <v>72</v>
      </c>
      <c r="N12" s="63">
        <v>133</v>
      </c>
      <c r="O12" s="74">
        <f t="shared" si="4"/>
        <v>0</v>
      </c>
      <c r="P12" s="63">
        <v>0</v>
      </c>
      <c r="Q12" s="74">
        <f t="shared" si="5"/>
        <v>94</v>
      </c>
      <c r="R12" s="102">
        <v>177</v>
      </c>
      <c r="S12" s="116">
        <f t="shared" si="26"/>
        <v>76</v>
      </c>
      <c r="T12" s="101">
        <v>209</v>
      </c>
      <c r="U12" s="120">
        <f t="shared" si="27"/>
        <v>0</v>
      </c>
      <c r="V12" s="101">
        <v>0</v>
      </c>
      <c r="W12" s="120">
        <f t="shared" si="28"/>
        <v>107</v>
      </c>
      <c r="X12" s="111">
        <v>284</v>
      </c>
      <c r="Y12" s="116">
        <f t="shared" si="29"/>
        <v>93</v>
      </c>
      <c r="Z12" s="61">
        <v>302</v>
      </c>
      <c r="AA12" s="126">
        <f t="shared" si="30"/>
        <v>0</v>
      </c>
      <c r="AB12" s="61">
        <v>0</v>
      </c>
      <c r="AC12" s="126">
        <f t="shared" si="31"/>
        <v>108</v>
      </c>
      <c r="AD12" s="127">
        <v>392</v>
      </c>
      <c r="AE12" s="137">
        <f t="shared" si="32"/>
        <v>87</v>
      </c>
      <c r="AF12" s="61">
        <v>389</v>
      </c>
      <c r="AG12" s="126">
        <f t="shared" si="33"/>
        <v>0</v>
      </c>
      <c r="AH12" s="61">
        <v>0</v>
      </c>
      <c r="AI12" s="126">
        <f t="shared" si="6"/>
        <v>111</v>
      </c>
      <c r="AJ12" s="86">
        <v>503</v>
      </c>
      <c r="AK12" s="137">
        <f t="shared" si="34"/>
        <v>81</v>
      </c>
      <c r="AL12" s="61">
        <v>470</v>
      </c>
      <c r="AM12" s="126">
        <f t="shared" si="35"/>
        <v>1</v>
      </c>
      <c r="AN12" s="61">
        <v>1</v>
      </c>
      <c r="AO12" s="126">
        <f t="shared" si="7"/>
        <v>108</v>
      </c>
      <c r="AP12" s="86">
        <v>611</v>
      </c>
      <c r="AQ12" s="137">
        <f t="shared" si="8"/>
        <v>91</v>
      </c>
      <c r="AR12" s="61">
        <v>561</v>
      </c>
      <c r="AS12" s="126">
        <f t="shared" si="9"/>
        <v>0</v>
      </c>
      <c r="AT12" s="61">
        <v>1</v>
      </c>
      <c r="AU12" s="126">
        <f t="shared" si="10"/>
        <v>115</v>
      </c>
      <c r="AV12" s="127">
        <v>726</v>
      </c>
      <c r="AW12" s="137">
        <f t="shared" si="36"/>
        <v>69</v>
      </c>
      <c r="AX12" s="61">
        <v>630</v>
      </c>
      <c r="AY12" s="126">
        <f t="shared" si="11"/>
        <v>1</v>
      </c>
      <c r="AZ12" s="61">
        <v>2</v>
      </c>
      <c r="BA12" s="126">
        <f t="shared" si="12"/>
        <v>89</v>
      </c>
      <c r="BB12" s="86">
        <v>815</v>
      </c>
      <c r="BC12" s="137">
        <f t="shared" si="13"/>
        <v>59</v>
      </c>
      <c r="BD12" s="61">
        <v>689</v>
      </c>
      <c r="BE12" s="126">
        <f t="shared" si="14"/>
        <v>0</v>
      </c>
      <c r="BF12" s="61">
        <v>2</v>
      </c>
      <c r="BG12" s="126">
        <f t="shared" si="15"/>
        <v>83</v>
      </c>
      <c r="BH12" s="127">
        <v>898</v>
      </c>
      <c r="BI12" s="137">
        <f t="shared" si="16"/>
        <v>108</v>
      </c>
      <c r="BJ12" s="61">
        <v>797</v>
      </c>
      <c r="BK12" s="126">
        <f t="shared" si="17"/>
        <v>2</v>
      </c>
      <c r="BL12" s="61">
        <v>4</v>
      </c>
      <c r="BM12" s="126">
        <f t="shared" si="18"/>
        <v>137</v>
      </c>
      <c r="BN12" s="86">
        <v>1035</v>
      </c>
      <c r="BO12" s="137">
        <f t="shared" si="19"/>
        <v>84</v>
      </c>
      <c r="BP12" s="61">
        <v>881</v>
      </c>
      <c r="BQ12" s="151">
        <f t="shared" si="20"/>
        <v>1</v>
      </c>
      <c r="BR12" s="61">
        <v>5</v>
      </c>
      <c r="BS12" s="126">
        <f t="shared" si="21"/>
        <v>98</v>
      </c>
      <c r="BT12" s="86">
        <v>1133</v>
      </c>
      <c r="BU12" s="137">
        <f t="shared" si="37"/>
        <v>91</v>
      </c>
      <c r="BV12" s="61">
        <v>972</v>
      </c>
      <c r="BW12" s="126">
        <f t="shared" si="22"/>
        <v>0</v>
      </c>
      <c r="BX12" s="61">
        <v>5</v>
      </c>
      <c r="BY12" s="126">
        <f t="shared" si="23"/>
        <v>122</v>
      </c>
      <c r="BZ12" s="86">
        <v>1255</v>
      </c>
    </row>
    <row r="13" spans="1:78" ht="14.25">
      <c r="A13" s="19" t="s">
        <v>108</v>
      </c>
      <c r="B13" s="13" t="s">
        <v>27</v>
      </c>
      <c r="C13" s="43">
        <f>'⑱合計'!R14</f>
        <v>81</v>
      </c>
      <c r="D13" s="47">
        <f t="shared" si="1"/>
        <v>1233</v>
      </c>
      <c r="E13" s="44">
        <f t="shared" si="0"/>
        <v>1533</v>
      </c>
      <c r="F13" s="24">
        <f t="shared" si="2"/>
        <v>8</v>
      </c>
      <c r="G13" s="24">
        <f t="shared" si="24"/>
        <v>1525</v>
      </c>
      <c r="H13" s="31">
        <f t="shared" si="25"/>
        <v>0.05283757338551859</v>
      </c>
      <c r="I13" s="10"/>
      <c r="J13" s="50">
        <v>95</v>
      </c>
      <c r="K13" s="42">
        <v>2</v>
      </c>
      <c r="L13" s="56">
        <v>122</v>
      </c>
      <c r="M13" s="62">
        <f t="shared" si="3"/>
        <v>94</v>
      </c>
      <c r="N13" s="63">
        <v>189</v>
      </c>
      <c r="O13" s="74">
        <f t="shared" si="4"/>
        <v>1</v>
      </c>
      <c r="P13" s="63">
        <v>3</v>
      </c>
      <c r="Q13" s="74">
        <f t="shared" si="5"/>
        <v>110</v>
      </c>
      <c r="R13" s="102">
        <v>232</v>
      </c>
      <c r="S13" s="116">
        <f t="shared" si="26"/>
        <v>108</v>
      </c>
      <c r="T13" s="101">
        <v>297</v>
      </c>
      <c r="U13" s="120">
        <f t="shared" si="27"/>
        <v>0</v>
      </c>
      <c r="V13" s="101">
        <v>3</v>
      </c>
      <c r="W13" s="120">
        <f t="shared" si="28"/>
        <v>136</v>
      </c>
      <c r="X13" s="111">
        <v>368</v>
      </c>
      <c r="Y13" s="116">
        <f t="shared" si="29"/>
        <v>91</v>
      </c>
      <c r="Z13" s="61">
        <v>388</v>
      </c>
      <c r="AA13" s="126">
        <f t="shared" si="30"/>
        <v>0</v>
      </c>
      <c r="AB13" s="61">
        <v>3</v>
      </c>
      <c r="AC13" s="126">
        <f t="shared" si="31"/>
        <v>110</v>
      </c>
      <c r="AD13" s="127">
        <v>478</v>
      </c>
      <c r="AE13" s="137">
        <f t="shared" si="32"/>
        <v>101</v>
      </c>
      <c r="AF13" s="61">
        <v>489</v>
      </c>
      <c r="AG13" s="126">
        <f t="shared" si="33"/>
        <v>0</v>
      </c>
      <c r="AH13" s="61">
        <v>3</v>
      </c>
      <c r="AI13" s="126">
        <f t="shared" si="6"/>
        <v>118</v>
      </c>
      <c r="AJ13" s="86">
        <v>596</v>
      </c>
      <c r="AK13" s="137">
        <f t="shared" si="34"/>
        <v>120</v>
      </c>
      <c r="AL13" s="61">
        <v>609</v>
      </c>
      <c r="AM13" s="126">
        <f t="shared" si="35"/>
        <v>1</v>
      </c>
      <c r="AN13" s="61">
        <v>4</v>
      </c>
      <c r="AO13" s="126">
        <f t="shared" si="7"/>
        <v>142</v>
      </c>
      <c r="AP13" s="86">
        <v>738</v>
      </c>
      <c r="AQ13" s="137">
        <f t="shared" si="8"/>
        <v>113</v>
      </c>
      <c r="AR13" s="61">
        <v>722</v>
      </c>
      <c r="AS13" s="126">
        <f t="shared" si="9"/>
        <v>1</v>
      </c>
      <c r="AT13" s="61">
        <v>5</v>
      </c>
      <c r="AU13" s="126">
        <f t="shared" si="10"/>
        <v>149</v>
      </c>
      <c r="AV13" s="127">
        <v>887</v>
      </c>
      <c r="AW13" s="137">
        <f t="shared" si="36"/>
        <v>90</v>
      </c>
      <c r="AX13" s="61">
        <v>812</v>
      </c>
      <c r="AY13" s="126">
        <f t="shared" si="11"/>
        <v>1</v>
      </c>
      <c r="AZ13" s="61">
        <v>6</v>
      </c>
      <c r="BA13" s="126">
        <f t="shared" si="12"/>
        <v>121</v>
      </c>
      <c r="BB13" s="86">
        <v>1008</v>
      </c>
      <c r="BC13" s="137">
        <f t="shared" si="13"/>
        <v>99</v>
      </c>
      <c r="BD13" s="61">
        <v>911</v>
      </c>
      <c r="BE13" s="126">
        <f t="shared" si="14"/>
        <v>0</v>
      </c>
      <c r="BF13" s="61">
        <v>6</v>
      </c>
      <c r="BG13" s="126">
        <f t="shared" si="15"/>
        <v>126</v>
      </c>
      <c r="BH13" s="127">
        <v>1134</v>
      </c>
      <c r="BI13" s="137">
        <f t="shared" si="16"/>
        <v>104</v>
      </c>
      <c r="BJ13" s="61">
        <v>1015</v>
      </c>
      <c r="BK13" s="126">
        <f t="shared" si="17"/>
        <v>1</v>
      </c>
      <c r="BL13" s="61">
        <v>7</v>
      </c>
      <c r="BM13" s="126">
        <f t="shared" si="18"/>
        <v>128</v>
      </c>
      <c r="BN13" s="86">
        <v>1262</v>
      </c>
      <c r="BO13" s="137">
        <f t="shared" si="19"/>
        <v>103</v>
      </c>
      <c r="BP13" s="61">
        <v>1118</v>
      </c>
      <c r="BQ13" s="151">
        <f t="shared" si="20"/>
        <v>0</v>
      </c>
      <c r="BR13" s="61">
        <v>7</v>
      </c>
      <c r="BS13" s="126">
        <f t="shared" si="21"/>
        <v>123</v>
      </c>
      <c r="BT13" s="86">
        <v>1385</v>
      </c>
      <c r="BU13" s="137">
        <f t="shared" si="37"/>
        <v>115</v>
      </c>
      <c r="BV13" s="61">
        <v>1233</v>
      </c>
      <c r="BW13" s="126">
        <f t="shared" si="22"/>
        <v>1</v>
      </c>
      <c r="BX13" s="61">
        <v>8</v>
      </c>
      <c r="BY13" s="126">
        <f t="shared" si="23"/>
        <v>140</v>
      </c>
      <c r="BZ13" s="86">
        <v>1525</v>
      </c>
    </row>
    <row r="14" spans="1:78" ht="14.25">
      <c r="A14" s="19" t="s">
        <v>108</v>
      </c>
      <c r="B14" s="13" t="s">
        <v>28</v>
      </c>
      <c r="C14" s="43">
        <f>'⑱合計'!R15</f>
        <v>100</v>
      </c>
      <c r="D14" s="47">
        <f t="shared" si="1"/>
        <v>854</v>
      </c>
      <c r="E14" s="44">
        <f t="shared" si="0"/>
        <v>1122</v>
      </c>
      <c r="F14" s="24">
        <f t="shared" si="2"/>
        <v>8</v>
      </c>
      <c r="G14" s="24">
        <f t="shared" si="24"/>
        <v>1114</v>
      </c>
      <c r="H14" s="31">
        <f t="shared" si="25"/>
        <v>0.08912655971479501</v>
      </c>
      <c r="I14" s="10"/>
      <c r="J14" s="50">
        <v>61</v>
      </c>
      <c r="K14" s="42">
        <v>1</v>
      </c>
      <c r="L14" s="56">
        <v>72</v>
      </c>
      <c r="M14" s="62">
        <f t="shared" si="3"/>
        <v>64</v>
      </c>
      <c r="N14" s="63">
        <v>125</v>
      </c>
      <c r="O14" s="74">
        <f t="shared" si="4"/>
        <v>1</v>
      </c>
      <c r="P14" s="63">
        <v>2</v>
      </c>
      <c r="Q14" s="74">
        <f t="shared" si="5"/>
        <v>79</v>
      </c>
      <c r="R14" s="102">
        <v>151</v>
      </c>
      <c r="S14" s="116">
        <f t="shared" si="26"/>
        <v>76</v>
      </c>
      <c r="T14" s="101">
        <v>201</v>
      </c>
      <c r="U14" s="120">
        <f t="shared" si="27"/>
        <v>0</v>
      </c>
      <c r="V14" s="101">
        <v>2</v>
      </c>
      <c r="W14" s="120">
        <f t="shared" si="28"/>
        <v>97</v>
      </c>
      <c r="X14" s="111">
        <v>248</v>
      </c>
      <c r="Y14" s="116">
        <f t="shared" si="29"/>
        <v>68</v>
      </c>
      <c r="Z14" s="61">
        <v>269</v>
      </c>
      <c r="AA14" s="126">
        <f t="shared" si="30"/>
        <v>1</v>
      </c>
      <c r="AB14" s="61">
        <v>3</v>
      </c>
      <c r="AC14" s="126">
        <f t="shared" si="31"/>
        <v>102</v>
      </c>
      <c r="AD14" s="127">
        <v>350</v>
      </c>
      <c r="AE14" s="137">
        <f t="shared" si="32"/>
        <v>64</v>
      </c>
      <c r="AF14" s="61">
        <v>333</v>
      </c>
      <c r="AG14" s="126">
        <f t="shared" si="33"/>
        <v>1</v>
      </c>
      <c r="AH14" s="61">
        <v>4</v>
      </c>
      <c r="AI14" s="126">
        <f t="shared" si="6"/>
        <v>81</v>
      </c>
      <c r="AJ14" s="86">
        <v>431</v>
      </c>
      <c r="AK14" s="137">
        <f t="shared" si="34"/>
        <v>69</v>
      </c>
      <c r="AL14" s="61">
        <v>402</v>
      </c>
      <c r="AM14" s="126">
        <f t="shared" si="35"/>
        <v>1</v>
      </c>
      <c r="AN14" s="61">
        <v>5</v>
      </c>
      <c r="AO14" s="126">
        <f t="shared" si="7"/>
        <v>83</v>
      </c>
      <c r="AP14" s="86">
        <v>514</v>
      </c>
      <c r="AQ14" s="137">
        <f t="shared" si="8"/>
        <v>72</v>
      </c>
      <c r="AR14" s="61">
        <v>474</v>
      </c>
      <c r="AS14" s="126">
        <f t="shared" si="9"/>
        <v>0</v>
      </c>
      <c r="AT14" s="61">
        <v>5</v>
      </c>
      <c r="AU14" s="126">
        <f t="shared" si="10"/>
        <v>95</v>
      </c>
      <c r="AV14" s="127">
        <v>609</v>
      </c>
      <c r="AW14" s="137">
        <f t="shared" si="36"/>
        <v>74</v>
      </c>
      <c r="AX14" s="61">
        <v>548</v>
      </c>
      <c r="AY14" s="126">
        <f t="shared" si="11"/>
        <v>0</v>
      </c>
      <c r="AZ14" s="61">
        <v>5</v>
      </c>
      <c r="BA14" s="126">
        <f t="shared" si="12"/>
        <v>110</v>
      </c>
      <c r="BB14" s="86">
        <v>719</v>
      </c>
      <c r="BC14" s="137">
        <f t="shared" si="13"/>
        <v>73</v>
      </c>
      <c r="BD14" s="61">
        <v>621</v>
      </c>
      <c r="BE14" s="126">
        <f t="shared" si="14"/>
        <v>0</v>
      </c>
      <c r="BF14" s="61">
        <v>5</v>
      </c>
      <c r="BG14" s="126">
        <f t="shared" si="15"/>
        <v>91</v>
      </c>
      <c r="BH14" s="127">
        <v>810</v>
      </c>
      <c r="BI14" s="137">
        <f t="shared" si="16"/>
        <v>76</v>
      </c>
      <c r="BJ14" s="61">
        <v>697</v>
      </c>
      <c r="BK14" s="126">
        <f t="shared" si="17"/>
        <v>1</v>
      </c>
      <c r="BL14" s="61">
        <v>6</v>
      </c>
      <c r="BM14" s="126">
        <f t="shared" si="18"/>
        <v>94</v>
      </c>
      <c r="BN14" s="86">
        <v>904</v>
      </c>
      <c r="BO14" s="137">
        <f t="shared" si="19"/>
        <v>79</v>
      </c>
      <c r="BP14" s="61">
        <v>776</v>
      </c>
      <c r="BQ14" s="151">
        <f t="shared" si="20"/>
        <v>2</v>
      </c>
      <c r="BR14" s="61">
        <v>8</v>
      </c>
      <c r="BS14" s="126">
        <f t="shared" si="21"/>
        <v>100</v>
      </c>
      <c r="BT14" s="86">
        <v>1004</v>
      </c>
      <c r="BU14" s="137">
        <f t="shared" si="37"/>
        <v>78</v>
      </c>
      <c r="BV14" s="61">
        <v>854</v>
      </c>
      <c r="BW14" s="126">
        <f t="shared" si="22"/>
        <v>0</v>
      </c>
      <c r="BX14" s="61">
        <v>8</v>
      </c>
      <c r="BY14" s="126">
        <f t="shared" si="23"/>
        <v>110</v>
      </c>
      <c r="BZ14" s="86">
        <v>1114</v>
      </c>
    </row>
    <row r="15" spans="1:78" ht="14.25">
      <c r="A15" s="19" t="s">
        <v>108</v>
      </c>
      <c r="B15" s="13" t="s">
        <v>29</v>
      </c>
      <c r="C15" s="43">
        <f>'⑱合計'!R16</f>
        <v>67</v>
      </c>
      <c r="D15" s="47">
        <f t="shared" si="1"/>
        <v>1432</v>
      </c>
      <c r="E15" s="44">
        <f t="shared" si="0"/>
        <v>1825</v>
      </c>
      <c r="F15" s="24">
        <f t="shared" si="2"/>
        <v>3</v>
      </c>
      <c r="G15" s="24">
        <f t="shared" si="24"/>
        <v>1822</v>
      </c>
      <c r="H15" s="31">
        <f t="shared" si="25"/>
        <v>0.03671232876712329</v>
      </c>
      <c r="I15" s="10"/>
      <c r="J15" s="50">
        <v>115</v>
      </c>
      <c r="K15" s="42">
        <v>0</v>
      </c>
      <c r="L15" s="56">
        <v>147</v>
      </c>
      <c r="M15" s="62">
        <f t="shared" si="3"/>
        <v>95</v>
      </c>
      <c r="N15" s="63">
        <v>210</v>
      </c>
      <c r="O15" s="74">
        <f t="shared" si="4"/>
        <v>1</v>
      </c>
      <c r="P15" s="63">
        <v>1</v>
      </c>
      <c r="Q15" s="74">
        <f t="shared" si="5"/>
        <v>129</v>
      </c>
      <c r="R15" s="102">
        <v>276</v>
      </c>
      <c r="S15" s="116">
        <f t="shared" si="26"/>
        <v>123</v>
      </c>
      <c r="T15" s="101">
        <v>333</v>
      </c>
      <c r="U15" s="120">
        <f t="shared" si="27"/>
        <v>0</v>
      </c>
      <c r="V15" s="101">
        <v>1</v>
      </c>
      <c r="W15" s="120">
        <f t="shared" si="28"/>
        <v>166</v>
      </c>
      <c r="X15" s="111">
        <v>442</v>
      </c>
      <c r="Y15" s="116">
        <f t="shared" si="29"/>
        <v>119</v>
      </c>
      <c r="Z15" s="61">
        <v>452</v>
      </c>
      <c r="AA15" s="126">
        <f t="shared" si="30"/>
        <v>0</v>
      </c>
      <c r="AB15" s="61">
        <v>1</v>
      </c>
      <c r="AC15" s="126">
        <f t="shared" si="31"/>
        <v>160</v>
      </c>
      <c r="AD15" s="127">
        <v>602</v>
      </c>
      <c r="AE15" s="137">
        <f t="shared" si="32"/>
        <v>111</v>
      </c>
      <c r="AF15" s="61">
        <v>563</v>
      </c>
      <c r="AG15" s="126">
        <f t="shared" si="33"/>
        <v>0</v>
      </c>
      <c r="AH15" s="61">
        <v>1</v>
      </c>
      <c r="AI15" s="126">
        <f t="shared" si="6"/>
        <v>145</v>
      </c>
      <c r="AJ15" s="86">
        <v>747</v>
      </c>
      <c r="AK15" s="137">
        <f t="shared" si="34"/>
        <v>110</v>
      </c>
      <c r="AL15" s="61">
        <v>673</v>
      </c>
      <c r="AM15" s="126">
        <f t="shared" si="35"/>
        <v>0</v>
      </c>
      <c r="AN15" s="61">
        <v>1</v>
      </c>
      <c r="AO15" s="126">
        <f t="shared" si="7"/>
        <v>140</v>
      </c>
      <c r="AP15" s="86">
        <v>887</v>
      </c>
      <c r="AQ15" s="137">
        <f t="shared" si="8"/>
        <v>139</v>
      </c>
      <c r="AR15" s="61">
        <v>812</v>
      </c>
      <c r="AS15" s="126">
        <f t="shared" si="9"/>
        <v>0</v>
      </c>
      <c r="AT15" s="61">
        <v>1</v>
      </c>
      <c r="AU15" s="126">
        <f t="shared" si="10"/>
        <v>175</v>
      </c>
      <c r="AV15" s="127">
        <v>1062</v>
      </c>
      <c r="AW15" s="137">
        <f t="shared" si="36"/>
        <v>103</v>
      </c>
      <c r="AX15" s="61">
        <v>915</v>
      </c>
      <c r="AY15" s="126">
        <f t="shared" si="11"/>
        <v>0</v>
      </c>
      <c r="AZ15" s="61">
        <v>1</v>
      </c>
      <c r="BA15" s="126">
        <f t="shared" si="12"/>
        <v>134</v>
      </c>
      <c r="BB15" s="86">
        <v>1196</v>
      </c>
      <c r="BC15" s="137">
        <f t="shared" si="13"/>
        <v>135</v>
      </c>
      <c r="BD15" s="61">
        <v>1050</v>
      </c>
      <c r="BE15" s="126">
        <f t="shared" si="14"/>
        <v>0</v>
      </c>
      <c r="BF15" s="61">
        <v>1</v>
      </c>
      <c r="BG15" s="126">
        <f t="shared" si="15"/>
        <v>163</v>
      </c>
      <c r="BH15" s="127">
        <v>1359</v>
      </c>
      <c r="BI15" s="137">
        <f t="shared" si="16"/>
        <v>123</v>
      </c>
      <c r="BJ15" s="61">
        <v>1173</v>
      </c>
      <c r="BK15" s="126">
        <f t="shared" si="17"/>
        <v>0</v>
      </c>
      <c r="BL15" s="61">
        <v>1</v>
      </c>
      <c r="BM15" s="126">
        <f t="shared" si="18"/>
        <v>160</v>
      </c>
      <c r="BN15" s="86">
        <v>1519</v>
      </c>
      <c r="BO15" s="137">
        <f t="shared" si="19"/>
        <v>123</v>
      </c>
      <c r="BP15" s="61">
        <v>1296</v>
      </c>
      <c r="BQ15" s="151">
        <f t="shared" si="20"/>
        <v>0</v>
      </c>
      <c r="BR15" s="61">
        <v>1</v>
      </c>
      <c r="BS15" s="126">
        <f t="shared" si="21"/>
        <v>144</v>
      </c>
      <c r="BT15" s="86">
        <v>1663</v>
      </c>
      <c r="BU15" s="137">
        <f t="shared" si="37"/>
        <v>136</v>
      </c>
      <c r="BV15" s="61">
        <v>1432</v>
      </c>
      <c r="BW15" s="126">
        <f t="shared" si="22"/>
        <v>2</v>
      </c>
      <c r="BX15" s="61">
        <v>3</v>
      </c>
      <c r="BY15" s="126">
        <f t="shared" si="23"/>
        <v>159</v>
      </c>
      <c r="BZ15" s="86">
        <v>1822</v>
      </c>
    </row>
    <row r="16" spans="1:78" ht="14.25">
      <c r="A16" s="19" t="s">
        <v>108</v>
      </c>
      <c r="B16" s="13" t="s">
        <v>14</v>
      </c>
      <c r="C16" s="43">
        <f>'⑱合計'!R17</f>
        <v>99</v>
      </c>
      <c r="D16" s="47">
        <f t="shared" si="1"/>
        <v>869</v>
      </c>
      <c r="E16" s="44">
        <f t="shared" si="0"/>
        <v>1274</v>
      </c>
      <c r="F16" s="24">
        <f t="shared" si="2"/>
        <v>9</v>
      </c>
      <c r="G16" s="24">
        <f t="shared" si="24"/>
        <v>1265</v>
      </c>
      <c r="H16" s="31">
        <f t="shared" si="25"/>
        <v>0.07770800627943485</v>
      </c>
      <c r="I16" s="10"/>
      <c r="J16" s="50">
        <v>58</v>
      </c>
      <c r="K16" s="42">
        <v>2</v>
      </c>
      <c r="L16" s="56">
        <v>81</v>
      </c>
      <c r="M16" s="62">
        <f t="shared" si="3"/>
        <v>68</v>
      </c>
      <c r="N16" s="63">
        <v>126</v>
      </c>
      <c r="O16" s="74">
        <f t="shared" si="4"/>
        <v>0</v>
      </c>
      <c r="P16" s="63">
        <v>2</v>
      </c>
      <c r="Q16" s="74">
        <f t="shared" si="5"/>
        <v>102</v>
      </c>
      <c r="R16" s="102">
        <v>183</v>
      </c>
      <c r="S16" s="116">
        <f t="shared" si="26"/>
        <v>54</v>
      </c>
      <c r="T16" s="101">
        <v>180</v>
      </c>
      <c r="U16" s="120">
        <f t="shared" si="27"/>
        <v>2</v>
      </c>
      <c r="V16" s="101">
        <v>4</v>
      </c>
      <c r="W16" s="120">
        <f t="shared" si="28"/>
        <v>81</v>
      </c>
      <c r="X16" s="111">
        <v>264</v>
      </c>
      <c r="Y16" s="116">
        <f t="shared" si="29"/>
        <v>61</v>
      </c>
      <c r="Z16" s="61">
        <v>241</v>
      </c>
      <c r="AA16" s="126">
        <f t="shared" si="30"/>
        <v>0</v>
      </c>
      <c r="AB16" s="61">
        <v>4</v>
      </c>
      <c r="AC16" s="126">
        <f t="shared" si="31"/>
        <v>88</v>
      </c>
      <c r="AD16" s="127">
        <v>352</v>
      </c>
      <c r="AE16" s="137">
        <f t="shared" si="32"/>
        <v>77</v>
      </c>
      <c r="AF16" s="61">
        <v>318</v>
      </c>
      <c r="AG16" s="126">
        <f t="shared" si="33"/>
        <v>0</v>
      </c>
      <c r="AH16" s="61">
        <v>4</v>
      </c>
      <c r="AI16" s="126">
        <f t="shared" si="6"/>
        <v>116</v>
      </c>
      <c r="AJ16" s="86">
        <v>468</v>
      </c>
      <c r="AK16" s="137">
        <f t="shared" si="34"/>
        <v>63</v>
      </c>
      <c r="AL16" s="61">
        <v>381</v>
      </c>
      <c r="AM16" s="126">
        <f t="shared" si="35"/>
        <v>0</v>
      </c>
      <c r="AN16" s="61">
        <v>4</v>
      </c>
      <c r="AO16" s="126">
        <f t="shared" si="7"/>
        <v>98</v>
      </c>
      <c r="AP16" s="86">
        <v>566</v>
      </c>
      <c r="AQ16" s="137">
        <f t="shared" si="8"/>
        <v>77</v>
      </c>
      <c r="AR16" s="61">
        <v>458</v>
      </c>
      <c r="AS16" s="126">
        <f t="shared" si="9"/>
        <v>1</v>
      </c>
      <c r="AT16" s="61">
        <v>5</v>
      </c>
      <c r="AU16" s="126">
        <f t="shared" si="10"/>
        <v>114</v>
      </c>
      <c r="AV16" s="127">
        <v>680</v>
      </c>
      <c r="AW16" s="137">
        <f t="shared" si="36"/>
        <v>78</v>
      </c>
      <c r="AX16" s="61">
        <v>536</v>
      </c>
      <c r="AY16" s="126">
        <f t="shared" si="11"/>
        <v>2</v>
      </c>
      <c r="AZ16" s="61">
        <v>7</v>
      </c>
      <c r="BA16" s="126">
        <f t="shared" si="12"/>
        <v>119</v>
      </c>
      <c r="BB16" s="86">
        <v>799</v>
      </c>
      <c r="BC16" s="137">
        <f t="shared" si="13"/>
        <v>73</v>
      </c>
      <c r="BD16" s="61">
        <v>609</v>
      </c>
      <c r="BE16" s="126">
        <f t="shared" si="14"/>
        <v>1</v>
      </c>
      <c r="BF16" s="61">
        <v>8</v>
      </c>
      <c r="BG16" s="126">
        <f t="shared" si="15"/>
        <v>104</v>
      </c>
      <c r="BH16" s="127">
        <v>903</v>
      </c>
      <c r="BI16" s="137">
        <f t="shared" si="16"/>
        <v>77</v>
      </c>
      <c r="BJ16" s="61">
        <v>686</v>
      </c>
      <c r="BK16" s="126">
        <f t="shared" si="17"/>
        <v>0</v>
      </c>
      <c r="BL16" s="61">
        <v>8</v>
      </c>
      <c r="BM16" s="126">
        <f t="shared" si="18"/>
        <v>118</v>
      </c>
      <c r="BN16" s="86">
        <v>1021</v>
      </c>
      <c r="BO16" s="137">
        <f t="shared" si="19"/>
        <v>85</v>
      </c>
      <c r="BP16" s="61">
        <v>771</v>
      </c>
      <c r="BQ16" s="151">
        <f t="shared" si="20"/>
        <v>1</v>
      </c>
      <c r="BR16" s="61">
        <v>9</v>
      </c>
      <c r="BS16" s="126">
        <f t="shared" si="21"/>
        <v>106</v>
      </c>
      <c r="BT16" s="86">
        <v>1127</v>
      </c>
      <c r="BU16" s="137">
        <f t="shared" si="37"/>
        <v>98</v>
      </c>
      <c r="BV16" s="61">
        <v>869</v>
      </c>
      <c r="BW16" s="126">
        <f t="shared" si="22"/>
        <v>0</v>
      </c>
      <c r="BX16" s="61">
        <v>9</v>
      </c>
      <c r="BY16" s="126">
        <f t="shared" si="23"/>
        <v>138</v>
      </c>
      <c r="BZ16" s="86">
        <v>1265</v>
      </c>
    </row>
    <row r="17" spans="1:78" ht="14.25">
      <c r="A17" s="19" t="s">
        <v>108</v>
      </c>
      <c r="B17" s="13" t="s">
        <v>30</v>
      </c>
      <c r="C17" s="43">
        <f>'⑱合計'!R18</f>
        <v>54</v>
      </c>
      <c r="D17" s="47">
        <f t="shared" si="1"/>
        <v>644</v>
      </c>
      <c r="E17" s="44">
        <f t="shared" si="0"/>
        <v>846</v>
      </c>
      <c r="F17" s="24">
        <f t="shared" si="2"/>
        <v>2</v>
      </c>
      <c r="G17" s="24">
        <f t="shared" si="24"/>
        <v>844</v>
      </c>
      <c r="H17" s="31">
        <f t="shared" si="25"/>
        <v>0.06382978723404255</v>
      </c>
      <c r="I17" s="10"/>
      <c r="J17" s="50">
        <v>34</v>
      </c>
      <c r="K17" s="42">
        <v>0</v>
      </c>
      <c r="L17" s="56">
        <v>45</v>
      </c>
      <c r="M17" s="62">
        <f t="shared" si="3"/>
        <v>46</v>
      </c>
      <c r="N17" s="63">
        <v>80</v>
      </c>
      <c r="O17" s="74">
        <f t="shared" si="4"/>
        <v>0</v>
      </c>
      <c r="P17" s="63">
        <v>0</v>
      </c>
      <c r="Q17" s="74">
        <f t="shared" si="5"/>
        <v>56</v>
      </c>
      <c r="R17" s="102">
        <v>101</v>
      </c>
      <c r="S17" s="116">
        <f t="shared" si="26"/>
        <v>52</v>
      </c>
      <c r="T17" s="101">
        <v>132</v>
      </c>
      <c r="U17" s="120">
        <f t="shared" si="27"/>
        <v>0</v>
      </c>
      <c r="V17" s="101">
        <v>0</v>
      </c>
      <c r="W17" s="120">
        <f t="shared" si="28"/>
        <v>71</v>
      </c>
      <c r="X17" s="111">
        <v>172</v>
      </c>
      <c r="Y17" s="116">
        <f t="shared" si="29"/>
        <v>52</v>
      </c>
      <c r="Z17" s="61">
        <v>184</v>
      </c>
      <c r="AA17" s="126">
        <f t="shared" si="30"/>
        <v>0</v>
      </c>
      <c r="AB17" s="61">
        <v>0</v>
      </c>
      <c r="AC17" s="126">
        <f t="shared" si="31"/>
        <v>64</v>
      </c>
      <c r="AD17" s="127">
        <v>236</v>
      </c>
      <c r="AE17" s="137">
        <f t="shared" si="32"/>
        <v>64</v>
      </c>
      <c r="AF17" s="61">
        <v>248</v>
      </c>
      <c r="AG17" s="126">
        <f t="shared" si="33"/>
        <v>0</v>
      </c>
      <c r="AH17" s="61">
        <v>0</v>
      </c>
      <c r="AI17" s="126">
        <f>AJ17-AD17</f>
        <v>89</v>
      </c>
      <c r="AJ17" s="86">
        <v>325</v>
      </c>
      <c r="AK17" s="137">
        <f t="shared" si="34"/>
        <v>63</v>
      </c>
      <c r="AL17" s="61">
        <v>311</v>
      </c>
      <c r="AM17" s="126">
        <f t="shared" si="35"/>
        <v>0</v>
      </c>
      <c r="AN17" s="61">
        <v>0</v>
      </c>
      <c r="AO17" s="126">
        <f t="shared" si="7"/>
        <v>83</v>
      </c>
      <c r="AP17" s="86">
        <v>408</v>
      </c>
      <c r="AQ17" s="137">
        <f t="shared" si="8"/>
        <v>53</v>
      </c>
      <c r="AR17" s="61">
        <v>364</v>
      </c>
      <c r="AS17" s="126">
        <f t="shared" si="9"/>
        <v>1</v>
      </c>
      <c r="AT17" s="61">
        <v>1</v>
      </c>
      <c r="AU17" s="126">
        <f t="shared" si="10"/>
        <v>65</v>
      </c>
      <c r="AV17" s="127">
        <v>473</v>
      </c>
      <c r="AW17" s="137">
        <f t="shared" si="36"/>
        <v>42</v>
      </c>
      <c r="AX17" s="61">
        <v>406</v>
      </c>
      <c r="AY17" s="126">
        <f t="shared" si="11"/>
        <v>0</v>
      </c>
      <c r="AZ17" s="61">
        <v>1</v>
      </c>
      <c r="BA17" s="126">
        <f t="shared" si="12"/>
        <v>62</v>
      </c>
      <c r="BB17" s="86">
        <v>535</v>
      </c>
      <c r="BC17" s="137">
        <f t="shared" si="13"/>
        <v>58</v>
      </c>
      <c r="BD17" s="61">
        <v>464</v>
      </c>
      <c r="BE17" s="126">
        <f t="shared" si="14"/>
        <v>0</v>
      </c>
      <c r="BF17" s="61">
        <v>1</v>
      </c>
      <c r="BG17" s="126">
        <f t="shared" si="15"/>
        <v>75</v>
      </c>
      <c r="BH17" s="127">
        <v>610</v>
      </c>
      <c r="BI17" s="137">
        <f t="shared" si="16"/>
        <v>54</v>
      </c>
      <c r="BJ17" s="61">
        <v>518</v>
      </c>
      <c r="BK17" s="126">
        <f t="shared" si="17"/>
        <v>1</v>
      </c>
      <c r="BL17" s="61">
        <v>2</v>
      </c>
      <c r="BM17" s="126">
        <f t="shared" si="18"/>
        <v>72</v>
      </c>
      <c r="BN17" s="86">
        <v>682</v>
      </c>
      <c r="BO17" s="137">
        <f t="shared" si="19"/>
        <v>61</v>
      </c>
      <c r="BP17" s="61">
        <v>579</v>
      </c>
      <c r="BQ17" s="151">
        <f t="shared" si="20"/>
        <v>0</v>
      </c>
      <c r="BR17" s="61">
        <v>2</v>
      </c>
      <c r="BS17" s="126">
        <f t="shared" si="21"/>
        <v>73</v>
      </c>
      <c r="BT17" s="86">
        <v>755</v>
      </c>
      <c r="BU17" s="137">
        <f t="shared" si="37"/>
        <v>65</v>
      </c>
      <c r="BV17" s="61">
        <v>644</v>
      </c>
      <c r="BW17" s="126">
        <f t="shared" si="22"/>
        <v>0</v>
      </c>
      <c r="BX17" s="61">
        <v>2</v>
      </c>
      <c r="BY17" s="126">
        <f t="shared" si="23"/>
        <v>89</v>
      </c>
      <c r="BZ17" s="86">
        <v>844</v>
      </c>
    </row>
    <row r="18" spans="1:78" ht="14.25">
      <c r="A18" s="19"/>
      <c r="B18" s="13" t="s">
        <v>31</v>
      </c>
      <c r="C18" s="43" t="e">
        <f>⑱合計!#REF!</f>
        <v>#REF!</v>
      </c>
      <c r="D18" s="47">
        <f t="shared" si="1"/>
        <v>133</v>
      </c>
      <c r="E18" s="44">
        <f t="shared" si="0"/>
        <v>166</v>
      </c>
      <c r="F18" s="24">
        <f t="shared" si="2"/>
        <v>1</v>
      </c>
      <c r="G18" s="24">
        <f t="shared" si="24"/>
        <v>165</v>
      </c>
      <c r="H18" s="31" t="e">
        <f t="shared" si="25"/>
        <v>#REF!</v>
      </c>
      <c r="I18" s="10"/>
      <c r="J18" s="50">
        <v>5</v>
      </c>
      <c r="K18" s="42">
        <v>0</v>
      </c>
      <c r="L18" s="56">
        <v>5</v>
      </c>
      <c r="M18" s="62">
        <f t="shared" si="3"/>
        <v>7</v>
      </c>
      <c r="N18" s="63">
        <v>12</v>
      </c>
      <c r="O18" s="74">
        <f t="shared" si="4"/>
        <v>0</v>
      </c>
      <c r="P18" s="63">
        <v>0</v>
      </c>
      <c r="Q18" s="74">
        <f t="shared" si="5"/>
        <v>8</v>
      </c>
      <c r="R18" s="102">
        <v>13</v>
      </c>
      <c r="S18" s="116">
        <f t="shared" si="26"/>
        <v>8</v>
      </c>
      <c r="T18" s="101">
        <v>20</v>
      </c>
      <c r="U18" s="120">
        <f t="shared" si="27"/>
        <v>0</v>
      </c>
      <c r="V18" s="101">
        <v>0</v>
      </c>
      <c r="W18" s="120">
        <f t="shared" si="28"/>
        <v>10</v>
      </c>
      <c r="X18" s="111">
        <v>23</v>
      </c>
      <c r="Y18" s="116">
        <f t="shared" si="29"/>
        <v>15</v>
      </c>
      <c r="Z18" s="61">
        <v>35</v>
      </c>
      <c r="AA18" s="126">
        <f t="shared" si="30"/>
        <v>1</v>
      </c>
      <c r="AB18" s="61">
        <v>1</v>
      </c>
      <c r="AC18" s="126">
        <f t="shared" si="31"/>
        <v>18</v>
      </c>
      <c r="AD18" s="127">
        <v>41</v>
      </c>
      <c r="AE18" s="137">
        <f t="shared" si="32"/>
        <v>13</v>
      </c>
      <c r="AF18" s="61">
        <v>48</v>
      </c>
      <c r="AG18" s="126">
        <f>AH18-AB18</f>
        <v>0</v>
      </c>
      <c r="AH18" s="61">
        <v>1</v>
      </c>
      <c r="AI18" s="126">
        <f t="shared" si="6"/>
        <v>14</v>
      </c>
      <c r="AJ18" s="86">
        <v>55</v>
      </c>
      <c r="AK18" s="137">
        <f t="shared" si="34"/>
        <v>13</v>
      </c>
      <c r="AL18" s="61">
        <v>61</v>
      </c>
      <c r="AM18" s="126">
        <f t="shared" si="35"/>
        <v>0</v>
      </c>
      <c r="AN18" s="61">
        <v>1</v>
      </c>
      <c r="AO18" s="126">
        <f t="shared" si="7"/>
        <v>15</v>
      </c>
      <c r="AP18" s="86">
        <v>70</v>
      </c>
      <c r="AQ18" s="137">
        <f t="shared" si="8"/>
        <v>12</v>
      </c>
      <c r="AR18" s="61">
        <v>73</v>
      </c>
      <c r="AS18" s="126">
        <f t="shared" si="9"/>
        <v>0</v>
      </c>
      <c r="AT18" s="61">
        <v>1</v>
      </c>
      <c r="AU18" s="126">
        <f t="shared" si="10"/>
        <v>19</v>
      </c>
      <c r="AV18" s="127">
        <v>89</v>
      </c>
      <c r="AW18" s="137">
        <f t="shared" si="36"/>
        <v>15</v>
      </c>
      <c r="AX18" s="61">
        <v>88</v>
      </c>
      <c r="AY18" s="126">
        <f t="shared" si="11"/>
        <v>0</v>
      </c>
      <c r="AZ18" s="61">
        <v>1</v>
      </c>
      <c r="BA18" s="126">
        <f t="shared" si="12"/>
        <v>18</v>
      </c>
      <c r="BB18" s="86">
        <v>107</v>
      </c>
      <c r="BC18" s="137">
        <f t="shared" si="13"/>
        <v>11</v>
      </c>
      <c r="BD18" s="61">
        <v>99</v>
      </c>
      <c r="BE18" s="126">
        <f t="shared" si="14"/>
        <v>0</v>
      </c>
      <c r="BF18" s="61">
        <v>1</v>
      </c>
      <c r="BG18" s="126">
        <f t="shared" si="15"/>
        <v>16</v>
      </c>
      <c r="BH18" s="127">
        <v>123</v>
      </c>
      <c r="BI18" s="137">
        <f t="shared" si="16"/>
        <v>8</v>
      </c>
      <c r="BJ18" s="61">
        <v>107</v>
      </c>
      <c r="BK18" s="126">
        <f t="shared" si="17"/>
        <v>0</v>
      </c>
      <c r="BL18" s="61">
        <v>1</v>
      </c>
      <c r="BM18" s="126">
        <f t="shared" si="18"/>
        <v>10</v>
      </c>
      <c r="BN18" s="86">
        <v>133</v>
      </c>
      <c r="BO18" s="137">
        <f t="shared" si="19"/>
        <v>12</v>
      </c>
      <c r="BP18" s="61">
        <v>119</v>
      </c>
      <c r="BQ18" s="151">
        <f t="shared" si="20"/>
        <v>0</v>
      </c>
      <c r="BR18" s="61">
        <v>1</v>
      </c>
      <c r="BS18" s="126">
        <f t="shared" si="21"/>
        <v>15</v>
      </c>
      <c r="BT18" s="86">
        <v>148</v>
      </c>
      <c r="BU18" s="137">
        <f t="shared" si="37"/>
        <v>14</v>
      </c>
      <c r="BV18" s="61">
        <v>133</v>
      </c>
      <c r="BW18" s="126">
        <f t="shared" si="22"/>
        <v>0</v>
      </c>
      <c r="BX18" s="61">
        <v>1</v>
      </c>
      <c r="BY18" s="126">
        <f t="shared" si="23"/>
        <v>17</v>
      </c>
      <c r="BZ18" s="86">
        <v>165</v>
      </c>
    </row>
    <row r="19" spans="1:78" ht="14.25">
      <c r="A19" s="19" t="s">
        <v>108</v>
      </c>
      <c r="B19" s="13" t="s">
        <v>32</v>
      </c>
      <c r="C19" s="43" t="e">
        <f>⑱合計!#REF!</f>
        <v>#REF!</v>
      </c>
      <c r="D19" s="47">
        <f t="shared" si="1"/>
        <v>777</v>
      </c>
      <c r="E19" s="44">
        <f t="shared" si="0"/>
        <v>995</v>
      </c>
      <c r="F19" s="24">
        <f t="shared" si="2"/>
        <v>4</v>
      </c>
      <c r="G19" s="24">
        <f t="shared" si="24"/>
        <v>991</v>
      </c>
      <c r="H19" s="31" t="e">
        <f t="shared" si="25"/>
        <v>#REF!</v>
      </c>
      <c r="I19" s="10"/>
      <c r="J19" s="50">
        <v>64</v>
      </c>
      <c r="K19" s="42">
        <v>0</v>
      </c>
      <c r="L19" s="56">
        <v>90</v>
      </c>
      <c r="M19" s="62">
        <f t="shared" si="3"/>
        <v>52</v>
      </c>
      <c r="N19" s="63">
        <v>116</v>
      </c>
      <c r="O19" s="74">
        <f t="shared" si="4"/>
        <v>0</v>
      </c>
      <c r="P19" s="63">
        <v>0</v>
      </c>
      <c r="Q19" s="74">
        <f t="shared" si="5"/>
        <v>65</v>
      </c>
      <c r="R19" s="102">
        <v>155</v>
      </c>
      <c r="S19" s="116">
        <f t="shared" si="26"/>
        <v>58</v>
      </c>
      <c r="T19" s="101">
        <v>174</v>
      </c>
      <c r="U19" s="120">
        <f t="shared" si="27"/>
        <v>1</v>
      </c>
      <c r="V19" s="101">
        <v>1</v>
      </c>
      <c r="W19" s="120">
        <f t="shared" si="28"/>
        <v>70</v>
      </c>
      <c r="X19" s="111">
        <v>225</v>
      </c>
      <c r="Y19" s="116">
        <f t="shared" si="29"/>
        <v>68</v>
      </c>
      <c r="Z19" s="61">
        <v>242</v>
      </c>
      <c r="AA19" s="126">
        <f t="shared" si="30"/>
        <v>0</v>
      </c>
      <c r="AB19" s="61">
        <v>1</v>
      </c>
      <c r="AC19" s="126">
        <f t="shared" si="31"/>
        <v>85</v>
      </c>
      <c r="AD19" s="127">
        <v>310</v>
      </c>
      <c r="AE19" s="137">
        <f t="shared" si="32"/>
        <v>53</v>
      </c>
      <c r="AF19" s="61">
        <v>295</v>
      </c>
      <c r="AG19" s="126">
        <f t="shared" si="33"/>
        <v>0</v>
      </c>
      <c r="AH19" s="61">
        <v>1</v>
      </c>
      <c r="AI19" s="126">
        <f t="shared" si="6"/>
        <v>64</v>
      </c>
      <c r="AJ19" s="86">
        <v>374</v>
      </c>
      <c r="AK19" s="137">
        <f t="shared" si="34"/>
        <v>66</v>
      </c>
      <c r="AL19" s="61">
        <v>361</v>
      </c>
      <c r="AM19" s="126">
        <f t="shared" si="35"/>
        <v>0</v>
      </c>
      <c r="AN19" s="61">
        <v>1</v>
      </c>
      <c r="AO19" s="126">
        <f t="shared" si="7"/>
        <v>83</v>
      </c>
      <c r="AP19" s="86">
        <v>457</v>
      </c>
      <c r="AQ19" s="137">
        <f t="shared" si="8"/>
        <v>63</v>
      </c>
      <c r="AR19" s="61">
        <v>424</v>
      </c>
      <c r="AS19" s="126">
        <f t="shared" si="9"/>
        <v>1</v>
      </c>
      <c r="AT19" s="61">
        <v>2</v>
      </c>
      <c r="AU19" s="126">
        <f t="shared" si="10"/>
        <v>84</v>
      </c>
      <c r="AV19" s="127">
        <v>541</v>
      </c>
      <c r="AW19" s="137">
        <f t="shared" si="36"/>
        <v>64</v>
      </c>
      <c r="AX19" s="61">
        <v>488</v>
      </c>
      <c r="AY19" s="126">
        <f t="shared" si="11"/>
        <v>0</v>
      </c>
      <c r="AZ19" s="61">
        <v>2</v>
      </c>
      <c r="BA19" s="126">
        <f t="shared" si="12"/>
        <v>90</v>
      </c>
      <c r="BB19" s="86">
        <v>631</v>
      </c>
      <c r="BC19" s="137">
        <f t="shared" si="13"/>
        <v>79</v>
      </c>
      <c r="BD19" s="61">
        <v>567</v>
      </c>
      <c r="BE19" s="126">
        <f t="shared" si="14"/>
        <v>1</v>
      </c>
      <c r="BF19" s="61">
        <v>3</v>
      </c>
      <c r="BG19" s="126">
        <f t="shared" si="15"/>
        <v>94</v>
      </c>
      <c r="BH19" s="127">
        <v>725</v>
      </c>
      <c r="BI19" s="137">
        <f t="shared" si="16"/>
        <v>67</v>
      </c>
      <c r="BJ19" s="61">
        <v>634</v>
      </c>
      <c r="BK19" s="126">
        <f t="shared" si="17"/>
        <v>1</v>
      </c>
      <c r="BL19" s="61">
        <v>4</v>
      </c>
      <c r="BM19" s="126">
        <f t="shared" si="18"/>
        <v>93</v>
      </c>
      <c r="BN19" s="86">
        <v>818</v>
      </c>
      <c r="BO19" s="137">
        <f t="shared" si="19"/>
        <v>70</v>
      </c>
      <c r="BP19" s="61">
        <v>704</v>
      </c>
      <c r="BQ19" s="151">
        <f t="shared" si="20"/>
        <v>0</v>
      </c>
      <c r="BR19" s="61">
        <v>4</v>
      </c>
      <c r="BS19" s="126">
        <f t="shared" si="21"/>
        <v>87</v>
      </c>
      <c r="BT19" s="86">
        <v>905</v>
      </c>
      <c r="BU19" s="137">
        <f t="shared" si="37"/>
        <v>73</v>
      </c>
      <c r="BV19" s="61">
        <v>777</v>
      </c>
      <c r="BW19" s="126">
        <f t="shared" si="22"/>
        <v>0</v>
      </c>
      <c r="BX19" s="61">
        <v>4</v>
      </c>
      <c r="BY19" s="126">
        <f t="shared" si="23"/>
        <v>86</v>
      </c>
      <c r="BZ19" s="86">
        <v>991</v>
      </c>
    </row>
    <row r="20" spans="1:78" ht="14.25">
      <c r="A20" s="19"/>
      <c r="B20" s="13" t="s">
        <v>33</v>
      </c>
      <c r="C20" s="43">
        <f>'⑱合計'!R19</f>
        <v>0</v>
      </c>
      <c r="D20" s="47">
        <f t="shared" si="1"/>
        <v>215</v>
      </c>
      <c r="E20" s="44">
        <f t="shared" si="0"/>
        <v>285</v>
      </c>
      <c r="F20" s="24">
        <f t="shared" si="2"/>
        <v>1</v>
      </c>
      <c r="G20" s="24">
        <f t="shared" si="24"/>
        <v>284</v>
      </c>
      <c r="H20" s="31">
        <f t="shared" si="25"/>
        <v>0</v>
      </c>
      <c r="I20" s="10"/>
      <c r="J20" s="50">
        <v>13</v>
      </c>
      <c r="K20" s="42">
        <v>0</v>
      </c>
      <c r="L20" s="56">
        <v>14</v>
      </c>
      <c r="M20" s="62">
        <f t="shared" si="3"/>
        <v>12</v>
      </c>
      <c r="N20" s="63">
        <v>25</v>
      </c>
      <c r="O20" s="74">
        <f t="shared" si="4"/>
        <v>0</v>
      </c>
      <c r="P20" s="63">
        <v>0</v>
      </c>
      <c r="Q20" s="74">
        <f t="shared" si="5"/>
        <v>15</v>
      </c>
      <c r="R20" s="102">
        <v>29</v>
      </c>
      <c r="S20" s="116">
        <f t="shared" si="26"/>
        <v>16</v>
      </c>
      <c r="T20" s="101">
        <v>41</v>
      </c>
      <c r="U20" s="120">
        <f t="shared" si="27"/>
        <v>0</v>
      </c>
      <c r="V20" s="101">
        <v>0</v>
      </c>
      <c r="W20" s="120">
        <f t="shared" si="28"/>
        <v>27</v>
      </c>
      <c r="X20" s="111">
        <v>56</v>
      </c>
      <c r="Y20" s="116">
        <f t="shared" si="29"/>
        <v>17</v>
      </c>
      <c r="Z20" s="61">
        <v>58</v>
      </c>
      <c r="AA20" s="126">
        <f t="shared" si="30"/>
        <v>1</v>
      </c>
      <c r="AB20" s="61">
        <v>1</v>
      </c>
      <c r="AC20" s="126">
        <f t="shared" si="31"/>
        <v>18</v>
      </c>
      <c r="AD20" s="127">
        <v>74</v>
      </c>
      <c r="AE20" s="137">
        <f t="shared" si="32"/>
        <v>24</v>
      </c>
      <c r="AF20" s="61">
        <v>82</v>
      </c>
      <c r="AG20" s="126">
        <f t="shared" si="33"/>
        <v>0</v>
      </c>
      <c r="AH20" s="61">
        <v>1</v>
      </c>
      <c r="AI20" s="126">
        <f t="shared" si="6"/>
        <v>37</v>
      </c>
      <c r="AJ20" s="86">
        <v>111</v>
      </c>
      <c r="AK20" s="137">
        <f t="shared" si="34"/>
        <v>16</v>
      </c>
      <c r="AL20" s="61">
        <v>98</v>
      </c>
      <c r="AM20" s="126">
        <f t="shared" si="35"/>
        <v>0</v>
      </c>
      <c r="AN20" s="61">
        <v>1</v>
      </c>
      <c r="AO20" s="126">
        <f t="shared" si="7"/>
        <v>17</v>
      </c>
      <c r="AP20" s="86">
        <v>128</v>
      </c>
      <c r="AQ20" s="137">
        <f t="shared" si="8"/>
        <v>19</v>
      </c>
      <c r="AR20" s="61">
        <v>117</v>
      </c>
      <c r="AS20" s="126">
        <f t="shared" si="9"/>
        <v>0</v>
      </c>
      <c r="AT20" s="61">
        <v>1</v>
      </c>
      <c r="AU20" s="126">
        <f t="shared" si="10"/>
        <v>22</v>
      </c>
      <c r="AV20" s="127">
        <v>150</v>
      </c>
      <c r="AW20" s="137">
        <f t="shared" si="36"/>
        <v>39</v>
      </c>
      <c r="AX20" s="61">
        <v>156</v>
      </c>
      <c r="AY20" s="126">
        <f t="shared" si="11"/>
        <v>0</v>
      </c>
      <c r="AZ20" s="61">
        <v>1</v>
      </c>
      <c r="BA20" s="126">
        <f t="shared" si="12"/>
        <v>58</v>
      </c>
      <c r="BB20" s="86">
        <v>208</v>
      </c>
      <c r="BC20" s="137">
        <f t="shared" si="13"/>
        <v>15</v>
      </c>
      <c r="BD20" s="61">
        <v>171</v>
      </c>
      <c r="BE20" s="126">
        <f t="shared" si="14"/>
        <v>0</v>
      </c>
      <c r="BF20" s="61">
        <v>1</v>
      </c>
      <c r="BG20" s="126">
        <f t="shared" si="15"/>
        <v>19</v>
      </c>
      <c r="BH20" s="127">
        <v>227</v>
      </c>
      <c r="BI20" s="137">
        <f t="shared" si="16"/>
        <v>15</v>
      </c>
      <c r="BJ20" s="61">
        <v>186</v>
      </c>
      <c r="BK20" s="126">
        <f t="shared" si="17"/>
        <v>0</v>
      </c>
      <c r="BL20" s="61">
        <v>1</v>
      </c>
      <c r="BM20" s="126">
        <f t="shared" si="18"/>
        <v>23</v>
      </c>
      <c r="BN20" s="86">
        <v>250</v>
      </c>
      <c r="BO20" s="137">
        <f t="shared" si="19"/>
        <v>10</v>
      </c>
      <c r="BP20" s="61">
        <v>196</v>
      </c>
      <c r="BQ20" s="151">
        <f t="shared" si="20"/>
        <v>0</v>
      </c>
      <c r="BR20" s="61">
        <v>1</v>
      </c>
      <c r="BS20" s="126">
        <f t="shared" si="21"/>
        <v>14</v>
      </c>
      <c r="BT20" s="86">
        <v>264</v>
      </c>
      <c r="BU20" s="137">
        <f t="shared" si="37"/>
        <v>19</v>
      </c>
      <c r="BV20" s="61">
        <v>215</v>
      </c>
      <c r="BW20" s="126">
        <f>BX20-BR20</f>
        <v>0</v>
      </c>
      <c r="BX20" s="61">
        <v>1</v>
      </c>
      <c r="BY20" s="126">
        <f t="shared" si="23"/>
        <v>20</v>
      </c>
      <c r="BZ20" s="86">
        <v>284</v>
      </c>
    </row>
    <row r="21" spans="1:78" ht="14.25">
      <c r="A21" s="19" t="s">
        <v>108</v>
      </c>
      <c r="B21" s="13" t="s">
        <v>34</v>
      </c>
      <c r="C21" s="43">
        <f>'⑱合計'!R20</f>
        <v>61</v>
      </c>
      <c r="D21" s="47">
        <f t="shared" si="1"/>
        <v>584</v>
      </c>
      <c r="E21" s="44">
        <f t="shared" si="0"/>
        <v>763</v>
      </c>
      <c r="F21" s="24">
        <f t="shared" si="2"/>
        <v>5</v>
      </c>
      <c r="G21" s="24">
        <f t="shared" si="24"/>
        <v>758</v>
      </c>
      <c r="H21" s="31">
        <f t="shared" si="25"/>
        <v>0.0799475753604194</v>
      </c>
      <c r="I21" s="10"/>
      <c r="J21" s="50">
        <v>39</v>
      </c>
      <c r="K21" s="42">
        <v>0</v>
      </c>
      <c r="L21" s="56">
        <v>58</v>
      </c>
      <c r="M21" s="62">
        <f t="shared" si="3"/>
        <v>39</v>
      </c>
      <c r="N21" s="63">
        <v>78</v>
      </c>
      <c r="O21" s="74">
        <f t="shared" si="4"/>
        <v>2</v>
      </c>
      <c r="P21" s="63">
        <v>2</v>
      </c>
      <c r="Q21" s="74">
        <f t="shared" si="5"/>
        <v>44</v>
      </c>
      <c r="R21" s="102">
        <v>102</v>
      </c>
      <c r="S21" s="116">
        <f t="shared" si="26"/>
        <v>42</v>
      </c>
      <c r="T21" s="101">
        <v>120</v>
      </c>
      <c r="U21" s="120">
        <f t="shared" si="27"/>
        <v>0</v>
      </c>
      <c r="V21" s="101">
        <v>2</v>
      </c>
      <c r="W21" s="120">
        <f t="shared" si="28"/>
        <v>51</v>
      </c>
      <c r="X21" s="111">
        <v>153</v>
      </c>
      <c r="Y21" s="116">
        <f t="shared" si="29"/>
        <v>50</v>
      </c>
      <c r="Z21" s="61">
        <v>170</v>
      </c>
      <c r="AA21" s="126">
        <f t="shared" si="30"/>
        <v>0</v>
      </c>
      <c r="AB21" s="61">
        <v>2</v>
      </c>
      <c r="AC21" s="126">
        <f t="shared" si="31"/>
        <v>62</v>
      </c>
      <c r="AD21" s="127">
        <v>215</v>
      </c>
      <c r="AE21" s="137">
        <f t="shared" si="32"/>
        <v>47</v>
      </c>
      <c r="AF21" s="61">
        <v>217</v>
      </c>
      <c r="AG21" s="126">
        <f t="shared" si="33"/>
        <v>0</v>
      </c>
      <c r="AH21" s="61">
        <v>2</v>
      </c>
      <c r="AI21" s="126">
        <f t="shared" si="6"/>
        <v>65</v>
      </c>
      <c r="AJ21" s="86">
        <v>280</v>
      </c>
      <c r="AK21" s="137">
        <f t="shared" si="34"/>
        <v>44</v>
      </c>
      <c r="AL21" s="61">
        <v>261</v>
      </c>
      <c r="AM21" s="126">
        <f t="shared" si="35"/>
        <v>0</v>
      </c>
      <c r="AN21" s="61">
        <v>2</v>
      </c>
      <c r="AO21" s="126">
        <f t="shared" si="7"/>
        <v>63</v>
      </c>
      <c r="AP21" s="86">
        <v>343</v>
      </c>
      <c r="AQ21" s="137">
        <f t="shared" si="8"/>
        <v>51</v>
      </c>
      <c r="AR21" s="61">
        <v>312</v>
      </c>
      <c r="AS21" s="126">
        <f t="shared" si="9"/>
        <v>0</v>
      </c>
      <c r="AT21" s="61">
        <v>2</v>
      </c>
      <c r="AU21" s="126">
        <f t="shared" si="10"/>
        <v>66</v>
      </c>
      <c r="AV21" s="127">
        <v>409</v>
      </c>
      <c r="AW21" s="137">
        <f>AX21-AR21</f>
        <v>50</v>
      </c>
      <c r="AX21" s="61">
        <v>362</v>
      </c>
      <c r="AY21" s="126">
        <f t="shared" si="11"/>
        <v>0</v>
      </c>
      <c r="AZ21" s="61">
        <v>2</v>
      </c>
      <c r="BA21" s="126">
        <f t="shared" si="12"/>
        <v>71</v>
      </c>
      <c r="BB21" s="86">
        <v>480</v>
      </c>
      <c r="BC21" s="137">
        <f t="shared" si="13"/>
        <v>57</v>
      </c>
      <c r="BD21" s="61">
        <v>419</v>
      </c>
      <c r="BE21" s="126">
        <f t="shared" si="14"/>
        <v>1</v>
      </c>
      <c r="BF21" s="61">
        <v>3</v>
      </c>
      <c r="BG21" s="126">
        <f t="shared" si="15"/>
        <v>63</v>
      </c>
      <c r="BH21" s="127">
        <v>543</v>
      </c>
      <c r="BI21" s="137">
        <f t="shared" si="16"/>
        <v>55</v>
      </c>
      <c r="BJ21" s="61">
        <v>474</v>
      </c>
      <c r="BK21" s="126">
        <f t="shared" si="17"/>
        <v>1</v>
      </c>
      <c r="BL21" s="61">
        <v>4</v>
      </c>
      <c r="BM21" s="126">
        <f t="shared" si="18"/>
        <v>70</v>
      </c>
      <c r="BN21" s="86">
        <v>613</v>
      </c>
      <c r="BO21" s="137">
        <f t="shared" si="19"/>
        <v>59</v>
      </c>
      <c r="BP21" s="61">
        <v>533</v>
      </c>
      <c r="BQ21" s="151">
        <f t="shared" si="20"/>
        <v>0</v>
      </c>
      <c r="BR21" s="61">
        <v>4</v>
      </c>
      <c r="BS21" s="126">
        <f t="shared" si="21"/>
        <v>73</v>
      </c>
      <c r="BT21" s="86">
        <v>686</v>
      </c>
      <c r="BU21" s="137">
        <f t="shared" si="37"/>
        <v>51</v>
      </c>
      <c r="BV21" s="61">
        <v>584</v>
      </c>
      <c r="BW21" s="126">
        <f t="shared" si="22"/>
        <v>1</v>
      </c>
      <c r="BX21" s="61">
        <v>5</v>
      </c>
      <c r="BY21" s="126">
        <f t="shared" si="23"/>
        <v>72</v>
      </c>
      <c r="BZ21" s="86">
        <v>758</v>
      </c>
    </row>
    <row r="22" spans="2:78" ht="14.25">
      <c r="B22" s="13" t="s">
        <v>35</v>
      </c>
      <c r="C22" s="43">
        <f>'⑱合計'!R21</f>
        <v>3</v>
      </c>
      <c r="D22" s="47">
        <f t="shared" si="1"/>
        <v>308</v>
      </c>
      <c r="E22" s="44">
        <f t="shared" si="0"/>
        <v>398</v>
      </c>
      <c r="F22" s="24">
        <f t="shared" si="2"/>
        <v>4</v>
      </c>
      <c r="G22" s="24">
        <f t="shared" si="24"/>
        <v>394</v>
      </c>
      <c r="H22" s="31">
        <f t="shared" si="25"/>
        <v>0.007537688442211055</v>
      </c>
      <c r="I22" s="10"/>
      <c r="J22" s="50">
        <v>15</v>
      </c>
      <c r="K22" s="42">
        <v>2</v>
      </c>
      <c r="L22" s="56">
        <v>15</v>
      </c>
      <c r="M22" s="62">
        <f t="shared" si="3"/>
        <v>20</v>
      </c>
      <c r="N22" s="63">
        <v>35</v>
      </c>
      <c r="O22" s="74">
        <f t="shared" si="4"/>
        <v>0</v>
      </c>
      <c r="P22" s="63">
        <v>2</v>
      </c>
      <c r="Q22" s="74">
        <f t="shared" si="5"/>
        <v>26</v>
      </c>
      <c r="R22" s="102">
        <v>41</v>
      </c>
      <c r="S22" s="116">
        <f t="shared" si="26"/>
        <v>24</v>
      </c>
      <c r="T22" s="101">
        <v>59</v>
      </c>
      <c r="U22" s="120">
        <f t="shared" si="27"/>
        <v>0</v>
      </c>
      <c r="V22" s="101">
        <v>2</v>
      </c>
      <c r="W22" s="120">
        <f t="shared" si="28"/>
        <v>32</v>
      </c>
      <c r="X22" s="111">
        <v>73</v>
      </c>
      <c r="Y22" s="116">
        <f t="shared" si="29"/>
        <v>28</v>
      </c>
      <c r="Z22" s="61">
        <v>87</v>
      </c>
      <c r="AA22" s="126">
        <f>AB22-V22</f>
        <v>0</v>
      </c>
      <c r="AB22" s="61">
        <v>2</v>
      </c>
      <c r="AC22" s="126">
        <f t="shared" si="31"/>
        <v>37</v>
      </c>
      <c r="AD22" s="127">
        <v>110</v>
      </c>
      <c r="AE22" s="137">
        <f t="shared" si="32"/>
        <v>34</v>
      </c>
      <c r="AF22" s="61">
        <v>121</v>
      </c>
      <c r="AG22" s="126">
        <f t="shared" si="33"/>
        <v>0</v>
      </c>
      <c r="AH22" s="61">
        <v>2</v>
      </c>
      <c r="AI22" s="126">
        <f t="shared" si="6"/>
        <v>43</v>
      </c>
      <c r="AJ22" s="86">
        <v>153</v>
      </c>
      <c r="AK22" s="137">
        <f t="shared" si="34"/>
        <v>39</v>
      </c>
      <c r="AL22" s="61">
        <v>160</v>
      </c>
      <c r="AM22" s="126">
        <f t="shared" si="35"/>
        <v>0</v>
      </c>
      <c r="AN22" s="61">
        <v>2</v>
      </c>
      <c r="AO22" s="126">
        <f t="shared" si="7"/>
        <v>54</v>
      </c>
      <c r="AP22" s="86">
        <v>207</v>
      </c>
      <c r="AQ22" s="137">
        <f t="shared" si="8"/>
        <v>33</v>
      </c>
      <c r="AR22" s="61">
        <v>193</v>
      </c>
      <c r="AS22" s="126">
        <f t="shared" si="9"/>
        <v>1</v>
      </c>
      <c r="AT22" s="61">
        <v>3</v>
      </c>
      <c r="AU22" s="126">
        <f t="shared" si="10"/>
        <v>46</v>
      </c>
      <c r="AV22" s="127">
        <v>253</v>
      </c>
      <c r="AW22" s="137">
        <f t="shared" si="36"/>
        <v>23</v>
      </c>
      <c r="AX22" s="61">
        <v>216</v>
      </c>
      <c r="AY22" s="126">
        <f t="shared" si="11"/>
        <v>1</v>
      </c>
      <c r="AZ22" s="61">
        <v>4</v>
      </c>
      <c r="BA22" s="126">
        <f t="shared" si="12"/>
        <v>35</v>
      </c>
      <c r="BB22" s="86">
        <v>288</v>
      </c>
      <c r="BC22" s="137">
        <f>BD22-AX22</f>
        <v>23</v>
      </c>
      <c r="BD22" s="61">
        <v>239</v>
      </c>
      <c r="BE22" s="126">
        <f t="shared" si="14"/>
        <v>0</v>
      </c>
      <c r="BF22" s="61">
        <v>4</v>
      </c>
      <c r="BG22" s="126">
        <f t="shared" si="15"/>
        <v>24</v>
      </c>
      <c r="BH22" s="127">
        <v>312</v>
      </c>
      <c r="BI22" s="137">
        <f t="shared" si="16"/>
        <v>21</v>
      </c>
      <c r="BJ22" s="61">
        <v>260</v>
      </c>
      <c r="BK22" s="126">
        <f t="shared" si="17"/>
        <v>0</v>
      </c>
      <c r="BL22" s="61">
        <v>4</v>
      </c>
      <c r="BM22" s="126">
        <f t="shared" si="18"/>
        <v>24</v>
      </c>
      <c r="BN22" s="86">
        <v>336</v>
      </c>
      <c r="BO22" s="137">
        <f t="shared" si="19"/>
        <v>24</v>
      </c>
      <c r="BP22" s="61">
        <v>284</v>
      </c>
      <c r="BQ22" s="151">
        <f t="shared" si="20"/>
        <v>0</v>
      </c>
      <c r="BR22" s="61">
        <v>4</v>
      </c>
      <c r="BS22" s="126">
        <f t="shared" si="21"/>
        <v>27</v>
      </c>
      <c r="BT22" s="86">
        <v>363</v>
      </c>
      <c r="BU22" s="137">
        <f t="shared" si="37"/>
        <v>24</v>
      </c>
      <c r="BV22" s="61">
        <v>308</v>
      </c>
      <c r="BW22" s="126">
        <f t="shared" si="22"/>
        <v>0</v>
      </c>
      <c r="BX22" s="61">
        <v>4</v>
      </c>
      <c r="BY22" s="126">
        <f t="shared" si="23"/>
        <v>31</v>
      </c>
      <c r="BZ22" s="86">
        <v>394</v>
      </c>
    </row>
    <row r="23" spans="2:78" ht="14.25">
      <c r="B23" s="13" t="s">
        <v>119</v>
      </c>
      <c r="C23" s="43">
        <f>'⑱合計'!R22</f>
        <v>3</v>
      </c>
      <c r="D23" s="47">
        <f t="shared" si="1"/>
        <v>268</v>
      </c>
      <c r="E23" s="44">
        <f t="shared" si="0"/>
        <v>358</v>
      </c>
      <c r="F23" s="24">
        <f t="shared" si="2"/>
        <v>4</v>
      </c>
      <c r="G23" s="24">
        <f t="shared" si="24"/>
        <v>354</v>
      </c>
      <c r="H23" s="31">
        <f t="shared" si="25"/>
        <v>0.008379888268156424</v>
      </c>
      <c r="I23" s="10"/>
      <c r="J23" s="50">
        <f>SUM(J77:J80)</f>
        <v>21</v>
      </c>
      <c r="K23" s="42">
        <f>SUM(K77:K80)</f>
        <v>0</v>
      </c>
      <c r="L23" s="56">
        <f>SUM(L77:L80)</f>
        <v>35</v>
      </c>
      <c r="M23" s="62">
        <f t="shared" si="3"/>
        <v>23</v>
      </c>
      <c r="N23" s="63">
        <f>SUM(N77:N80)</f>
        <v>44</v>
      </c>
      <c r="O23" s="74">
        <f t="shared" si="4"/>
        <v>1</v>
      </c>
      <c r="P23" s="63">
        <f>SUM(P77:P80)</f>
        <v>1</v>
      </c>
      <c r="Q23" s="74">
        <f t="shared" si="5"/>
        <v>27</v>
      </c>
      <c r="R23" s="102">
        <f>SUM(R77:R80)</f>
        <v>62</v>
      </c>
      <c r="S23" s="116">
        <f t="shared" si="26"/>
        <v>35</v>
      </c>
      <c r="T23" s="101">
        <f>SUM(T77:T80)</f>
        <v>79</v>
      </c>
      <c r="U23" s="120">
        <f>V23-P23</f>
        <v>0</v>
      </c>
      <c r="V23" s="101">
        <f>SUM(V77:V80)</f>
        <v>1</v>
      </c>
      <c r="W23" s="120">
        <f t="shared" si="28"/>
        <v>47</v>
      </c>
      <c r="X23" s="111">
        <f>SUM(X77:X80)</f>
        <v>109</v>
      </c>
      <c r="Y23" s="116">
        <f>Z23-T23</f>
        <v>16</v>
      </c>
      <c r="Z23" s="101">
        <f>SUM(Z77:Z80)</f>
        <v>95</v>
      </c>
      <c r="AA23" s="126">
        <f t="shared" si="30"/>
        <v>0</v>
      </c>
      <c r="AB23" s="101">
        <f>SUM(AB77:AB80)</f>
        <v>1</v>
      </c>
      <c r="AC23" s="126">
        <f t="shared" si="31"/>
        <v>23</v>
      </c>
      <c r="AD23" s="111">
        <f>SUM(AD77:AD80)</f>
        <v>132</v>
      </c>
      <c r="AE23" s="137">
        <f>AF23-Z23</f>
        <v>15</v>
      </c>
      <c r="AF23" s="101">
        <f>SUM(AF77:AF80)</f>
        <v>110</v>
      </c>
      <c r="AG23" s="126">
        <f t="shared" si="33"/>
        <v>0</v>
      </c>
      <c r="AH23" s="101">
        <f>SUM(AH77:AH80)</f>
        <v>1</v>
      </c>
      <c r="AI23" s="126">
        <f t="shared" si="6"/>
        <v>19</v>
      </c>
      <c r="AJ23" s="102">
        <f>SUM(AJ77:AJ80)</f>
        <v>151</v>
      </c>
      <c r="AK23" s="137">
        <f t="shared" si="34"/>
        <v>26</v>
      </c>
      <c r="AL23" s="101">
        <f>SUM(AL77:AL80)</f>
        <v>136</v>
      </c>
      <c r="AM23" s="126">
        <f t="shared" si="35"/>
        <v>0</v>
      </c>
      <c r="AN23" s="101">
        <f>SUM(AN77:AN80)</f>
        <v>1</v>
      </c>
      <c r="AO23" s="126">
        <f t="shared" si="7"/>
        <v>36</v>
      </c>
      <c r="AP23" s="102">
        <f>SUM(AP77:AP80)</f>
        <v>187</v>
      </c>
      <c r="AQ23" s="137">
        <f t="shared" si="8"/>
        <v>20</v>
      </c>
      <c r="AR23" s="101">
        <f>SUM(AR77:AR80)</f>
        <v>156</v>
      </c>
      <c r="AS23" s="126">
        <f t="shared" si="9"/>
        <v>0</v>
      </c>
      <c r="AT23" s="101">
        <f>SUM(AT77:AT80)</f>
        <v>1</v>
      </c>
      <c r="AU23" s="126">
        <f t="shared" si="10"/>
        <v>25</v>
      </c>
      <c r="AV23" s="111">
        <f>SUM(AV77:AV80)</f>
        <v>212</v>
      </c>
      <c r="AW23" s="137">
        <f t="shared" si="36"/>
        <v>25</v>
      </c>
      <c r="AX23" s="101">
        <f>SUM(AX77:AX80)</f>
        <v>181</v>
      </c>
      <c r="AY23" s="126">
        <f t="shared" si="11"/>
        <v>1</v>
      </c>
      <c r="AZ23" s="101">
        <f>SUM(AZ77:AZ80)</f>
        <v>2</v>
      </c>
      <c r="BA23" s="126">
        <f t="shared" si="12"/>
        <v>41</v>
      </c>
      <c r="BB23" s="102">
        <f>SUM(BB77:BB80)</f>
        <v>253</v>
      </c>
      <c r="BC23" s="137">
        <f t="shared" si="13"/>
        <v>19</v>
      </c>
      <c r="BD23" s="101">
        <f>SUM(BD77:BD80)</f>
        <v>200</v>
      </c>
      <c r="BE23" s="126">
        <f>BF23-AZ23</f>
        <v>0</v>
      </c>
      <c r="BF23" s="101">
        <f>SUM(BF77:BF80)</f>
        <v>2</v>
      </c>
      <c r="BG23" s="126">
        <f t="shared" si="15"/>
        <v>21</v>
      </c>
      <c r="BH23" s="111">
        <f>SUM(BH77:BH80)</f>
        <v>274</v>
      </c>
      <c r="BI23" s="137">
        <f t="shared" si="16"/>
        <v>21</v>
      </c>
      <c r="BJ23" s="101">
        <f>SUM(BJ77:BJ80)</f>
        <v>221</v>
      </c>
      <c r="BK23" s="126">
        <f t="shared" si="17"/>
        <v>0</v>
      </c>
      <c r="BL23" s="101">
        <f>SUM(BL77:BL80)</f>
        <v>2</v>
      </c>
      <c r="BM23" s="126">
        <f t="shared" si="18"/>
        <v>22</v>
      </c>
      <c r="BN23" s="102">
        <f>SUM(BN77:BN80)</f>
        <v>296</v>
      </c>
      <c r="BO23" s="137">
        <f t="shared" si="19"/>
        <v>25</v>
      </c>
      <c r="BP23" s="101">
        <f>SUM(BP77:BP80)</f>
        <v>246</v>
      </c>
      <c r="BQ23" s="151">
        <f t="shared" si="20"/>
        <v>0</v>
      </c>
      <c r="BR23" s="101">
        <f>SUM(BR77:BR80)</f>
        <v>2</v>
      </c>
      <c r="BS23" s="126">
        <f t="shared" si="21"/>
        <v>33</v>
      </c>
      <c r="BT23" s="102">
        <f>SUM(BT77:BT80)</f>
        <v>329</v>
      </c>
      <c r="BU23" s="137">
        <f t="shared" si="37"/>
        <v>22</v>
      </c>
      <c r="BV23" s="101">
        <f>SUM(BV77:BV80)</f>
        <v>268</v>
      </c>
      <c r="BW23" s="126">
        <f t="shared" si="22"/>
        <v>2</v>
      </c>
      <c r="BX23" s="101">
        <f>SUM(BX77:BX80)</f>
        <v>4</v>
      </c>
      <c r="BY23" s="126">
        <f t="shared" si="23"/>
        <v>25</v>
      </c>
      <c r="BZ23" s="102">
        <f>SUM(BZ77:BZ80)</f>
        <v>354</v>
      </c>
    </row>
    <row r="24" spans="2:78" ht="14.25">
      <c r="B24" s="13" t="s">
        <v>123</v>
      </c>
      <c r="C24" s="43">
        <f>'⑱合計'!R23</f>
        <v>0</v>
      </c>
      <c r="D24" s="47">
        <f t="shared" si="1"/>
        <v>268</v>
      </c>
      <c r="E24" s="44">
        <f t="shared" si="0"/>
        <v>358</v>
      </c>
      <c r="F24" s="24">
        <f t="shared" si="2"/>
        <v>9</v>
      </c>
      <c r="G24" s="24">
        <f t="shared" si="24"/>
        <v>349</v>
      </c>
      <c r="H24" s="31">
        <f t="shared" si="25"/>
        <v>0</v>
      </c>
      <c r="I24" s="10"/>
      <c r="J24" s="50">
        <f>SUM(J81:J82)</f>
        <v>19</v>
      </c>
      <c r="K24" s="42">
        <f>SUM(K81:K82)</f>
        <v>1</v>
      </c>
      <c r="L24" s="56">
        <f>SUM(L81:L82)</f>
        <v>24</v>
      </c>
      <c r="M24" s="62">
        <f t="shared" si="3"/>
        <v>16</v>
      </c>
      <c r="N24" s="63">
        <f>SUM(N81:N82)</f>
        <v>35</v>
      </c>
      <c r="O24" s="74">
        <f t="shared" si="4"/>
        <v>0</v>
      </c>
      <c r="P24" s="63">
        <f>SUM(P81:P82)</f>
        <v>1</v>
      </c>
      <c r="Q24" s="74">
        <f t="shared" si="5"/>
        <v>20</v>
      </c>
      <c r="R24" s="102">
        <f>SUM(R81:R82)</f>
        <v>44</v>
      </c>
      <c r="S24" s="116">
        <f t="shared" si="26"/>
        <v>15</v>
      </c>
      <c r="T24" s="101">
        <f>SUM(T81:T82)</f>
        <v>50</v>
      </c>
      <c r="U24" s="120">
        <f t="shared" si="27"/>
        <v>1</v>
      </c>
      <c r="V24" s="101">
        <f>SUM(V81:V82)</f>
        <v>2</v>
      </c>
      <c r="W24" s="120">
        <f t="shared" si="28"/>
        <v>19</v>
      </c>
      <c r="X24" s="111">
        <f>SUM(X81:X82)</f>
        <v>63</v>
      </c>
      <c r="Y24" s="116">
        <f t="shared" si="29"/>
        <v>28</v>
      </c>
      <c r="Z24" s="101">
        <f>SUM(Z81:Z82)</f>
        <v>78</v>
      </c>
      <c r="AA24" s="126">
        <f t="shared" si="30"/>
        <v>0</v>
      </c>
      <c r="AB24" s="101">
        <f>SUM(AB81:AB82)</f>
        <v>2</v>
      </c>
      <c r="AC24" s="126">
        <f t="shared" si="31"/>
        <v>39</v>
      </c>
      <c r="AD24" s="111">
        <f>SUM(AD81:AD82)</f>
        <v>102</v>
      </c>
      <c r="AE24" s="137">
        <f t="shared" si="32"/>
        <v>24</v>
      </c>
      <c r="AF24" s="101">
        <f>SUM(AF81:AF82)</f>
        <v>102</v>
      </c>
      <c r="AG24" s="126">
        <f t="shared" si="33"/>
        <v>1</v>
      </c>
      <c r="AH24" s="101">
        <f>SUM(AH81:AH82)</f>
        <v>3</v>
      </c>
      <c r="AI24" s="126">
        <f t="shared" si="6"/>
        <v>29</v>
      </c>
      <c r="AJ24" s="102">
        <f>SUM(AJ81:AJ82)</f>
        <v>131</v>
      </c>
      <c r="AK24" s="137">
        <f t="shared" si="34"/>
        <v>24</v>
      </c>
      <c r="AL24" s="101">
        <f>SUM(AL81:AL82)</f>
        <v>126</v>
      </c>
      <c r="AM24" s="126">
        <f t="shared" si="35"/>
        <v>3</v>
      </c>
      <c r="AN24" s="101">
        <f>SUM(AN81:AN82)</f>
        <v>6</v>
      </c>
      <c r="AO24" s="126">
        <f t="shared" si="7"/>
        <v>35</v>
      </c>
      <c r="AP24" s="102">
        <f>SUM(AP81:AP82)</f>
        <v>166</v>
      </c>
      <c r="AQ24" s="137">
        <f t="shared" si="8"/>
        <v>20</v>
      </c>
      <c r="AR24" s="101">
        <f>SUM(AR81:AR82)</f>
        <v>146</v>
      </c>
      <c r="AS24" s="126">
        <f>AT24-AN24</f>
        <v>0</v>
      </c>
      <c r="AT24" s="101">
        <f>SUM(AT81:AT82)</f>
        <v>6</v>
      </c>
      <c r="AU24" s="126">
        <f t="shared" si="10"/>
        <v>27</v>
      </c>
      <c r="AV24" s="111">
        <f>SUM(AV81:AV82)</f>
        <v>193</v>
      </c>
      <c r="AW24" s="137">
        <f t="shared" si="36"/>
        <v>21</v>
      </c>
      <c r="AX24" s="101">
        <f>SUM(AX81:AX82)</f>
        <v>167</v>
      </c>
      <c r="AY24" s="126">
        <f t="shared" si="11"/>
        <v>0</v>
      </c>
      <c r="AZ24" s="101">
        <f>SUM(AZ81:AZ82)</f>
        <v>6</v>
      </c>
      <c r="BA24" s="126">
        <f>BB24-AV24</f>
        <v>27</v>
      </c>
      <c r="BB24" s="102">
        <f>SUM(BB81:BB82)</f>
        <v>220</v>
      </c>
      <c r="BC24" s="137">
        <f t="shared" si="13"/>
        <v>18</v>
      </c>
      <c r="BD24" s="101">
        <f>SUM(BD81:BD82)</f>
        <v>185</v>
      </c>
      <c r="BE24" s="126">
        <f t="shared" si="14"/>
        <v>0</v>
      </c>
      <c r="BF24" s="101">
        <f>SUM(BF81:BF82)</f>
        <v>6</v>
      </c>
      <c r="BG24" s="126">
        <f t="shared" si="15"/>
        <v>26</v>
      </c>
      <c r="BH24" s="111">
        <f>SUM(BH81:BH82)</f>
        <v>246</v>
      </c>
      <c r="BI24" s="137">
        <f t="shared" si="16"/>
        <v>22</v>
      </c>
      <c r="BJ24" s="101">
        <f>SUM(BJ81:BJ82)</f>
        <v>207</v>
      </c>
      <c r="BK24" s="126">
        <f>BL24-BF24</f>
        <v>1</v>
      </c>
      <c r="BL24" s="101">
        <f>SUM(BL81:BL82)</f>
        <v>7</v>
      </c>
      <c r="BM24" s="126">
        <f t="shared" si="18"/>
        <v>31</v>
      </c>
      <c r="BN24" s="102">
        <f>SUM(BN81:BN82)</f>
        <v>277</v>
      </c>
      <c r="BO24" s="137">
        <f t="shared" si="19"/>
        <v>29</v>
      </c>
      <c r="BP24" s="101">
        <f>SUM(BP81:BP82)</f>
        <v>236</v>
      </c>
      <c r="BQ24" s="151">
        <f t="shared" si="20"/>
        <v>0</v>
      </c>
      <c r="BR24" s="101">
        <f>SUM(BR81:BR82)</f>
        <v>7</v>
      </c>
      <c r="BS24" s="126">
        <f>BT24-BN24</f>
        <v>35</v>
      </c>
      <c r="BT24" s="102">
        <f>SUM(BT81:BT82)</f>
        <v>312</v>
      </c>
      <c r="BU24" s="137">
        <f t="shared" si="37"/>
        <v>32</v>
      </c>
      <c r="BV24" s="101">
        <f>SUM(BV81:BV82)</f>
        <v>268</v>
      </c>
      <c r="BW24" s="126">
        <f t="shared" si="22"/>
        <v>2</v>
      </c>
      <c r="BX24" s="101">
        <f>SUM(BX81:BX82)</f>
        <v>9</v>
      </c>
      <c r="BY24" s="126">
        <f t="shared" si="23"/>
        <v>37</v>
      </c>
      <c r="BZ24" s="102">
        <f>SUM(BZ81:BZ82)</f>
        <v>349</v>
      </c>
    </row>
    <row r="25" spans="2:78" ht="14.25">
      <c r="B25" s="13" t="s">
        <v>36</v>
      </c>
      <c r="C25" s="43">
        <f>'⑱合計'!R24</f>
        <v>1</v>
      </c>
      <c r="D25" s="47">
        <f t="shared" si="1"/>
        <v>86</v>
      </c>
      <c r="E25" s="44">
        <f t="shared" si="0"/>
        <v>134</v>
      </c>
      <c r="F25" s="24">
        <f t="shared" si="2"/>
        <v>0</v>
      </c>
      <c r="G25" s="24">
        <f t="shared" si="24"/>
        <v>134</v>
      </c>
      <c r="H25" s="31">
        <f t="shared" si="25"/>
        <v>0.007462686567164179</v>
      </c>
      <c r="I25" s="10"/>
      <c r="J25" s="50">
        <v>7</v>
      </c>
      <c r="K25" s="42">
        <v>0</v>
      </c>
      <c r="L25" s="56">
        <v>14</v>
      </c>
      <c r="M25" s="62">
        <f t="shared" si="3"/>
        <v>13</v>
      </c>
      <c r="N25" s="63">
        <v>20</v>
      </c>
      <c r="O25" s="74">
        <f t="shared" si="4"/>
        <v>0</v>
      </c>
      <c r="P25" s="63">
        <v>0</v>
      </c>
      <c r="Q25" s="74">
        <f t="shared" si="5"/>
        <v>17</v>
      </c>
      <c r="R25" s="102">
        <v>31</v>
      </c>
      <c r="S25" s="116">
        <f t="shared" si="26"/>
        <v>3</v>
      </c>
      <c r="T25" s="101">
        <v>23</v>
      </c>
      <c r="U25" s="120">
        <f t="shared" si="27"/>
        <v>0</v>
      </c>
      <c r="V25" s="101">
        <v>0</v>
      </c>
      <c r="W25" s="120">
        <f t="shared" si="28"/>
        <v>4</v>
      </c>
      <c r="X25" s="111">
        <v>35</v>
      </c>
      <c r="Y25" s="116">
        <f t="shared" si="29"/>
        <v>6</v>
      </c>
      <c r="Z25" s="61">
        <v>29</v>
      </c>
      <c r="AA25" s="126">
        <f t="shared" si="30"/>
        <v>0</v>
      </c>
      <c r="AB25" s="61">
        <v>0</v>
      </c>
      <c r="AC25" s="126">
        <f t="shared" si="31"/>
        <v>10</v>
      </c>
      <c r="AD25" s="127">
        <v>45</v>
      </c>
      <c r="AE25" s="137">
        <f t="shared" si="32"/>
        <v>9</v>
      </c>
      <c r="AF25" s="61">
        <v>38</v>
      </c>
      <c r="AG25" s="126">
        <f t="shared" si="33"/>
        <v>0</v>
      </c>
      <c r="AH25" s="61">
        <v>0</v>
      </c>
      <c r="AI25" s="126">
        <f t="shared" si="6"/>
        <v>13</v>
      </c>
      <c r="AJ25" s="86">
        <v>58</v>
      </c>
      <c r="AK25" s="137">
        <f t="shared" si="34"/>
        <v>9</v>
      </c>
      <c r="AL25" s="61">
        <v>47</v>
      </c>
      <c r="AM25" s="126">
        <f t="shared" si="35"/>
        <v>0</v>
      </c>
      <c r="AN25" s="61">
        <v>0</v>
      </c>
      <c r="AO25" s="126">
        <f t="shared" si="7"/>
        <v>17</v>
      </c>
      <c r="AP25" s="86">
        <v>75</v>
      </c>
      <c r="AQ25" s="137">
        <f t="shared" si="8"/>
        <v>7</v>
      </c>
      <c r="AR25" s="61">
        <v>54</v>
      </c>
      <c r="AS25" s="126">
        <f t="shared" si="9"/>
        <v>0</v>
      </c>
      <c r="AT25" s="61">
        <v>0</v>
      </c>
      <c r="AU25" s="126">
        <f t="shared" si="10"/>
        <v>13</v>
      </c>
      <c r="AV25" s="127">
        <v>88</v>
      </c>
      <c r="AW25" s="137">
        <f t="shared" si="36"/>
        <v>12</v>
      </c>
      <c r="AX25" s="61">
        <v>66</v>
      </c>
      <c r="AY25" s="126">
        <f t="shared" si="11"/>
        <v>0</v>
      </c>
      <c r="AZ25" s="61">
        <v>0</v>
      </c>
      <c r="BA25" s="126">
        <f t="shared" si="12"/>
        <v>16</v>
      </c>
      <c r="BB25" s="86">
        <v>104</v>
      </c>
      <c r="BC25" s="137">
        <f t="shared" si="13"/>
        <v>3</v>
      </c>
      <c r="BD25" s="61">
        <v>69</v>
      </c>
      <c r="BE25" s="126">
        <f t="shared" si="14"/>
        <v>0</v>
      </c>
      <c r="BF25" s="61">
        <v>0</v>
      </c>
      <c r="BG25" s="126">
        <f t="shared" si="15"/>
        <v>3</v>
      </c>
      <c r="BH25" s="127">
        <v>107</v>
      </c>
      <c r="BI25" s="137">
        <f t="shared" si="16"/>
        <v>5</v>
      </c>
      <c r="BJ25" s="61">
        <v>74</v>
      </c>
      <c r="BK25" s="126">
        <f t="shared" si="17"/>
        <v>0</v>
      </c>
      <c r="BL25" s="61">
        <v>0</v>
      </c>
      <c r="BM25" s="126">
        <f t="shared" si="18"/>
        <v>9</v>
      </c>
      <c r="BN25" s="86">
        <v>116</v>
      </c>
      <c r="BO25" s="137">
        <f t="shared" si="19"/>
        <v>5</v>
      </c>
      <c r="BP25" s="61">
        <v>79</v>
      </c>
      <c r="BQ25" s="151">
        <f t="shared" si="20"/>
        <v>0</v>
      </c>
      <c r="BR25" s="61">
        <v>0</v>
      </c>
      <c r="BS25" s="126">
        <f t="shared" si="21"/>
        <v>10</v>
      </c>
      <c r="BT25" s="86">
        <v>126</v>
      </c>
      <c r="BU25" s="137">
        <f t="shared" si="37"/>
        <v>7</v>
      </c>
      <c r="BV25" s="61">
        <v>86</v>
      </c>
      <c r="BW25" s="126">
        <f t="shared" si="22"/>
        <v>0</v>
      </c>
      <c r="BX25" s="61">
        <v>0</v>
      </c>
      <c r="BY25" s="126">
        <f>BZ25-BT25</f>
        <v>8</v>
      </c>
      <c r="BZ25" s="86">
        <v>134</v>
      </c>
    </row>
    <row r="26" spans="2:78" ht="14.25">
      <c r="B26" s="13" t="s">
        <v>37</v>
      </c>
      <c r="C26" s="43">
        <f>'⑱合計'!R25</f>
        <v>9</v>
      </c>
      <c r="D26" s="47">
        <f t="shared" si="1"/>
        <v>98</v>
      </c>
      <c r="E26" s="44">
        <f t="shared" si="0"/>
        <v>154</v>
      </c>
      <c r="F26" s="24">
        <f t="shared" si="2"/>
        <v>1</v>
      </c>
      <c r="G26" s="24">
        <f t="shared" si="24"/>
        <v>153</v>
      </c>
      <c r="H26" s="31">
        <f t="shared" si="25"/>
        <v>0.05844155844155844</v>
      </c>
      <c r="I26" s="10"/>
      <c r="J26" s="50">
        <v>9</v>
      </c>
      <c r="K26" s="42">
        <v>0</v>
      </c>
      <c r="L26" s="56">
        <v>15</v>
      </c>
      <c r="M26" s="62">
        <f t="shared" si="3"/>
        <v>10</v>
      </c>
      <c r="N26" s="63">
        <v>19</v>
      </c>
      <c r="O26" s="74">
        <f t="shared" si="4"/>
        <v>0</v>
      </c>
      <c r="P26" s="63">
        <v>0</v>
      </c>
      <c r="Q26" s="74">
        <f t="shared" si="5"/>
        <v>11</v>
      </c>
      <c r="R26" s="102">
        <v>26</v>
      </c>
      <c r="S26" s="116">
        <f t="shared" si="26"/>
        <v>6</v>
      </c>
      <c r="T26" s="101">
        <v>25</v>
      </c>
      <c r="U26" s="120">
        <f t="shared" si="27"/>
        <v>0</v>
      </c>
      <c r="V26" s="101">
        <v>0</v>
      </c>
      <c r="W26" s="120">
        <f t="shared" si="28"/>
        <v>8</v>
      </c>
      <c r="X26" s="111">
        <v>34</v>
      </c>
      <c r="Y26" s="116">
        <f t="shared" si="29"/>
        <v>5</v>
      </c>
      <c r="Z26" s="61">
        <v>30</v>
      </c>
      <c r="AA26" s="126">
        <f t="shared" si="30"/>
        <v>0</v>
      </c>
      <c r="AB26" s="61">
        <v>0</v>
      </c>
      <c r="AC26" s="126">
        <f>AD26-X26</f>
        <v>9</v>
      </c>
      <c r="AD26" s="127">
        <v>43</v>
      </c>
      <c r="AE26" s="137">
        <f t="shared" si="32"/>
        <v>12</v>
      </c>
      <c r="AF26" s="61">
        <v>42</v>
      </c>
      <c r="AG26" s="126">
        <f t="shared" si="33"/>
        <v>0</v>
      </c>
      <c r="AH26" s="61">
        <v>0</v>
      </c>
      <c r="AI26" s="126">
        <f t="shared" si="6"/>
        <v>18</v>
      </c>
      <c r="AJ26" s="86">
        <v>61</v>
      </c>
      <c r="AK26" s="137">
        <f t="shared" si="34"/>
        <v>9</v>
      </c>
      <c r="AL26" s="61">
        <v>51</v>
      </c>
      <c r="AM26" s="126">
        <f t="shared" si="35"/>
        <v>0</v>
      </c>
      <c r="AN26" s="61">
        <v>0</v>
      </c>
      <c r="AO26" s="126">
        <f t="shared" si="7"/>
        <v>14</v>
      </c>
      <c r="AP26" s="86">
        <v>75</v>
      </c>
      <c r="AQ26" s="137">
        <f>AR26-AL26</f>
        <v>10</v>
      </c>
      <c r="AR26" s="61">
        <v>61</v>
      </c>
      <c r="AS26" s="126">
        <f t="shared" si="9"/>
        <v>0</v>
      </c>
      <c r="AT26" s="61">
        <v>0</v>
      </c>
      <c r="AU26" s="126">
        <f t="shared" si="10"/>
        <v>17</v>
      </c>
      <c r="AV26" s="127">
        <v>92</v>
      </c>
      <c r="AW26" s="137">
        <f t="shared" si="36"/>
        <v>9</v>
      </c>
      <c r="AX26" s="61">
        <v>70</v>
      </c>
      <c r="AY26" s="126">
        <f t="shared" si="11"/>
        <v>1</v>
      </c>
      <c r="AZ26" s="61">
        <v>1</v>
      </c>
      <c r="BA26" s="126">
        <f t="shared" si="12"/>
        <v>18</v>
      </c>
      <c r="BB26" s="86">
        <v>110</v>
      </c>
      <c r="BC26" s="137">
        <f t="shared" si="13"/>
        <v>10</v>
      </c>
      <c r="BD26" s="61">
        <v>80</v>
      </c>
      <c r="BE26" s="126">
        <f t="shared" si="14"/>
        <v>0</v>
      </c>
      <c r="BF26" s="61">
        <v>1</v>
      </c>
      <c r="BG26" s="126">
        <f t="shared" si="15"/>
        <v>15</v>
      </c>
      <c r="BH26" s="127">
        <v>125</v>
      </c>
      <c r="BI26" s="137">
        <f t="shared" si="16"/>
        <v>8</v>
      </c>
      <c r="BJ26" s="61">
        <v>88</v>
      </c>
      <c r="BK26" s="126">
        <f t="shared" si="17"/>
        <v>0</v>
      </c>
      <c r="BL26" s="61">
        <v>1</v>
      </c>
      <c r="BM26" s="126">
        <f>BN26-BH26</f>
        <v>13</v>
      </c>
      <c r="BN26" s="86">
        <v>138</v>
      </c>
      <c r="BO26" s="137">
        <f t="shared" si="19"/>
        <v>2</v>
      </c>
      <c r="BP26" s="61">
        <v>90</v>
      </c>
      <c r="BQ26" s="151">
        <f t="shared" si="20"/>
        <v>0</v>
      </c>
      <c r="BR26" s="61">
        <v>1</v>
      </c>
      <c r="BS26" s="126">
        <f t="shared" si="21"/>
        <v>2</v>
      </c>
      <c r="BT26" s="86">
        <v>140</v>
      </c>
      <c r="BU26" s="137">
        <f t="shared" si="37"/>
        <v>8</v>
      </c>
      <c r="BV26" s="61">
        <v>98</v>
      </c>
      <c r="BW26" s="126">
        <f t="shared" si="22"/>
        <v>0</v>
      </c>
      <c r="BX26" s="61">
        <v>1</v>
      </c>
      <c r="BY26" s="126">
        <f t="shared" si="23"/>
        <v>13</v>
      </c>
      <c r="BZ26" s="86">
        <v>153</v>
      </c>
    </row>
    <row r="27" spans="2:78" ht="14.25">
      <c r="B27" s="13" t="s">
        <v>38</v>
      </c>
      <c r="C27" s="43">
        <f>'⑱合計'!R27</f>
        <v>0</v>
      </c>
      <c r="D27" s="47">
        <f t="shared" si="1"/>
        <v>47</v>
      </c>
      <c r="E27" s="44">
        <f t="shared" si="0"/>
        <v>71</v>
      </c>
      <c r="F27" s="24">
        <f t="shared" si="2"/>
        <v>1</v>
      </c>
      <c r="G27" s="24">
        <f t="shared" si="24"/>
        <v>70</v>
      </c>
      <c r="H27" s="31">
        <f t="shared" si="25"/>
        <v>0</v>
      </c>
      <c r="I27" s="10"/>
      <c r="J27" s="50">
        <v>3</v>
      </c>
      <c r="K27" s="42">
        <v>0</v>
      </c>
      <c r="L27" s="56">
        <v>4</v>
      </c>
      <c r="M27" s="62">
        <f t="shared" si="3"/>
        <v>6</v>
      </c>
      <c r="N27" s="63">
        <v>9</v>
      </c>
      <c r="O27" s="74">
        <f t="shared" si="4"/>
        <v>0</v>
      </c>
      <c r="P27" s="63">
        <v>0</v>
      </c>
      <c r="Q27" s="74">
        <f t="shared" si="5"/>
        <v>8</v>
      </c>
      <c r="R27" s="102">
        <v>12</v>
      </c>
      <c r="S27" s="116">
        <f>T27-N27</f>
        <v>5</v>
      </c>
      <c r="T27" s="101">
        <v>14</v>
      </c>
      <c r="U27" s="120">
        <f t="shared" si="27"/>
        <v>0</v>
      </c>
      <c r="V27" s="101">
        <v>0</v>
      </c>
      <c r="W27" s="120">
        <f t="shared" si="28"/>
        <v>8</v>
      </c>
      <c r="X27" s="111">
        <v>20</v>
      </c>
      <c r="Y27" s="116">
        <f t="shared" si="29"/>
        <v>7</v>
      </c>
      <c r="Z27" s="61">
        <v>21</v>
      </c>
      <c r="AA27" s="126">
        <f t="shared" si="30"/>
        <v>0</v>
      </c>
      <c r="AB27" s="61">
        <v>0</v>
      </c>
      <c r="AC27" s="126">
        <f t="shared" si="31"/>
        <v>10</v>
      </c>
      <c r="AD27" s="127">
        <v>30</v>
      </c>
      <c r="AE27" s="137">
        <f t="shared" si="32"/>
        <v>6</v>
      </c>
      <c r="AF27" s="61">
        <v>27</v>
      </c>
      <c r="AG27" s="126">
        <f>AH27-AB27</f>
        <v>0</v>
      </c>
      <c r="AH27" s="61">
        <v>0</v>
      </c>
      <c r="AI27" s="126">
        <f t="shared" si="6"/>
        <v>10</v>
      </c>
      <c r="AJ27" s="86">
        <v>40</v>
      </c>
      <c r="AK27" s="137">
        <f t="shared" si="34"/>
        <v>1</v>
      </c>
      <c r="AL27" s="61">
        <v>28</v>
      </c>
      <c r="AM27" s="126">
        <f t="shared" si="35"/>
        <v>0</v>
      </c>
      <c r="AN27" s="61">
        <v>0</v>
      </c>
      <c r="AO27" s="126">
        <f t="shared" si="7"/>
        <v>1</v>
      </c>
      <c r="AP27" s="86">
        <v>41</v>
      </c>
      <c r="AQ27" s="137">
        <f t="shared" si="8"/>
        <v>0</v>
      </c>
      <c r="AR27" s="61">
        <v>28</v>
      </c>
      <c r="AS27" s="126">
        <f t="shared" si="9"/>
        <v>0</v>
      </c>
      <c r="AT27" s="61">
        <v>0</v>
      </c>
      <c r="AU27" s="126">
        <f t="shared" si="10"/>
        <v>0</v>
      </c>
      <c r="AV27" s="127">
        <v>41</v>
      </c>
      <c r="AW27" s="137">
        <f t="shared" si="36"/>
        <v>3</v>
      </c>
      <c r="AX27" s="61">
        <v>31</v>
      </c>
      <c r="AY27" s="126">
        <f t="shared" si="11"/>
        <v>0</v>
      </c>
      <c r="AZ27" s="61">
        <v>0</v>
      </c>
      <c r="BA27" s="126">
        <f t="shared" si="12"/>
        <v>7</v>
      </c>
      <c r="BB27" s="86">
        <v>48</v>
      </c>
      <c r="BC27" s="137">
        <f t="shared" si="13"/>
        <v>3</v>
      </c>
      <c r="BD27" s="61">
        <v>34</v>
      </c>
      <c r="BE27" s="126">
        <f t="shared" si="14"/>
        <v>0</v>
      </c>
      <c r="BF27" s="61">
        <v>0</v>
      </c>
      <c r="BG27" s="126">
        <f t="shared" si="15"/>
        <v>6</v>
      </c>
      <c r="BH27" s="127">
        <v>54</v>
      </c>
      <c r="BI27" s="137">
        <f t="shared" si="16"/>
        <v>2</v>
      </c>
      <c r="BJ27" s="61">
        <v>36</v>
      </c>
      <c r="BK27" s="126">
        <f t="shared" si="17"/>
        <v>0</v>
      </c>
      <c r="BL27" s="61">
        <v>0</v>
      </c>
      <c r="BM27" s="126">
        <f t="shared" si="18"/>
        <v>2</v>
      </c>
      <c r="BN27" s="86">
        <v>56</v>
      </c>
      <c r="BO27" s="137">
        <f t="shared" si="19"/>
        <v>4</v>
      </c>
      <c r="BP27" s="61">
        <v>40</v>
      </c>
      <c r="BQ27" s="151">
        <f t="shared" si="20"/>
        <v>0</v>
      </c>
      <c r="BR27" s="61">
        <v>0</v>
      </c>
      <c r="BS27" s="126">
        <f t="shared" si="21"/>
        <v>8</v>
      </c>
      <c r="BT27" s="86">
        <v>64</v>
      </c>
      <c r="BU27" s="137">
        <f t="shared" si="37"/>
        <v>7</v>
      </c>
      <c r="BV27" s="61">
        <v>47</v>
      </c>
      <c r="BW27" s="126">
        <f t="shared" si="22"/>
        <v>1</v>
      </c>
      <c r="BX27" s="61">
        <v>1</v>
      </c>
      <c r="BY27" s="126">
        <f t="shared" si="23"/>
        <v>6</v>
      </c>
      <c r="BZ27" s="86">
        <v>70</v>
      </c>
    </row>
    <row r="28" spans="2:78" ht="14.25">
      <c r="B28" s="13" t="s">
        <v>39</v>
      </c>
      <c r="C28" s="43">
        <f>'⑱合計'!R28</f>
        <v>0</v>
      </c>
      <c r="D28" s="47">
        <f t="shared" si="1"/>
        <v>45</v>
      </c>
      <c r="E28" s="44">
        <f t="shared" si="0"/>
        <v>60</v>
      </c>
      <c r="F28" s="24">
        <f t="shared" si="2"/>
        <v>0</v>
      </c>
      <c r="G28" s="24">
        <f t="shared" si="24"/>
        <v>60</v>
      </c>
      <c r="H28" s="31">
        <f t="shared" si="25"/>
        <v>0</v>
      </c>
      <c r="I28" s="10"/>
      <c r="J28" s="50">
        <v>2</v>
      </c>
      <c r="K28" s="42">
        <v>0</v>
      </c>
      <c r="L28" s="56">
        <v>3</v>
      </c>
      <c r="M28" s="62">
        <f t="shared" si="3"/>
        <v>5</v>
      </c>
      <c r="N28" s="63">
        <v>7</v>
      </c>
      <c r="O28" s="74">
        <f t="shared" si="4"/>
        <v>0</v>
      </c>
      <c r="P28" s="63">
        <v>0</v>
      </c>
      <c r="Q28" s="74">
        <f t="shared" si="5"/>
        <v>6</v>
      </c>
      <c r="R28" s="102">
        <v>9</v>
      </c>
      <c r="S28" s="116">
        <f t="shared" si="26"/>
        <v>7</v>
      </c>
      <c r="T28" s="101">
        <v>14</v>
      </c>
      <c r="U28" s="120">
        <f t="shared" si="27"/>
        <v>0</v>
      </c>
      <c r="V28" s="101">
        <v>0</v>
      </c>
      <c r="W28" s="120">
        <f>X28-R28</f>
        <v>8</v>
      </c>
      <c r="X28" s="111">
        <v>17</v>
      </c>
      <c r="Y28" s="116">
        <f t="shared" si="29"/>
        <v>6</v>
      </c>
      <c r="Z28" s="61">
        <v>20</v>
      </c>
      <c r="AA28" s="126">
        <f t="shared" si="30"/>
        <v>0</v>
      </c>
      <c r="AB28" s="61">
        <v>0</v>
      </c>
      <c r="AC28" s="126">
        <f t="shared" si="31"/>
        <v>6</v>
      </c>
      <c r="AD28" s="127">
        <v>23</v>
      </c>
      <c r="AE28" s="137">
        <f t="shared" si="32"/>
        <v>5</v>
      </c>
      <c r="AF28" s="61">
        <v>25</v>
      </c>
      <c r="AG28" s="126">
        <f t="shared" si="33"/>
        <v>0</v>
      </c>
      <c r="AH28" s="61">
        <v>0</v>
      </c>
      <c r="AI28" s="126">
        <f t="shared" si="6"/>
        <v>7</v>
      </c>
      <c r="AJ28" s="86">
        <v>30</v>
      </c>
      <c r="AK28" s="137">
        <f t="shared" si="34"/>
        <v>3</v>
      </c>
      <c r="AL28" s="61">
        <v>28</v>
      </c>
      <c r="AM28" s="126">
        <f t="shared" si="35"/>
        <v>0</v>
      </c>
      <c r="AN28" s="61">
        <v>0</v>
      </c>
      <c r="AO28" s="126">
        <f t="shared" si="7"/>
        <v>4</v>
      </c>
      <c r="AP28" s="86">
        <v>34</v>
      </c>
      <c r="AQ28" s="137">
        <f t="shared" si="8"/>
        <v>4</v>
      </c>
      <c r="AR28" s="61">
        <v>32</v>
      </c>
      <c r="AS28" s="126">
        <f t="shared" si="9"/>
        <v>0</v>
      </c>
      <c r="AT28" s="61">
        <v>0</v>
      </c>
      <c r="AU28" s="126">
        <f t="shared" si="10"/>
        <v>4</v>
      </c>
      <c r="AV28" s="127">
        <v>38</v>
      </c>
      <c r="AW28" s="137">
        <f t="shared" si="36"/>
        <v>2</v>
      </c>
      <c r="AX28" s="61">
        <v>34</v>
      </c>
      <c r="AY28" s="126">
        <f t="shared" si="11"/>
        <v>0</v>
      </c>
      <c r="AZ28" s="61">
        <v>0</v>
      </c>
      <c r="BA28" s="126">
        <f t="shared" si="12"/>
        <v>2</v>
      </c>
      <c r="BB28" s="86">
        <v>40</v>
      </c>
      <c r="BC28" s="137">
        <f t="shared" si="13"/>
        <v>4</v>
      </c>
      <c r="BD28" s="61">
        <v>38</v>
      </c>
      <c r="BE28" s="126">
        <f t="shared" si="14"/>
        <v>0</v>
      </c>
      <c r="BF28" s="61">
        <v>0</v>
      </c>
      <c r="BG28" s="126">
        <f t="shared" si="15"/>
        <v>11</v>
      </c>
      <c r="BH28" s="127">
        <v>51</v>
      </c>
      <c r="BI28" s="137">
        <f t="shared" si="16"/>
        <v>4</v>
      </c>
      <c r="BJ28" s="61">
        <v>42</v>
      </c>
      <c r="BK28" s="126">
        <f t="shared" si="17"/>
        <v>0</v>
      </c>
      <c r="BL28" s="61">
        <v>0</v>
      </c>
      <c r="BM28" s="126">
        <f t="shared" si="18"/>
        <v>5</v>
      </c>
      <c r="BN28" s="86">
        <v>56</v>
      </c>
      <c r="BO28" s="137">
        <f t="shared" si="19"/>
        <v>1</v>
      </c>
      <c r="BP28" s="61">
        <v>43</v>
      </c>
      <c r="BQ28" s="151">
        <f t="shared" si="20"/>
        <v>0</v>
      </c>
      <c r="BR28" s="61">
        <v>0</v>
      </c>
      <c r="BS28" s="126">
        <f t="shared" si="21"/>
        <v>1</v>
      </c>
      <c r="BT28" s="86">
        <v>57</v>
      </c>
      <c r="BU28" s="137">
        <f t="shared" si="37"/>
        <v>2</v>
      </c>
      <c r="BV28" s="61">
        <v>45</v>
      </c>
      <c r="BW28" s="126">
        <f t="shared" si="22"/>
        <v>0</v>
      </c>
      <c r="BX28" s="61">
        <v>0</v>
      </c>
      <c r="BY28" s="126">
        <f t="shared" si="23"/>
        <v>3</v>
      </c>
      <c r="BZ28" s="86">
        <v>60</v>
      </c>
    </row>
    <row r="29" spans="2:78" ht="14.25">
      <c r="B29" s="13" t="s">
        <v>40</v>
      </c>
      <c r="C29" s="43">
        <f>'⑱合計'!R29</f>
        <v>0</v>
      </c>
      <c r="D29" s="47">
        <f t="shared" si="1"/>
        <v>41</v>
      </c>
      <c r="E29" s="44">
        <f t="shared" si="0"/>
        <v>49</v>
      </c>
      <c r="F29" s="24">
        <f t="shared" si="2"/>
        <v>0</v>
      </c>
      <c r="G29" s="24">
        <f t="shared" si="24"/>
        <v>49</v>
      </c>
      <c r="H29" s="31">
        <f t="shared" si="25"/>
        <v>0</v>
      </c>
      <c r="I29" s="10"/>
      <c r="J29" s="50">
        <v>0</v>
      </c>
      <c r="K29" s="42">
        <v>0</v>
      </c>
      <c r="L29" s="56">
        <v>0</v>
      </c>
      <c r="M29" s="62">
        <f t="shared" si="3"/>
        <v>3</v>
      </c>
      <c r="N29" s="63">
        <v>3</v>
      </c>
      <c r="O29" s="74">
        <f t="shared" si="4"/>
        <v>0</v>
      </c>
      <c r="P29" s="63">
        <v>0</v>
      </c>
      <c r="Q29" s="74">
        <f t="shared" si="5"/>
        <v>3</v>
      </c>
      <c r="R29" s="102">
        <v>3</v>
      </c>
      <c r="S29" s="116">
        <f t="shared" si="26"/>
        <v>1</v>
      </c>
      <c r="T29" s="101">
        <v>4</v>
      </c>
      <c r="U29" s="120">
        <f t="shared" si="27"/>
        <v>0</v>
      </c>
      <c r="V29" s="101">
        <v>0</v>
      </c>
      <c r="W29" s="120">
        <f t="shared" si="28"/>
        <v>1</v>
      </c>
      <c r="X29" s="111">
        <v>4</v>
      </c>
      <c r="Y29" s="116">
        <f t="shared" si="29"/>
        <v>3</v>
      </c>
      <c r="Z29" s="61">
        <v>7</v>
      </c>
      <c r="AA29" s="126">
        <f t="shared" si="30"/>
        <v>0</v>
      </c>
      <c r="AB29" s="61">
        <v>0</v>
      </c>
      <c r="AC29" s="126">
        <f t="shared" si="31"/>
        <v>3</v>
      </c>
      <c r="AD29" s="127">
        <v>7</v>
      </c>
      <c r="AE29" s="137">
        <f t="shared" si="32"/>
        <v>5</v>
      </c>
      <c r="AF29" s="61">
        <v>12</v>
      </c>
      <c r="AG29" s="126">
        <f t="shared" si="33"/>
        <v>0</v>
      </c>
      <c r="AH29" s="61">
        <v>0</v>
      </c>
      <c r="AI29" s="126">
        <f t="shared" si="6"/>
        <v>5</v>
      </c>
      <c r="AJ29" s="86">
        <v>12</v>
      </c>
      <c r="AK29" s="137">
        <f t="shared" si="34"/>
        <v>5</v>
      </c>
      <c r="AL29" s="61">
        <v>17</v>
      </c>
      <c r="AM29" s="126">
        <f t="shared" si="35"/>
        <v>0</v>
      </c>
      <c r="AN29" s="61">
        <v>0</v>
      </c>
      <c r="AO29" s="126">
        <f>AP29-AJ29</f>
        <v>5</v>
      </c>
      <c r="AP29" s="86">
        <v>17</v>
      </c>
      <c r="AQ29" s="137">
        <f t="shared" si="8"/>
        <v>3</v>
      </c>
      <c r="AR29" s="61">
        <v>20</v>
      </c>
      <c r="AS29" s="126">
        <f t="shared" si="9"/>
        <v>0</v>
      </c>
      <c r="AT29" s="61">
        <v>0</v>
      </c>
      <c r="AU29" s="126">
        <f t="shared" si="10"/>
        <v>6</v>
      </c>
      <c r="AV29" s="127">
        <v>23</v>
      </c>
      <c r="AW29" s="137">
        <f t="shared" si="36"/>
        <v>6</v>
      </c>
      <c r="AX29" s="61">
        <v>26</v>
      </c>
      <c r="AY29" s="126">
        <f>AZ29-AT29</f>
        <v>0</v>
      </c>
      <c r="AZ29" s="61">
        <v>0</v>
      </c>
      <c r="BA29" s="126">
        <f t="shared" si="12"/>
        <v>9</v>
      </c>
      <c r="BB29" s="86">
        <v>32</v>
      </c>
      <c r="BC29" s="137">
        <f t="shared" si="13"/>
        <v>7</v>
      </c>
      <c r="BD29" s="61">
        <v>33</v>
      </c>
      <c r="BE29" s="126">
        <f t="shared" si="14"/>
        <v>0</v>
      </c>
      <c r="BF29" s="61">
        <v>0</v>
      </c>
      <c r="BG29" s="126">
        <f t="shared" si="15"/>
        <v>8</v>
      </c>
      <c r="BH29" s="127">
        <v>40</v>
      </c>
      <c r="BI29" s="137">
        <f t="shared" si="16"/>
        <v>1</v>
      </c>
      <c r="BJ29" s="61">
        <v>34</v>
      </c>
      <c r="BK29" s="126">
        <f t="shared" si="17"/>
        <v>0</v>
      </c>
      <c r="BL29" s="61">
        <v>0</v>
      </c>
      <c r="BM29" s="126">
        <f t="shared" si="18"/>
        <v>1</v>
      </c>
      <c r="BN29" s="86">
        <v>41</v>
      </c>
      <c r="BO29" s="137">
        <f t="shared" si="19"/>
        <v>4</v>
      </c>
      <c r="BP29" s="61">
        <v>38</v>
      </c>
      <c r="BQ29" s="151">
        <f t="shared" si="20"/>
        <v>0</v>
      </c>
      <c r="BR29" s="61">
        <v>0</v>
      </c>
      <c r="BS29" s="126">
        <f t="shared" si="21"/>
        <v>5</v>
      </c>
      <c r="BT29" s="86">
        <v>46</v>
      </c>
      <c r="BU29" s="137">
        <f t="shared" si="37"/>
        <v>3</v>
      </c>
      <c r="BV29" s="61">
        <v>41</v>
      </c>
      <c r="BW29" s="126">
        <f>BX29-BR29</f>
        <v>0</v>
      </c>
      <c r="BX29" s="61">
        <v>0</v>
      </c>
      <c r="BY29" s="126">
        <f t="shared" si="23"/>
        <v>3</v>
      </c>
      <c r="BZ29" s="86">
        <v>49</v>
      </c>
    </row>
    <row r="30" spans="2:78" ht="14.25">
      <c r="B30" s="13" t="s">
        <v>41</v>
      </c>
      <c r="C30" s="43">
        <f>'⑱合計'!R30</f>
        <v>0</v>
      </c>
      <c r="D30" s="47">
        <f t="shared" si="1"/>
        <v>30</v>
      </c>
      <c r="E30" s="44">
        <f t="shared" si="0"/>
        <v>50</v>
      </c>
      <c r="F30" s="24">
        <f t="shared" si="2"/>
        <v>0</v>
      </c>
      <c r="G30" s="24">
        <f t="shared" si="24"/>
        <v>50</v>
      </c>
      <c r="H30" s="31">
        <f t="shared" si="25"/>
        <v>0</v>
      </c>
      <c r="I30" s="10"/>
      <c r="J30" s="50">
        <v>3</v>
      </c>
      <c r="K30" s="42">
        <v>0</v>
      </c>
      <c r="L30" s="56">
        <v>3</v>
      </c>
      <c r="M30" s="62">
        <f t="shared" si="3"/>
        <v>1</v>
      </c>
      <c r="N30" s="63">
        <v>4</v>
      </c>
      <c r="O30" s="74">
        <f t="shared" si="4"/>
        <v>0</v>
      </c>
      <c r="P30" s="63">
        <v>0</v>
      </c>
      <c r="Q30" s="74">
        <f t="shared" si="5"/>
        <v>1</v>
      </c>
      <c r="R30" s="102">
        <v>4</v>
      </c>
      <c r="S30" s="116">
        <f t="shared" si="26"/>
        <v>4</v>
      </c>
      <c r="T30" s="101">
        <v>8</v>
      </c>
      <c r="U30" s="120">
        <f t="shared" si="27"/>
        <v>0</v>
      </c>
      <c r="V30" s="101">
        <v>0</v>
      </c>
      <c r="W30" s="120">
        <f t="shared" si="28"/>
        <v>6</v>
      </c>
      <c r="X30" s="111">
        <v>10</v>
      </c>
      <c r="Y30" s="116">
        <f t="shared" si="29"/>
        <v>1</v>
      </c>
      <c r="Z30" s="61">
        <v>9</v>
      </c>
      <c r="AA30" s="126">
        <f t="shared" si="30"/>
        <v>0</v>
      </c>
      <c r="AB30" s="61">
        <v>0</v>
      </c>
      <c r="AC30" s="126">
        <f t="shared" si="31"/>
        <v>1</v>
      </c>
      <c r="AD30" s="127">
        <v>11</v>
      </c>
      <c r="AE30" s="137">
        <f t="shared" si="32"/>
        <v>4</v>
      </c>
      <c r="AF30" s="61">
        <v>13</v>
      </c>
      <c r="AG30" s="126">
        <f t="shared" si="33"/>
        <v>0</v>
      </c>
      <c r="AH30" s="61">
        <v>0</v>
      </c>
      <c r="AI30" s="126">
        <f t="shared" si="6"/>
        <v>10</v>
      </c>
      <c r="AJ30" s="86">
        <v>21</v>
      </c>
      <c r="AK30" s="137">
        <f t="shared" si="34"/>
        <v>0</v>
      </c>
      <c r="AL30" s="61">
        <v>13</v>
      </c>
      <c r="AM30" s="126">
        <f t="shared" si="35"/>
        <v>0</v>
      </c>
      <c r="AN30" s="61">
        <v>0</v>
      </c>
      <c r="AO30" s="126">
        <f t="shared" si="7"/>
        <v>0</v>
      </c>
      <c r="AP30" s="86">
        <v>21</v>
      </c>
      <c r="AQ30" s="137">
        <f t="shared" si="8"/>
        <v>7</v>
      </c>
      <c r="AR30" s="61">
        <v>20</v>
      </c>
      <c r="AS30" s="126">
        <f t="shared" si="9"/>
        <v>0</v>
      </c>
      <c r="AT30" s="61">
        <v>0</v>
      </c>
      <c r="AU30" s="126">
        <f t="shared" si="10"/>
        <v>12</v>
      </c>
      <c r="AV30" s="127">
        <v>33</v>
      </c>
      <c r="AW30" s="137">
        <f t="shared" si="36"/>
        <v>2</v>
      </c>
      <c r="AX30" s="61">
        <v>22</v>
      </c>
      <c r="AY30" s="126">
        <f t="shared" si="11"/>
        <v>0</v>
      </c>
      <c r="AZ30" s="61">
        <v>0</v>
      </c>
      <c r="BA30" s="126">
        <f t="shared" si="12"/>
        <v>3</v>
      </c>
      <c r="BB30" s="86">
        <v>36</v>
      </c>
      <c r="BC30" s="137">
        <f t="shared" si="13"/>
        <v>4</v>
      </c>
      <c r="BD30" s="61">
        <v>26</v>
      </c>
      <c r="BE30" s="126">
        <f t="shared" si="14"/>
        <v>0</v>
      </c>
      <c r="BF30" s="61">
        <v>0</v>
      </c>
      <c r="BG30" s="126">
        <f t="shared" si="15"/>
        <v>7</v>
      </c>
      <c r="BH30" s="127">
        <v>43</v>
      </c>
      <c r="BI30" s="137">
        <f t="shared" si="16"/>
        <v>2</v>
      </c>
      <c r="BJ30" s="61">
        <v>28</v>
      </c>
      <c r="BK30" s="126">
        <f t="shared" si="17"/>
        <v>0</v>
      </c>
      <c r="BL30" s="61">
        <v>0</v>
      </c>
      <c r="BM30" s="126">
        <f t="shared" si="18"/>
        <v>2</v>
      </c>
      <c r="BN30" s="86">
        <v>45</v>
      </c>
      <c r="BO30" s="137">
        <f t="shared" si="19"/>
        <v>1</v>
      </c>
      <c r="BP30" s="61">
        <v>29</v>
      </c>
      <c r="BQ30" s="151">
        <f t="shared" si="20"/>
        <v>0</v>
      </c>
      <c r="BR30" s="61">
        <v>0</v>
      </c>
      <c r="BS30" s="126">
        <f t="shared" si="21"/>
        <v>4</v>
      </c>
      <c r="BT30" s="86">
        <v>49</v>
      </c>
      <c r="BU30" s="137">
        <f t="shared" si="37"/>
        <v>1</v>
      </c>
      <c r="BV30" s="61">
        <v>30</v>
      </c>
      <c r="BW30" s="126">
        <f t="shared" si="22"/>
        <v>0</v>
      </c>
      <c r="BX30" s="61">
        <v>0</v>
      </c>
      <c r="BY30" s="126">
        <f t="shared" si="23"/>
        <v>1</v>
      </c>
      <c r="BZ30" s="86">
        <v>50</v>
      </c>
    </row>
    <row r="31" spans="2:78" ht="14.25">
      <c r="B31" s="13" t="s">
        <v>42</v>
      </c>
      <c r="C31" s="43">
        <f>'⑱合計'!R31</f>
        <v>0</v>
      </c>
      <c r="D31" s="47">
        <f t="shared" si="1"/>
        <v>162</v>
      </c>
      <c r="E31" s="44">
        <f t="shared" si="0"/>
        <v>226</v>
      </c>
      <c r="F31" s="24">
        <f t="shared" si="2"/>
        <v>2</v>
      </c>
      <c r="G31" s="24">
        <f t="shared" si="24"/>
        <v>224</v>
      </c>
      <c r="H31" s="31">
        <f t="shared" si="25"/>
        <v>0</v>
      </c>
      <c r="I31" s="10"/>
      <c r="J31" s="50">
        <v>10</v>
      </c>
      <c r="K31" s="42">
        <v>0</v>
      </c>
      <c r="L31" s="56">
        <v>15</v>
      </c>
      <c r="M31" s="62">
        <f t="shared" si="3"/>
        <v>6</v>
      </c>
      <c r="N31" s="63">
        <v>16</v>
      </c>
      <c r="O31" s="74">
        <f t="shared" si="4"/>
        <v>0</v>
      </c>
      <c r="P31" s="63">
        <v>0</v>
      </c>
      <c r="Q31" s="74">
        <f t="shared" si="5"/>
        <v>9</v>
      </c>
      <c r="R31" s="102">
        <v>24</v>
      </c>
      <c r="S31" s="116">
        <f t="shared" si="26"/>
        <v>18</v>
      </c>
      <c r="T31" s="101">
        <v>34</v>
      </c>
      <c r="U31" s="120">
        <f t="shared" si="27"/>
        <v>1</v>
      </c>
      <c r="V31" s="101">
        <v>1</v>
      </c>
      <c r="W31" s="120">
        <f t="shared" si="28"/>
        <v>30</v>
      </c>
      <c r="X31" s="111">
        <v>54</v>
      </c>
      <c r="Y31" s="116">
        <f t="shared" si="29"/>
        <v>9</v>
      </c>
      <c r="Z31" s="61">
        <v>43</v>
      </c>
      <c r="AA31" s="126">
        <f>AB31-V31</f>
        <v>0</v>
      </c>
      <c r="AB31" s="61">
        <v>1</v>
      </c>
      <c r="AC31" s="126">
        <f t="shared" si="31"/>
        <v>10</v>
      </c>
      <c r="AD31" s="127">
        <v>64</v>
      </c>
      <c r="AE31" s="137">
        <f t="shared" si="32"/>
        <v>16</v>
      </c>
      <c r="AF31" s="61">
        <v>59</v>
      </c>
      <c r="AG31" s="126">
        <f t="shared" si="33"/>
        <v>0</v>
      </c>
      <c r="AH31" s="61">
        <v>1</v>
      </c>
      <c r="AI31" s="126">
        <f t="shared" si="6"/>
        <v>25</v>
      </c>
      <c r="AJ31" s="86">
        <v>89</v>
      </c>
      <c r="AK31" s="137">
        <f t="shared" si="34"/>
        <v>12</v>
      </c>
      <c r="AL31" s="61">
        <v>71</v>
      </c>
      <c r="AM31" s="126">
        <f t="shared" si="35"/>
        <v>0</v>
      </c>
      <c r="AN31" s="61">
        <v>1</v>
      </c>
      <c r="AO31" s="126">
        <f t="shared" si="7"/>
        <v>21</v>
      </c>
      <c r="AP31" s="86">
        <v>110</v>
      </c>
      <c r="AQ31" s="137">
        <f t="shared" si="8"/>
        <v>14</v>
      </c>
      <c r="AR31" s="61">
        <v>85</v>
      </c>
      <c r="AS31" s="126">
        <f t="shared" si="9"/>
        <v>0</v>
      </c>
      <c r="AT31" s="61">
        <v>1</v>
      </c>
      <c r="AU31" s="126">
        <f t="shared" si="10"/>
        <v>22</v>
      </c>
      <c r="AV31" s="127">
        <v>132</v>
      </c>
      <c r="AW31" s="137">
        <f>AX31-AR31</f>
        <v>13</v>
      </c>
      <c r="AX31" s="61">
        <v>98</v>
      </c>
      <c r="AY31" s="126">
        <f t="shared" si="11"/>
        <v>0</v>
      </c>
      <c r="AZ31" s="61">
        <v>1</v>
      </c>
      <c r="BA31" s="126">
        <f t="shared" si="12"/>
        <v>17</v>
      </c>
      <c r="BB31" s="86">
        <v>149</v>
      </c>
      <c r="BC31" s="137">
        <f t="shared" si="13"/>
        <v>16</v>
      </c>
      <c r="BD31" s="61">
        <v>114</v>
      </c>
      <c r="BE31" s="126">
        <f t="shared" si="14"/>
        <v>0</v>
      </c>
      <c r="BF31" s="61">
        <v>1</v>
      </c>
      <c r="BG31" s="126">
        <f t="shared" si="15"/>
        <v>18</v>
      </c>
      <c r="BH31" s="127">
        <v>167</v>
      </c>
      <c r="BI31" s="137">
        <f t="shared" si="16"/>
        <v>28</v>
      </c>
      <c r="BJ31" s="61">
        <v>142</v>
      </c>
      <c r="BK31" s="126">
        <f t="shared" si="17"/>
        <v>1</v>
      </c>
      <c r="BL31" s="61">
        <v>2</v>
      </c>
      <c r="BM31" s="126">
        <f t="shared" si="18"/>
        <v>31</v>
      </c>
      <c r="BN31" s="86">
        <v>198</v>
      </c>
      <c r="BO31" s="137">
        <f t="shared" si="19"/>
        <v>14</v>
      </c>
      <c r="BP31" s="61">
        <v>156</v>
      </c>
      <c r="BQ31" s="151">
        <f t="shared" si="20"/>
        <v>0</v>
      </c>
      <c r="BR31" s="61">
        <v>2</v>
      </c>
      <c r="BS31" s="126">
        <f t="shared" si="21"/>
        <v>19</v>
      </c>
      <c r="BT31" s="86">
        <v>217</v>
      </c>
      <c r="BU31" s="137">
        <f t="shared" si="37"/>
        <v>6</v>
      </c>
      <c r="BV31" s="61">
        <v>162</v>
      </c>
      <c r="BW31" s="126">
        <f t="shared" si="22"/>
        <v>0</v>
      </c>
      <c r="BX31" s="61">
        <v>2</v>
      </c>
      <c r="BY31" s="126">
        <f t="shared" si="23"/>
        <v>7</v>
      </c>
      <c r="BZ31" s="86">
        <v>224</v>
      </c>
    </row>
    <row r="32" spans="2:78" ht="14.25">
      <c r="B32" s="13" t="s">
        <v>43</v>
      </c>
      <c r="C32" s="43">
        <f>'⑱合計'!R32</f>
        <v>3</v>
      </c>
      <c r="D32" s="47">
        <f t="shared" si="1"/>
        <v>17</v>
      </c>
      <c r="E32" s="44">
        <f t="shared" si="0"/>
        <v>24</v>
      </c>
      <c r="F32" s="24">
        <f t="shared" si="2"/>
        <v>0</v>
      </c>
      <c r="G32" s="24">
        <f t="shared" si="24"/>
        <v>24</v>
      </c>
      <c r="H32" s="31">
        <f t="shared" si="25"/>
        <v>0.125</v>
      </c>
      <c r="I32" s="10"/>
      <c r="J32" s="50">
        <v>4</v>
      </c>
      <c r="K32" s="42">
        <v>0</v>
      </c>
      <c r="L32" s="56">
        <v>6</v>
      </c>
      <c r="M32" s="62">
        <f t="shared" si="3"/>
        <v>1</v>
      </c>
      <c r="N32" s="63">
        <v>5</v>
      </c>
      <c r="O32" s="74">
        <f t="shared" si="4"/>
        <v>0</v>
      </c>
      <c r="P32" s="63">
        <v>0</v>
      </c>
      <c r="Q32" s="74">
        <f t="shared" si="5"/>
        <v>1</v>
      </c>
      <c r="R32" s="102">
        <v>7</v>
      </c>
      <c r="S32" s="116">
        <f t="shared" si="26"/>
        <v>2</v>
      </c>
      <c r="T32" s="101">
        <v>7</v>
      </c>
      <c r="U32" s="120">
        <f t="shared" si="27"/>
        <v>0</v>
      </c>
      <c r="V32" s="101">
        <v>0</v>
      </c>
      <c r="W32" s="120">
        <f t="shared" si="28"/>
        <v>3</v>
      </c>
      <c r="X32" s="111">
        <v>10</v>
      </c>
      <c r="Y32" s="116">
        <f t="shared" si="29"/>
        <v>2</v>
      </c>
      <c r="Z32" s="61">
        <v>9</v>
      </c>
      <c r="AA32" s="126">
        <f t="shared" si="30"/>
        <v>0</v>
      </c>
      <c r="AB32" s="61">
        <v>0</v>
      </c>
      <c r="AC32" s="126">
        <f t="shared" si="31"/>
        <v>2</v>
      </c>
      <c r="AD32" s="127">
        <v>12</v>
      </c>
      <c r="AE32" s="137">
        <f t="shared" si="32"/>
        <v>1</v>
      </c>
      <c r="AF32" s="61">
        <v>10</v>
      </c>
      <c r="AG32" s="126">
        <f t="shared" si="33"/>
        <v>0</v>
      </c>
      <c r="AH32" s="61">
        <v>0</v>
      </c>
      <c r="AI32" s="126">
        <f t="shared" si="6"/>
        <v>1</v>
      </c>
      <c r="AJ32" s="86">
        <v>13</v>
      </c>
      <c r="AK32" s="137">
        <f t="shared" si="34"/>
        <v>1</v>
      </c>
      <c r="AL32" s="61">
        <v>11</v>
      </c>
      <c r="AM32" s="126">
        <f t="shared" si="35"/>
        <v>0</v>
      </c>
      <c r="AN32" s="61">
        <v>0</v>
      </c>
      <c r="AO32" s="126">
        <f t="shared" si="7"/>
        <v>2</v>
      </c>
      <c r="AP32" s="86">
        <v>15</v>
      </c>
      <c r="AQ32" s="137">
        <f t="shared" si="8"/>
        <v>0</v>
      </c>
      <c r="AR32" s="61">
        <v>11</v>
      </c>
      <c r="AS32" s="126">
        <f t="shared" si="9"/>
        <v>0</v>
      </c>
      <c r="AT32" s="61">
        <v>0</v>
      </c>
      <c r="AU32" s="126">
        <f t="shared" si="10"/>
        <v>0</v>
      </c>
      <c r="AV32" s="127">
        <v>15</v>
      </c>
      <c r="AW32" s="137">
        <f t="shared" si="36"/>
        <v>0</v>
      </c>
      <c r="AX32" s="61">
        <v>11</v>
      </c>
      <c r="AY32" s="126">
        <f t="shared" si="11"/>
        <v>0</v>
      </c>
      <c r="AZ32" s="61">
        <v>0</v>
      </c>
      <c r="BA32" s="126">
        <f t="shared" si="12"/>
        <v>0</v>
      </c>
      <c r="BB32" s="86">
        <v>15</v>
      </c>
      <c r="BC32" s="137">
        <f>BD32-AX32</f>
        <v>2</v>
      </c>
      <c r="BD32" s="61">
        <v>13</v>
      </c>
      <c r="BE32" s="126">
        <f t="shared" si="14"/>
        <v>0</v>
      </c>
      <c r="BF32" s="61">
        <v>0</v>
      </c>
      <c r="BG32" s="126">
        <f t="shared" si="15"/>
        <v>2</v>
      </c>
      <c r="BH32" s="127">
        <v>17</v>
      </c>
      <c r="BI32" s="137">
        <f t="shared" si="16"/>
        <v>2</v>
      </c>
      <c r="BJ32" s="61">
        <v>15</v>
      </c>
      <c r="BK32" s="126">
        <f t="shared" si="17"/>
        <v>0</v>
      </c>
      <c r="BL32" s="61">
        <v>0</v>
      </c>
      <c r="BM32" s="126">
        <f t="shared" si="18"/>
        <v>2</v>
      </c>
      <c r="BN32" s="86">
        <v>19</v>
      </c>
      <c r="BO32" s="137">
        <f t="shared" si="19"/>
        <v>2</v>
      </c>
      <c r="BP32" s="61">
        <v>17</v>
      </c>
      <c r="BQ32" s="151">
        <f t="shared" si="20"/>
        <v>0</v>
      </c>
      <c r="BR32" s="61">
        <v>0</v>
      </c>
      <c r="BS32" s="126">
        <f t="shared" si="21"/>
        <v>5</v>
      </c>
      <c r="BT32" s="86">
        <v>24</v>
      </c>
      <c r="BU32" s="137">
        <f t="shared" si="37"/>
        <v>0</v>
      </c>
      <c r="BV32" s="61">
        <v>17</v>
      </c>
      <c r="BW32" s="126">
        <f t="shared" si="22"/>
        <v>0</v>
      </c>
      <c r="BX32" s="61">
        <v>0</v>
      </c>
      <c r="BY32" s="126">
        <f t="shared" si="23"/>
        <v>0</v>
      </c>
      <c r="BZ32" s="86">
        <v>24</v>
      </c>
    </row>
    <row r="33" spans="2:78" ht="14.25">
      <c r="B33" s="13" t="s">
        <v>44</v>
      </c>
      <c r="C33" s="43">
        <f>'⑱合計'!R33</f>
        <v>7</v>
      </c>
      <c r="D33" s="47">
        <f t="shared" si="1"/>
        <v>394</v>
      </c>
      <c r="E33" s="44">
        <f t="shared" si="0"/>
        <v>505</v>
      </c>
      <c r="F33" s="24">
        <f t="shared" si="2"/>
        <v>3</v>
      </c>
      <c r="G33" s="24">
        <f t="shared" si="24"/>
        <v>502</v>
      </c>
      <c r="H33" s="31">
        <f t="shared" si="25"/>
        <v>0.013861386138613862</v>
      </c>
      <c r="I33" s="10"/>
      <c r="J33" s="50">
        <v>32</v>
      </c>
      <c r="K33" s="42">
        <v>0</v>
      </c>
      <c r="L33" s="56">
        <v>43</v>
      </c>
      <c r="M33" s="62">
        <f t="shared" si="3"/>
        <v>26</v>
      </c>
      <c r="N33" s="63">
        <v>58</v>
      </c>
      <c r="O33" s="74">
        <f t="shared" si="4"/>
        <v>0</v>
      </c>
      <c r="P33" s="63">
        <v>0</v>
      </c>
      <c r="Q33" s="74">
        <f t="shared" si="5"/>
        <v>36</v>
      </c>
      <c r="R33" s="102">
        <v>79</v>
      </c>
      <c r="S33" s="116">
        <f t="shared" si="26"/>
        <v>32</v>
      </c>
      <c r="T33" s="101">
        <v>90</v>
      </c>
      <c r="U33" s="120">
        <f t="shared" si="27"/>
        <v>0</v>
      </c>
      <c r="V33" s="101">
        <v>0</v>
      </c>
      <c r="W33" s="120">
        <f t="shared" si="28"/>
        <v>40</v>
      </c>
      <c r="X33" s="111">
        <v>119</v>
      </c>
      <c r="Y33" s="116">
        <f t="shared" si="29"/>
        <v>27</v>
      </c>
      <c r="Z33" s="61">
        <v>117</v>
      </c>
      <c r="AA33" s="126">
        <f t="shared" si="30"/>
        <v>0</v>
      </c>
      <c r="AB33" s="61">
        <v>0</v>
      </c>
      <c r="AC33" s="126">
        <f t="shared" si="31"/>
        <v>30</v>
      </c>
      <c r="AD33" s="127">
        <v>149</v>
      </c>
      <c r="AE33" s="137">
        <f t="shared" si="32"/>
        <v>41</v>
      </c>
      <c r="AF33" s="61">
        <v>158</v>
      </c>
      <c r="AG33" s="126">
        <f t="shared" si="33"/>
        <v>0</v>
      </c>
      <c r="AH33" s="61">
        <v>0</v>
      </c>
      <c r="AI33" s="126">
        <f t="shared" si="6"/>
        <v>51</v>
      </c>
      <c r="AJ33" s="86">
        <v>200</v>
      </c>
      <c r="AK33" s="137">
        <f t="shared" si="34"/>
        <v>34</v>
      </c>
      <c r="AL33" s="61">
        <v>192</v>
      </c>
      <c r="AM33" s="126">
        <f t="shared" si="35"/>
        <v>1</v>
      </c>
      <c r="AN33" s="61">
        <v>1</v>
      </c>
      <c r="AO33" s="126">
        <f t="shared" si="7"/>
        <v>43</v>
      </c>
      <c r="AP33" s="86">
        <v>243</v>
      </c>
      <c r="AQ33" s="137">
        <f t="shared" si="8"/>
        <v>34</v>
      </c>
      <c r="AR33" s="61">
        <v>226</v>
      </c>
      <c r="AS33" s="126">
        <f>AT33-AN33</f>
        <v>0</v>
      </c>
      <c r="AT33" s="61">
        <v>1</v>
      </c>
      <c r="AU33" s="126">
        <f t="shared" si="10"/>
        <v>47</v>
      </c>
      <c r="AV33" s="127">
        <v>290</v>
      </c>
      <c r="AW33" s="137">
        <f t="shared" si="36"/>
        <v>38</v>
      </c>
      <c r="AX33" s="61">
        <v>264</v>
      </c>
      <c r="AY33" s="126">
        <f t="shared" si="11"/>
        <v>1</v>
      </c>
      <c r="AZ33" s="61">
        <v>2</v>
      </c>
      <c r="BA33" s="126">
        <f>BB33-AV33</f>
        <v>51</v>
      </c>
      <c r="BB33" s="86">
        <v>341</v>
      </c>
      <c r="BC33" s="137">
        <f t="shared" si="13"/>
        <v>29</v>
      </c>
      <c r="BD33" s="61">
        <v>293</v>
      </c>
      <c r="BE33" s="126">
        <f t="shared" si="14"/>
        <v>0</v>
      </c>
      <c r="BF33" s="61">
        <v>2</v>
      </c>
      <c r="BG33" s="126">
        <f t="shared" si="15"/>
        <v>31</v>
      </c>
      <c r="BH33" s="127">
        <v>372</v>
      </c>
      <c r="BI33" s="137">
        <f t="shared" si="16"/>
        <v>32</v>
      </c>
      <c r="BJ33" s="61">
        <v>325</v>
      </c>
      <c r="BK33" s="126">
        <f t="shared" si="17"/>
        <v>1</v>
      </c>
      <c r="BL33" s="61">
        <v>3</v>
      </c>
      <c r="BM33" s="126">
        <f t="shared" si="18"/>
        <v>47</v>
      </c>
      <c r="BN33" s="86">
        <v>419</v>
      </c>
      <c r="BO33" s="137">
        <f t="shared" si="19"/>
        <v>31</v>
      </c>
      <c r="BP33" s="61">
        <v>356</v>
      </c>
      <c r="BQ33" s="151">
        <f t="shared" si="20"/>
        <v>0</v>
      </c>
      <c r="BR33" s="61">
        <v>3</v>
      </c>
      <c r="BS33" s="126">
        <f t="shared" si="21"/>
        <v>36</v>
      </c>
      <c r="BT33" s="86">
        <v>455</v>
      </c>
      <c r="BU33" s="137">
        <f t="shared" si="37"/>
        <v>38</v>
      </c>
      <c r="BV33" s="61">
        <v>394</v>
      </c>
      <c r="BW33" s="126">
        <f t="shared" si="22"/>
        <v>0</v>
      </c>
      <c r="BX33" s="61">
        <v>3</v>
      </c>
      <c r="BY33" s="126">
        <f t="shared" si="23"/>
        <v>47</v>
      </c>
      <c r="BZ33" s="86">
        <v>502</v>
      </c>
    </row>
    <row r="34" spans="2:78" ht="14.25">
      <c r="B34" s="13" t="s">
        <v>45</v>
      </c>
      <c r="C34" s="43">
        <f>'⑱合計'!R34</f>
        <v>3</v>
      </c>
      <c r="D34" s="47">
        <f t="shared" si="1"/>
        <v>172</v>
      </c>
      <c r="E34" s="44">
        <f aca="true" t="shared" si="38" ref="E34:E61">SUM(F34:G34)</f>
        <v>225</v>
      </c>
      <c r="F34" s="24">
        <f t="shared" si="2"/>
        <v>1</v>
      </c>
      <c r="G34" s="24">
        <f t="shared" si="24"/>
        <v>224</v>
      </c>
      <c r="H34" s="31">
        <f t="shared" si="25"/>
        <v>0.013333333333333334</v>
      </c>
      <c r="I34" s="10"/>
      <c r="J34" s="50">
        <v>10</v>
      </c>
      <c r="K34" s="42">
        <v>0</v>
      </c>
      <c r="L34" s="56">
        <v>12</v>
      </c>
      <c r="M34" s="62">
        <f t="shared" si="3"/>
        <v>16</v>
      </c>
      <c r="N34" s="63">
        <v>26</v>
      </c>
      <c r="O34" s="74">
        <f t="shared" si="4"/>
        <v>0</v>
      </c>
      <c r="P34" s="63">
        <v>0</v>
      </c>
      <c r="Q34" s="74">
        <f t="shared" si="5"/>
        <v>21</v>
      </c>
      <c r="R34" s="102">
        <v>33</v>
      </c>
      <c r="S34" s="116">
        <f t="shared" si="26"/>
        <v>11</v>
      </c>
      <c r="T34" s="101">
        <v>37</v>
      </c>
      <c r="U34" s="120">
        <f t="shared" si="27"/>
        <v>0</v>
      </c>
      <c r="V34" s="101">
        <v>0</v>
      </c>
      <c r="W34" s="120">
        <f t="shared" si="28"/>
        <v>13</v>
      </c>
      <c r="X34" s="111">
        <v>46</v>
      </c>
      <c r="Y34" s="116">
        <f t="shared" si="29"/>
        <v>20</v>
      </c>
      <c r="Z34" s="61">
        <v>57</v>
      </c>
      <c r="AA34" s="126">
        <f t="shared" si="30"/>
        <v>0</v>
      </c>
      <c r="AB34" s="61">
        <v>0</v>
      </c>
      <c r="AC34" s="126">
        <f t="shared" si="31"/>
        <v>28</v>
      </c>
      <c r="AD34" s="127">
        <v>74</v>
      </c>
      <c r="AE34" s="137">
        <f t="shared" si="32"/>
        <v>14</v>
      </c>
      <c r="AF34" s="61">
        <v>71</v>
      </c>
      <c r="AG34" s="126">
        <f t="shared" si="33"/>
        <v>0</v>
      </c>
      <c r="AH34" s="61">
        <v>0</v>
      </c>
      <c r="AI34" s="126">
        <f t="shared" si="6"/>
        <v>15</v>
      </c>
      <c r="AJ34" s="86">
        <v>89</v>
      </c>
      <c r="AK34" s="137">
        <f t="shared" si="34"/>
        <v>13</v>
      </c>
      <c r="AL34" s="61">
        <v>84</v>
      </c>
      <c r="AM34" s="126">
        <f t="shared" si="35"/>
        <v>0</v>
      </c>
      <c r="AN34" s="61">
        <v>0</v>
      </c>
      <c r="AO34" s="126">
        <f t="shared" si="7"/>
        <v>18</v>
      </c>
      <c r="AP34" s="86">
        <v>107</v>
      </c>
      <c r="AQ34" s="137">
        <f t="shared" si="8"/>
        <v>16</v>
      </c>
      <c r="AR34" s="61">
        <v>100</v>
      </c>
      <c r="AS34" s="126">
        <f t="shared" si="9"/>
        <v>0</v>
      </c>
      <c r="AT34" s="61">
        <v>0</v>
      </c>
      <c r="AU34" s="126">
        <f t="shared" si="10"/>
        <v>20</v>
      </c>
      <c r="AV34" s="127">
        <v>127</v>
      </c>
      <c r="AW34" s="137">
        <f t="shared" si="36"/>
        <v>13</v>
      </c>
      <c r="AX34" s="61">
        <v>113</v>
      </c>
      <c r="AY34" s="126">
        <f t="shared" si="11"/>
        <v>0</v>
      </c>
      <c r="AZ34" s="61">
        <v>0</v>
      </c>
      <c r="BA34" s="126">
        <f t="shared" si="12"/>
        <v>23</v>
      </c>
      <c r="BB34" s="86">
        <v>150</v>
      </c>
      <c r="BC34" s="137">
        <f t="shared" si="13"/>
        <v>10</v>
      </c>
      <c r="BD34" s="61">
        <v>123</v>
      </c>
      <c r="BE34" s="126">
        <f t="shared" si="14"/>
        <v>0</v>
      </c>
      <c r="BF34" s="61">
        <v>0</v>
      </c>
      <c r="BG34" s="126">
        <f t="shared" si="15"/>
        <v>13</v>
      </c>
      <c r="BH34" s="127">
        <v>163</v>
      </c>
      <c r="BI34" s="137">
        <f t="shared" si="16"/>
        <v>18</v>
      </c>
      <c r="BJ34" s="61">
        <v>141</v>
      </c>
      <c r="BK34" s="126">
        <f t="shared" si="17"/>
        <v>0</v>
      </c>
      <c r="BL34" s="61">
        <v>0</v>
      </c>
      <c r="BM34" s="126">
        <f t="shared" si="18"/>
        <v>24</v>
      </c>
      <c r="BN34" s="86">
        <v>187</v>
      </c>
      <c r="BO34" s="137">
        <f t="shared" si="19"/>
        <v>13</v>
      </c>
      <c r="BP34" s="61">
        <v>154</v>
      </c>
      <c r="BQ34" s="151">
        <f t="shared" si="20"/>
        <v>0</v>
      </c>
      <c r="BR34" s="61">
        <v>0</v>
      </c>
      <c r="BS34" s="126">
        <f t="shared" si="21"/>
        <v>16</v>
      </c>
      <c r="BT34" s="86">
        <v>203</v>
      </c>
      <c r="BU34" s="137">
        <f t="shared" si="37"/>
        <v>18</v>
      </c>
      <c r="BV34" s="61">
        <v>172</v>
      </c>
      <c r="BW34" s="126">
        <f t="shared" si="22"/>
        <v>1</v>
      </c>
      <c r="BX34" s="61">
        <v>1</v>
      </c>
      <c r="BY34" s="126">
        <f t="shared" si="23"/>
        <v>21</v>
      </c>
      <c r="BZ34" s="86">
        <v>224</v>
      </c>
    </row>
    <row r="35" spans="2:78" ht="14.25">
      <c r="B35" s="13" t="s">
        <v>46</v>
      </c>
      <c r="C35" s="43">
        <f>'⑱合計'!R35</f>
        <v>4</v>
      </c>
      <c r="D35" s="47">
        <f t="shared" si="1"/>
        <v>183</v>
      </c>
      <c r="E35" s="44">
        <f t="shared" si="38"/>
        <v>237</v>
      </c>
      <c r="F35" s="24">
        <f t="shared" si="2"/>
        <v>2</v>
      </c>
      <c r="G35" s="24">
        <f t="shared" si="24"/>
        <v>235</v>
      </c>
      <c r="H35" s="31">
        <f t="shared" si="25"/>
        <v>0.016877637130801686</v>
      </c>
      <c r="I35" s="10"/>
      <c r="J35" s="50">
        <v>8</v>
      </c>
      <c r="K35" s="42">
        <v>0</v>
      </c>
      <c r="L35" s="56">
        <v>8</v>
      </c>
      <c r="M35" s="62">
        <f t="shared" si="3"/>
        <v>15</v>
      </c>
      <c r="N35" s="63">
        <v>23</v>
      </c>
      <c r="O35" s="74">
        <f t="shared" si="4"/>
        <v>0</v>
      </c>
      <c r="P35" s="63">
        <v>0</v>
      </c>
      <c r="Q35" s="74">
        <f t="shared" si="5"/>
        <v>21</v>
      </c>
      <c r="R35" s="102">
        <v>29</v>
      </c>
      <c r="S35" s="116">
        <f t="shared" si="26"/>
        <v>11</v>
      </c>
      <c r="T35" s="101">
        <v>34</v>
      </c>
      <c r="U35" s="120">
        <f t="shared" si="27"/>
        <v>0</v>
      </c>
      <c r="V35" s="101">
        <v>0</v>
      </c>
      <c r="W35" s="120">
        <f t="shared" si="28"/>
        <v>14</v>
      </c>
      <c r="X35" s="111">
        <v>43</v>
      </c>
      <c r="Y35" s="116">
        <f t="shared" si="29"/>
        <v>11</v>
      </c>
      <c r="Z35" s="61">
        <v>45</v>
      </c>
      <c r="AA35" s="126">
        <f t="shared" si="30"/>
        <v>0</v>
      </c>
      <c r="AB35" s="61">
        <v>0</v>
      </c>
      <c r="AC35" s="126">
        <f t="shared" si="31"/>
        <v>14</v>
      </c>
      <c r="AD35" s="127">
        <v>57</v>
      </c>
      <c r="AE35" s="137">
        <f t="shared" si="32"/>
        <v>16</v>
      </c>
      <c r="AF35" s="61">
        <v>61</v>
      </c>
      <c r="AG35" s="126">
        <f t="shared" si="33"/>
        <v>0</v>
      </c>
      <c r="AH35" s="61">
        <v>0</v>
      </c>
      <c r="AI35" s="126">
        <f t="shared" si="6"/>
        <v>20</v>
      </c>
      <c r="AJ35" s="86">
        <v>77</v>
      </c>
      <c r="AK35" s="137">
        <f t="shared" si="34"/>
        <v>17</v>
      </c>
      <c r="AL35" s="61">
        <v>78</v>
      </c>
      <c r="AM35" s="126">
        <f t="shared" si="35"/>
        <v>0</v>
      </c>
      <c r="AN35" s="61">
        <v>0</v>
      </c>
      <c r="AO35" s="126">
        <f t="shared" si="7"/>
        <v>20</v>
      </c>
      <c r="AP35" s="86">
        <v>97</v>
      </c>
      <c r="AQ35" s="137">
        <f t="shared" si="8"/>
        <v>16</v>
      </c>
      <c r="AR35" s="61">
        <v>94</v>
      </c>
      <c r="AS35" s="126">
        <f t="shared" si="9"/>
        <v>0</v>
      </c>
      <c r="AT35" s="61">
        <v>0</v>
      </c>
      <c r="AU35" s="126">
        <f t="shared" si="10"/>
        <v>19</v>
      </c>
      <c r="AV35" s="127">
        <v>116</v>
      </c>
      <c r="AW35" s="137">
        <f t="shared" si="36"/>
        <v>28</v>
      </c>
      <c r="AX35" s="61">
        <v>122</v>
      </c>
      <c r="AY35" s="126">
        <f t="shared" si="11"/>
        <v>1</v>
      </c>
      <c r="AZ35" s="61">
        <v>1</v>
      </c>
      <c r="BA35" s="126">
        <f t="shared" si="12"/>
        <v>38</v>
      </c>
      <c r="BB35" s="86">
        <v>154</v>
      </c>
      <c r="BC35" s="137">
        <f t="shared" si="13"/>
        <v>12</v>
      </c>
      <c r="BD35" s="61">
        <v>134</v>
      </c>
      <c r="BE35" s="126">
        <f>BF35-AZ35</f>
        <v>1</v>
      </c>
      <c r="BF35" s="61">
        <v>2</v>
      </c>
      <c r="BG35" s="126">
        <f t="shared" si="15"/>
        <v>17</v>
      </c>
      <c r="BH35" s="127">
        <v>171</v>
      </c>
      <c r="BI35" s="137">
        <f t="shared" si="16"/>
        <v>18</v>
      </c>
      <c r="BJ35" s="61">
        <v>152</v>
      </c>
      <c r="BK35" s="126">
        <f t="shared" si="17"/>
        <v>0</v>
      </c>
      <c r="BL35" s="61">
        <v>2</v>
      </c>
      <c r="BM35" s="126">
        <f t="shared" si="18"/>
        <v>23</v>
      </c>
      <c r="BN35" s="86">
        <v>194</v>
      </c>
      <c r="BO35" s="137">
        <f t="shared" si="19"/>
        <v>18</v>
      </c>
      <c r="BP35" s="61">
        <v>170</v>
      </c>
      <c r="BQ35" s="151">
        <f t="shared" si="20"/>
        <v>0</v>
      </c>
      <c r="BR35" s="61">
        <v>2</v>
      </c>
      <c r="BS35" s="126">
        <f t="shared" si="21"/>
        <v>21</v>
      </c>
      <c r="BT35" s="86">
        <v>215</v>
      </c>
      <c r="BU35" s="137">
        <f t="shared" si="37"/>
        <v>13</v>
      </c>
      <c r="BV35" s="61">
        <v>183</v>
      </c>
      <c r="BW35" s="126">
        <f t="shared" si="22"/>
        <v>0</v>
      </c>
      <c r="BX35" s="61">
        <v>2</v>
      </c>
      <c r="BY35" s="126">
        <f>BZ35-BT35</f>
        <v>20</v>
      </c>
      <c r="BZ35" s="86">
        <v>235</v>
      </c>
    </row>
    <row r="36" spans="1:78" ht="14.25">
      <c r="A36" s="19" t="s">
        <v>108</v>
      </c>
      <c r="B36" s="13" t="s">
        <v>47</v>
      </c>
      <c r="C36" s="43">
        <f>'⑱合計'!R36</f>
        <v>1</v>
      </c>
      <c r="D36" s="47">
        <f t="shared" si="1"/>
        <v>456</v>
      </c>
      <c r="E36" s="44">
        <f t="shared" si="38"/>
        <v>582</v>
      </c>
      <c r="F36" s="24">
        <f t="shared" si="2"/>
        <v>1</v>
      </c>
      <c r="G36" s="24">
        <f t="shared" si="24"/>
        <v>581</v>
      </c>
      <c r="H36" s="31">
        <f t="shared" si="25"/>
        <v>0.001718213058419244</v>
      </c>
      <c r="I36" s="10"/>
      <c r="J36" s="50">
        <v>35</v>
      </c>
      <c r="K36" s="42">
        <v>0</v>
      </c>
      <c r="L36" s="56">
        <v>45</v>
      </c>
      <c r="M36" s="62">
        <f t="shared" si="3"/>
        <v>39</v>
      </c>
      <c r="N36" s="63">
        <v>74</v>
      </c>
      <c r="O36" s="74">
        <f t="shared" si="4"/>
        <v>0</v>
      </c>
      <c r="P36" s="63">
        <v>0</v>
      </c>
      <c r="Q36" s="74">
        <f t="shared" si="5"/>
        <v>49</v>
      </c>
      <c r="R36" s="102">
        <v>94</v>
      </c>
      <c r="S36" s="116">
        <f t="shared" si="26"/>
        <v>45</v>
      </c>
      <c r="T36" s="101">
        <v>119</v>
      </c>
      <c r="U36" s="120">
        <f>V36-P36</f>
        <v>0</v>
      </c>
      <c r="V36" s="101">
        <v>0</v>
      </c>
      <c r="W36" s="120">
        <f t="shared" si="28"/>
        <v>60</v>
      </c>
      <c r="X36" s="111">
        <v>154</v>
      </c>
      <c r="Y36" s="116">
        <f t="shared" si="29"/>
        <v>40</v>
      </c>
      <c r="Z36" s="61">
        <v>159</v>
      </c>
      <c r="AA36" s="126">
        <f t="shared" si="30"/>
        <v>0</v>
      </c>
      <c r="AB36" s="61">
        <v>0</v>
      </c>
      <c r="AC36" s="126">
        <f t="shared" si="31"/>
        <v>49</v>
      </c>
      <c r="AD36" s="127">
        <v>203</v>
      </c>
      <c r="AE36" s="137">
        <f t="shared" si="32"/>
        <v>42</v>
      </c>
      <c r="AF36" s="61">
        <v>201</v>
      </c>
      <c r="AG36" s="126">
        <f t="shared" si="33"/>
        <v>0</v>
      </c>
      <c r="AH36" s="61">
        <v>0</v>
      </c>
      <c r="AI36" s="126">
        <f t="shared" si="6"/>
        <v>61</v>
      </c>
      <c r="AJ36" s="86">
        <v>264</v>
      </c>
      <c r="AK36" s="137">
        <f t="shared" si="34"/>
        <v>36</v>
      </c>
      <c r="AL36" s="61">
        <v>237</v>
      </c>
      <c r="AM36" s="126">
        <f t="shared" si="35"/>
        <v>0</v>
      </c>
      <c r="AN36" s="61">
        <v>0</v>
      </c>
      <c r="AO36" s="126">
        <f t="shared" si="7"/>
        <v>48</v>
      </c>
      <c r="AP36" s="86">
        <v>312</v>
      </c>
      <c r="AQ36" s="137">
        <f t="shared" si="8"/>
        <v>39</v>
      </c>
      <c r="AR36" s="61">
        <v>276</v>
      </c>
      <c r="AS36" s="126">
        <f t="shared" si="9"/>
        <v>0</v>
      </c>
      <c r="AT36" s="61">
        <v>0</v>
      </c>
      <c r="AU36" s="126">
        <f t="shared" si="10"/>
        <v>48</v>
      </c>
      <c r="AV36" s="127">
        <v>360</v>
      </c>
      <c r="AW36" s="137">
        <f t="shared" si="36"/>
        <v>36</v>
      </c>
      <c r="AX36" s="61">
        <v>312</v>
      </c>
      <c r="AY36" s="126">
        <f t="shared" si="11"/>
        <v>1</v>
      </c>
      <c r="AZ36" s="61">
        <v>1</v>
      </c>
      <c r="BA36" s="126">
        <f t="shared" si="12"/>
        <v>40</v>
      </c>
      <c r="BB36" s="86">
        <v>400</v>
      </c>
      <c r="BC36" s="137">
        <f t="shared" si="13"/>
        <v>46</v>
      </c>
      <c r="BD36" s="61">
        <v>358</v>
      </c>
      <c r="BE36" s="126">
        <f t="shared" si="14"/>
        <v>0</v>
      </c>
      <c r="BF36" s="61">
        <v>1</v>
      </c>
      <c r="BG36" s="126">
        <f>BH36-BB36</f>
        <v>54</v>
      </c>
      <c r="BH36" s="127">
        <v>454</v>
      </c>
      <c r="BI36" s="137">
        <f t="shared" si="16"/>
        <v>26</v>
      </c>
      <c r="BJ36" s="61">
        <v>384</v>
      </c>
      <c r="BK36" s="126">
        <f t="shared" si="17"/>
        <v>0</v>
      </c>
      <c r="BL36" s="61">
        <v>1</v>
      </c>
      <c r="BM36" s="126">
        <f t="shared" si="18"/>
        <v>30</v>
      </c>
      <c r="BN36" s="86">
        <v>484</v>
      </c>
      <c r="BO36" s="137">
        <f t="shared" si="19"/>
        <v>32</v>
      </c>
      <c r="BP36" s="61">
        <v>416</v>
      </c>
      <c r="BQ36" s="151">
        <f t="shared" si="20"/>
        <v>0</v>
      </c>
      <c r="BR36" s="61">
        <v>1</v>
      </c>
      <c r="BS36" s="126">
        <f t="shared" si="21"/>
        <v>40</v>
      </c>
      <c r="BT36" s="86">
        <v>524</v>
      </c>
      <c r="BU36" s="137">
        <f t="shared" si="37"/>
        <v>40</v>
      </c>
      <c r="BV36" s="61">
        <v>456</v>
      </c>
      <c r="BW36" s="126">
        <f t="shared" si="22"/>
        <v>0</v>
      </c>
      <c r="BX36" s="61">
        <v>1</v>
      </c>
      <c r="BY36" s="126">
        <f t="shared" si="23"/>
        <v>57</v>
      </c>
      <c r="BZ36" s="86">
        <v>581</v>
      </c>
    </row>
    <row r="37" spans="2:78" ht="14.25">
      <c r="B37" s="13" t="s">
        <v>48</v>
      </c>
      <c r="C37" s="43">
        <f>'⑱合計'!R37</f>
        <v>0</v>
      </c>
      <c r="D37" s="47">
        <f t="shared" si="1"/>
        <v>403</v>
      </c>
      <c r="E37" s="44">
        <f t="shared" si="38"/>
        <v>494</v>
      </c>
      <c r="F37" s="24">
        <f t="shared" si="2"/>
        <v>1</v>
      </c>
      <c r="G37" s="24">
        <f t="shared" si="24"/>
        <v>493</v>
      </c>
      <c r="H37" s="31">
        <f t="shared" si="25"/>
        <v>0</v>
      </c>
      <c r="I37" s="10"/>
      <c r="J37" s="50">
        <v>23</v>
      </c>
      <c r="K37" s="42">
        <v>0</v>
      </c>
      <c r="L37" s="56">
        <v>29</v>
      </c>
      <c r="M37" s="62">
        <f t="shared" si="3"/>
        <v>36</v>
      </c>
      <c r="N37" s="63">
        <v>59</v>
      </c>
      <c r="O37" s="74">
        <f t="shared" si="4"/>
        <v>0</v>
      </c>
      <c r="P37" s="63">
        <v>0</v>
      </c>
      <c r="Q37" s="74">
        <f t="shared" si="5"/>
        <v>40</v>
      </c>
      <c r="R37" s="102">
        <v>69</v>
      </c>
      <c r="S37" s="116">
        <f>T37-N37</f>
        <v>34</v>
      </c>
      <c r="T37" s="101">
        <v>93</v>
      </c>
      <c r="U37" s="120">
        <f t="shared" si="27"/>
        <v>0</v>
      </c>
      <c r="V37" s="101">
        <v>0</v>
      </c>
      <c r="W37" s="120">
        <f t="shared" si="28"/>
        <v>41</v>
      </c>
      <c r="X37" s="111">
        <v>110</v>
      </c>
      <c r="Y37" s="116">
        <f>Z37-T37</f>
        <v>33</v>
      </c>
      <c r="Z37" s="61">
        <v>126</v>
      </c>
      <c r="AA37" s="126">
        <f t="shared" si="30"/>
        <v>0</v>
      </c>
      <c r="AB37" s="61">
        <v>0</v>
      </c>
      <c r="AC37" s="126">
        <f t="shared" si="31"/>
        <v>40</v>
      </c>
      <c r="AD37" s="127">
        <v>150</v>
      </c>
      <c r="AE37" s="137">
        <f t="shared" si="32"/>
        <v>36</v>
      </c>
      <c r="AF37" s="61">
        <v>162</v>
      </c>
      <c r="AG37" s="126">
        <f t="shared" si="33"/>
        <v>0</v>
      </c>
      <c r="AH37" s="61">
        <v>0</v>
      </c>
      <c r="AI37" s="126">
        <f t="shared" si="6"/>
        <v>49</v>
      </c>
      <c r="AJ37" s="86">
        <v>199</v>
      </c>
      <c r="AK37" s="137">
        <f t="shared" si="34"/>
        <v>38</v>
      </c>
      <c r="AL37" s="61">
        <v>200</v>
      </c>
      <c r="AM37" s="126">
        <f t="shared" si="35"/>
        <v>0</v>
      </c>
      <c r="AN37" s="61">
        <v>0</v>
      </c>
      <c r="AO37" s="126">
        <f t="shared" si="7"/>
        <v>49</v>
      </c>
      <c r="AP37" s="86">
        <v>248</v>
      </c>
      <c r="AQ37" s="137">
        <f t="shared" si="8"/>
        <v>38</v>
      </c>
      <c r="AR37" s="61">
        <v>238</v>
      </c>
      <c r="AS37" s="126">
        <f t="shared" si="9"/>
        <v>0</v>
      </c>
      <c r="AT37" s="61">
        <v>0</v>
      </c>
      <c r="AU37" s="126">
        <f t="shared" si="10"/>
        <v>48</v>
      </c>
      <c r="AV37" s="127">
        <v>296</v>
      </c>
      <c r="AW37" s="137">
        <f t="shared" si="36"/>
        <v>29</v>
      </c>
      <c r="AX37" s="61">
        <v>267</v>
      </c>
      <c r="AY37" s="126">
        <f t="shared" si="11"/>
        <v>1</v>
      </c>
      <c r="AZ37" s="61">
        <v>1</v>
      </c>
      <c r="BA37" s="126">
        <f t="shared" si="12"/>
        <v>33</v>
      </c>
      <c r="BB37" s="86">
        <v>329</v>
      </c>
      <c r="BC37" s="137">
        <f t="shared" si="13"/>
        <v>26</v>
      </c>
      <c r="BD37" s="61">
        <v>293</v>
      </c>
      <c r="BE37" s="126">
        <f t="shared" si="14"/>
        <v>0</v>
      </c>
      <c r="BF37" s="61">
        <v>1</v>
      </c>
      <c r="BG37" s="126">
        <f t="shared" si="15"/>
        <v>32</v>
      </c>
      <c r="BH37" s="127">
        <v>361</v>
      </c>
      <c r="BI37" s="137">
        <f t="shared" si="16"/>
        <v>32</v>
      </c>
      <c r="BJ37" s="61">
        <v>325</v>
      </c>
      <c r="BK37" s="126">
        <f t="shared" si="17"/>
        <v>0</v>
      </c>
      <c r="BL37" s="61">
        <v>1</v>
      </c>
      <c r="BM37" s="126">
        <f t="shared" si="18"/>
        <v>36</v>
      </c>
      <c r="BN37" s="86">
        <v>397</v>
      </c>
      <c r="BO37" s="137">
        <f t="shared" si="19"/>
        <v>43</v>
      </c>
      <c r="BP37" s="61">
        <v>368</v>
      </c>
      <c r="BQ37" s="151">
        <f t="shared" si="20"/>
        <v>0</v>
      </c>
      <c r="BR37" s="61">
        <v>1</v>
      </c>
      <c r="BS37" s="126">
        <f t="shared" si="21"/>
        <v>53</v>
      </c>
      <c r="BT37" s="86">
        <v>450</v>
      </c>
      <c r="BU37" s="137">
        <f t="shared" si="37"/>
        <v>35</v>
      </c>
      <c r="BV37" s="61">
        <v>403</v>
      </c>
      <c r="BW37" s="126">
        <f t="shared" si="22"/>
        <v>0</v>
      </c>
      <c r="BX37" s="61">
        <v>1</v>
      </c>
      <c r="BY37" s="126">
        <f t="shared" si="23"/>
        <v>43</v>
      </c>
      <c r="BZ37" s="86">
        <v>493</v>
      </c>
    </row>
    <row r="38" spans="2:78" ht="14.25">
      <c r="B38" s="13" t="s">
        <v>49</v>
      </c>
      <c r="C38" s="43" t="e">
        <f>⑱合計!#REF!</f>
        <v>#REF!</v>
      </c>
      <c r="D38" s="47">
        <f t="shared" si="1"/>
        <v>127</v>
      </c>
      <c r="E38" s="44">
        <f t="shared" si="38"/>
        <v>194</v>
      </c>
      <c r="F38" s="24">
        <f t="shared" si="2"/>
        <v>4</v>
      </c>
      <c r="G38" s="24">
        <f t="shared" si="24"/>
        <v>190</v>
      </c>
      <c r="H38" s="31" t="e">
        <f t="shared" si="25"/>
        <v>#REF!</v>
      </c>
      <c r="I38" s="10"/>
      <c r="J38" s="50">
        <v>9</v>
      </c>
      <c r="K38" s="42">
        <v>0</v>
      </c>
      <c r="L38" s="56">
        <v>15</v>
      </c>
      <c r="M38" s="62">
        <f t="shared" si="3"/>
        <v>12</v>
      </c>
      <c r="N38" s="63">
        <v>21</v>
      </c>
      <c r="O38" s="74">
        <f t="shared" si="4"/>
        <v>2</v>
      </c>
      <c r="P38" s="63">
        <v>2</v>
      </c>
      <c r="Q38" s="74">
        <f t="shared" si="5"/>
        <v>21</v>
      </c>
      <c r="R38" s="102">
        <v>36</v>
      </c>
      <c r="S38" s="116">
        <f t="shared" si="26"/>
        <v>13</v>
      </c>
      <c r="T38" s="101">
        <v>34</v>
      </c>
      <c r="U38" s="120">
        <f t="shared" si="27"/>
        <v>0</v>
      </c>
      <c r="V38" s="101">
        <v>2</v>
      </c>
      <c r="W38" s="120">
        <f t="shared" si="28"/>
        <v>24</v>
      </c>
      <c r="X38" s="111">
        <v>60</v>
      </c>
      <c r="Y38" s="116">
        <f t="shared" si="29"/>
        <v>12</v>
      </c>
      <c r="Z38" s="61">
        <v>46</v>
      </c>
      <c r="AA38" s="126">
        <f t="shared" si="30"/>
        <v>0</v>
      </c>
      <c r="AB38" s="61">
        <v>2</v>
      </c>
      <c r="AC38" s="126">
        <f t="shared" si="31"/>
        <v>18</v>
      </c>
      <c r="AD38" s="127">
        <v>78</v>
      </c>
      <c r="AE38" s="137">
        <f t="shared" si="32"/>
        <v>12</v>
      </c>
      <c r="AF38" s="61">
        <v>58</v>
      </c>
      <c r="AG38" s="126">
        <f t="shared" si="33"/>
        <v>2</v>
      </c>
      <c r="AH38" s="61">
        <v>4</v>
      </c>
      <c r="AI38" s="126">
        <f t="shared" si="6"/>
        <v>14</v>
      </c>
      <c r="AJ38" s="86">
        <v>92</v>
      </c>
      <c r="AK38" s="137">
        <f t="shared" si="34"/>
        <v>9</v>
      </c>
      <c r="AL38" s="61">
        <v>67</v>
      </c>
      <c r="AM38" s="126">
        <f t="shared" si="35"/>
        <v>0</v>
      </c>
      <c r="AN38" s="61">
        <v>4</v>
      </c>
      <c r="AO38" s="126">
        <f t="shared" si="7"/>
        <v>15</v>
      </c>
      <c r="AP38" s="86">
        <v>107</v>
      </c>
      <c r="AQ38" s="137">
        <f t="shared" si="8"/>
        <v>16</v>
      </c>
      <c r="AR38" s="61">
        <v>83</v>
      </c>
      <c r="AS38" s="126">
        <f t="shared" si="9"/>
        <v>0</v>
      </c>
      <c r="AT38" s="61">
        <v>4</v>
      </c>
      <c r="AU38" s="126">
        <f t="shared" si="10"/>
        <v>22</v>
      </c>
      <c r="AV38" s="127">
        <v>129</v>
      </c>
      <c r="AW38" s="137">
        <f t="shared" si="36"/>
        <v>6</v>
      </c>
      <c r="AX38" s="61">
        <v>89</v>
      </c>
      <c r="AY38" s="126">
        <f t="shared" si="11"/>
        <v>0</v>
      </c>
      <c r="AZ38" s="61">
        <v>4</v>
      </c>
      <c r="BA38" s="126">
        <f t="shared" si="12"/>
        <v>10</v>
      </c>
      <c r="BB38" s="86">
        <v>139</v>
      </c>
      <c r="BC38" s="137">
        <f t="shared" si="13"/>
        <v>11</v>
      </c>
      <c r="BD38" s="61">
        <v>100</v>
      </c>
      <c r="BE38" s="126">
        <f t="shared" si="14"/>
        <v>0</v>
      </c>
      <c r="BF38" s="61">
        <v>4</v>
      </c>
      <c r="BG38" s="126">
        <f t="shared" si="15"/>
        <v>15</v>
      </c>
      <c r="BH38" s="127">
        <v>154</v>
      </c>
      <c r="BI38" s="137">
        <f t="shared" si="16"/>
        <v>8</v>
      </c>
      <c r="BJ38" s="61">
        <v>108</v>
      </c>
      <c r="BK38" s="126">
        <f t="shared" si="17"/>
        <v>0</v>
      </c>
      <c r="BL38" s="61">
        <v>4</v>
      </c>
      <c r="BM38" s="126">
        <f>BN38-BH38</f>
        <v>11</v>
      </c>
      <c r="BN38" s="86">
        <v>165</v>
      </c>
      <c r="BO38" s="137">
        <f t="shared" si="19"/>
        <v>9</v>
      </c>
      <c r="BP38" s="61">
        <v>117</v>
      </c>
      <c r="BQ38" s="151">
        <f t="shared" si="20"/>
        <v>0</v>
      </c>
      <c r="BR38" s="61">
        <v>4</v>
      </c>
      <c r="BS38" s="126">
        <f t="shared" si="21"/>
        <v>13</v>
      </c>
      <c r="BT38" s="86">
        <v>178</v>
      </c>
      <c r="BU38" s="137">
        <f t="shared" si="37"/>
        <v>10</v>
      </c>
      <c r="BV38" s="61">
        <v>127</v>
      </c>
      <c r="BW38" s="126">
        <f t="shared" si="22"/>
        <v>0</v>
      </c>
      <c r="BX38" s="61">
        <v>4</v>
      </c>
      <c r="BY38" s="126">
        <f t="shared" si="23"/>
        <v>12</v>
      </c>
      <c r="BZ38" s="86">
        <v>190</v>
      </c>
    </row>
    <row r="39" spans="2:78" ht="14.25">
      <c r="B39" s="13" t="s">
        <v>50</v>
      </c>
      <c r="C39" s="43">
        <f>'⑱合計'!R38</f>
        <v>0</v>
      </c>
      <c r="D39" s="47">
        <f t="shared" si="1"/>
        <v>110</v>
      </c>
      <c r="E39" s="44">
        <f>SUM(F39:G39)</f>
        <v>134</v>
      </c>
      <c r="F39" s="24">
        <f t="shared" si="2"/>
        <v>1</v>
      </c>
      <c r="G39" s="24">
        <f t="shared" si="24"/>
        <v>133</v>
      </c>
      <c r="H39" s="31">
        <f>C39/E39</f>
        <v>0</v>
      </c>
      <c r="I39" s="10"/>
      <c r="J39" s="50">
        <v>7</v>
      </c>
      <c r="K39" s="42">
        <v>0</v>
      </c>
      <c r="L39" s="56">
        <v>8</v>
      </c>
      <c r="M39" s="62">
        <f t="shared" si="3"/>
        <v>13</v>
      </c>
      <c r="N39" s="63">
        <v>20</v>
      </c>
      <c r="O39" s="74">
        <f t="shared" si="4"/>
        <v>0</v>
      </c>
      <c r="P39" s="63">
        <v>0</v>
      </c>
      <c r="Q39" s="74">
        <f t="shared" si="5"/>
        <v>17</v>
      </c>
      <c r="R39" s="102">
        <v>25</v>
      </c>
      <c r="S39" s="116">
        <f t="shared" si="26"/>
        <v>9</v>
      </c>
      <c r="T39" s="101">
        <v>29</v>
      </c>
      <c r="U39" s="120">
        <f t="shared" si="27"/>
        <v>0</v>
      </c>
      <c r="V39" s="101">
        <v>0</v>
      </c>
      <c r="W39" s="120">
        <f t="shared" si="28"/>
        <v>11</v>
      </c>
      <c r="X39" s="111">
        <v>36</v>
      </c>
      <c r="Y39" s="116">
        <f t="shared" si="29"/>
        <v>12</v>
      </c>
      <c r="Z39" s="61">
        <v>41</v>
      </c>
      <c r="AA39" s="126">
        <f t="shared" si="30"/>
        <v>0</v>
      </c>
      <c r="AB39" s="61">
        <v>0</v>
      </c>
      <c r="AC39" s="126">
        <f t="shared" si="31"/>
        <v>14</v>
      </c>
      <c r="AD39" s="127">
        <v>50</v>
      </c>
      <c r="AE39" s="137">
        <f t="shared" si="32"/>
        <v>10</v>
      </c>
      <c r="AF39" s="61">
        <v>51</v>
      </c>
      <c r="AG39" s="126">
        <f t="shared" si="33"/>
        <v>0</v>
      </c>
      <c r="AH39" s="61">
        <v>0</v>
      </c>
      <c r="AI39" s="126">
        <f t="shared" si="6"/>
        <v>14</v>
      </c>
      <c r="AJ39" s="86">
        <v>64</v>
      </c>
      <c r="AK39" s="137">
        <f t="shared" si="34"/>
        <v>8</v>
      </c>
      <c r="AL39" s="61">
        <v>59</v>
      </c>
      <c r="AM39" s="126">
        <f t="shared" si="35"/>
        <v>0</v>
      </c>
      <c r="AN39" s="61">
        <v>0</v>
      </c>
      <c r="AO39" s="126">
        <f t="shared" si="7"/>
        <v>10</v>
      </c>
      <c r="AP39" s="86">
        <v>74</v>
      </c>
      <c r="AQ39" s="137">
        <f t="shared" si="8"/>
        <v>10</v>
      </c>
      <c r="AR39" s="61">
        <v>69</v>
      </c>
      <c r="AS39" s="126">
        <f t="shared" si="9"/>
        <v>0</v>
      </c>
      <c r="AT39" s="61">
        <v>0</v>
      </c>
      <c r="AU39" s="126">
        <f t="shared" si="10"/>
        <v>12</v>
      </c>
      <c r="AV39" s="127">
        <v>86</v>
      </c>
      <c r="AW39" s="137">
        <f t="shared" si="36"/>
        <v>7</v>
      </c>
      <c r="AX39" s="61">
        <v>76</v>
      </c>
      <c r="AY39" s="126">
        <f t="shared" si="11"/>
        <v>0</v>
      </c>
      <c r="AZ39" s="61">
        <v>0</v>
      </c>
      <c r="BA39" s="126">
        <f t="shared" si="12"/>
        <v>8</v>
      </c>
      <c r="BB39" s="86">
        <v>94</v>
      </c>
      <c r="BC39" s="137">
        <f t="shared" si="13"/>
        <v>5</v>
      </c>
      <c r="BD39" s="61">
        <v>81</v>
      </c>
      <c r="BE39" s="126">
        <f t="shared" si="14"/>
        <v>0</v>
      </c>
      <c r="BF39" s="61">
        <v>0</v>
      </c>
      <c r="BG39" s="126">
        <f t="shared" si="15"/>
        <v>6</v>
      </c>
      <c r="BH39" s="127">
        <v>100</v>
      </c>
      <c r="BI39" s="137">
        <f t="shared" si="16"/>
        <v>9</v>
      </c>
      <c r="BJ39" s="61">
        <v>90</v>
      </c>
      <c r="BK39" s="126">
        <f t="shared" si="17"/>
        <v>1</v>
      </c>
      <c r="BL39" s="61">
        <v>1</v>
      </c>
      <c r="BM39" s="126">
        <f t="shared" si="18"/>
        <v>10</v>
      </c>
      <c r="BN39" s="86">
        <v>110</v>
      </c>
      <c r="BO39" s="137">
        <f t="shared" si="19"/>
        <v>7</v>
      </c>
      <c r="BP39" s="61">
        <v>97</v>
      </c>
      <c r="BQ39" s="151">
        <f t="shared" si="20"/>
        <v>0</v>
      </c>
      <c r="BR39" s="61">
        <v>1</v>
      </c>
      <c r="BS39" s="126">
        <f t="shared" si="21"/>
        <v>8</v>
      </c>
      <c r="BT39" s="86">
        <v>118</v>
      </c>
      <c r="BU39" s="137">
        <f t="shared" si="37"/>
        <v>13</v>
      </c>
      <c r="BV39" s="61">
        <v>110</v>
      </c>
      <c r="BW39" s="126">
        <f t="shared" si="22"/>
        <v>0</v>
      </c>
      <c r="BX39" s="61">
        <v>1</v>
      </c>
      <c r="BY39" s="126">
        <f t="shared" si="23"/>
        <v>15</v>
      </c>
      <c r="BZ39" s="86">
        <v>133</v>
      </c>
    </row>
    <row r="40" spans="2:78" ht="14.25">
      <c r="B40" s="13" t="s">
        <v>51</v>
      </c>
      <c r="C40" s="43">
        <f>'⑱合計'!R39</f>
        <v>0</v>
      </c>
      <c r="D40" s="47">
        <f t="shared" si="1"/>
        <v>45</v>
      </c>
      <c r="E40" s="44">
        <f>SUM(F40:G40)</f>
        <v>59</v>
      </c>
      <c r="F40" s="24">
        <f t="shared" si="2"/>
        <v>3</v>
      </c>
      <c r="G40" s="24">
        <f t="shared" si="24"/>
        <v>56</v>
      </c>
      <c r="H40" s="31">
        <f>C40/E40</f>
        <v>0</v>
      </c>
      <c r="I40" s="10"/>
      <c r="J40" s="50">
        <v>1</v>
      </c>
      <c r="K40" s="42">
        <v>0</v>
      </c>
      <c r="L40" s="56">
        <v>4</v>
      </c>
      <c r="M40" s="62">
        <f t="shared" si="3"/>
        <v>7</v>
      </c>
      <c r="N40" s="63">
        <v>8</v>
      </c>
      <c r="O40" s="74">
        <f t="shared" si="4"/>
        <v>1</v>
      </c>
      <c r="P40" s="63">
        <v>1</v>
      </c>
      <c r="Q40" s="74">
        <f t="shared" si="5"/>
        <v>7</v>
      </c>
      <c r="R40" s="102">
        <v>11</v>
      </c>
      <c r="S40" s="116">
        <f t="shared" si="26"/>
        <v>5</v>
      </c>
      <c r="T40" s="101">
        <v>13</v>
      </c>
      <c r="U40" s="120">
        <f t="shared" si="27"/>
        <v>0</v>
      </c>
      <c r="V40" s="101">
        <v>1</v>
      </c>
      <c r="W40" s="120">
        <f t="shared" si="28"/>
        <v>6</v>
      </c>
      <c r="X40" s="111">
        <v>17</v>
      </c>
      <c r="Y40" s="116">
        <f t="shared" si="29"/>
        <v>2</v>
      </c>
      <c r="Z40" s="61">
        <v>15</v>
      </c>
      <c r="AA40" s="126">
        <f t="shared" si="30"/>
        <v>0</v>
      </c>
      <c r="AB40" s="61">
        <v>1</v>
      </c>
      <c r="AC40" s="126">
        <f t="shared" si="31"/>
        <v>5</v>
      </c>
      <c r="AD40" s="127">
        <v>22</v>
      </c>
      <c r="AE40" s="137">
        <f t="shared" si="32"/>
        <v>6</v>
      </c>
      <c r="AF40" s="61">
        <v>21</v>
      </c>
      <c r="AG40" s="126">
        <f t="shared" si="33"/>
        <v>0</v>
      </c>
      <c r="AH40" s="61">
        <v>1</v>
      </c>
      <c r="AI40" s="126">
        <f t="shared" si="6"/>
        <v>9</v>
      </c>
      <c r="AJ40" s="86">
        <v>31</v>
      </c>
      <c r="AK40" s="137">
        <f t="shared" si="34"/>
        <v>5</v>
      </c>
      <c r="AL40" s="61">
        <v>26</v>
      </c>
      <c r="AM40" s="126">
        <f t="shared" si="35"/>
        <v>0</v>
      </c>
      <c r="AN40" s="61">
        <v>1</v>
      </c>
      <c r="AO40" s="126">
        <f t="shared" si="7"/>
        <v>5</v>
      </c>
      <c r="AP40" s="86">
        <v>36</v>
      </c>
      <c r="AQ40" s="137">
        <f t="shared" si="8"/>
        <v>3</v>
      </c>
      <c r="AR40" s="61">
        <v>29</v>
      </c>
      <c r="AS40" s="126">
        <f t="shared" si="9"/>
        <v>0</v>
      </c>
      <c r="AT40" s="61">
        <v>1</v>
      </c>
      <c r="AU40" s="126">
        <f t="shared" si="10"/>
        <v>3</v>
      </c>
      <c r="AV40" s="127">
        <v>39</v>
      </c>
      <c r="AW40" s="137">
        <f t="shared" si="36"/>
        <v>1</v>
      </c>
      <c r="AX40" s="61">
        <v>30</v>
      </c>
      <c r="AY40" s="126">
        <f t="shared" si="11"/>
        <v>0</v>
      </c>
      <c r="AZ40" s="61">
        <v>1</v>
      </c>
      <c r="BA40" s="126">
        <f t="shared" si="12"/>
        <v>1</v>
      </c>
      <c r="BB40" s="86">
        <v>40</v>
      </c>
      <c r="BC40" s="137">
        <f t="shared" si="13"/>
        <v>4</v>
      </c>
      <c r="BD40" s="61">
        <v>34</v>
      </c>
      <c r="BE40" s="126">
        <f t="shared" si="14"/>
        <v>1</v>
      </c>
      <c r="BF40" s="61">
        <v>2</v>
      </c>
      <c r="BG40" s="126">
        <f t="shared" si="15"/>
        <v>6</v>
      </c>
      <c r="BH40" s="127">
        <v>46</v>
      </c>
      <c r="BI40" s="137">
        <f t="shared" si="16"/>
        <v>3</v>
      </c>
      <c r="BJ40" s="61">
        <v>37</v>
      </c>
      <c r="BK40" s="126">
        <f t="shared" si="17"/>
        <v>1</v>
      </c>
      <c r="BL40" s="61">
        <v>3</v>
      </c>
      <c r="BM40" s="126">
        <f t="shared" si="18"/>
        <v>2</v>
      </c>
      <c r="BN40" s="86">
        <v>48</v>
      </c>
      <c r="BO40" s="137">
        <f t="shared" si="19"/>
        <v>3</v>
      </c>
      <c r="BP40" s="61">
        <v>40</v>
      </c>
      <c r="BQ40" s="151">
        <f t="shared" si="20"/>
        <v>0</v>
      </c>
      <c r="BR40" s="61">
        <v>3</v>
      </c>
      <c r="BS40" s="126">
        <f t="shared" si="21"/>
        <v>3</v>
      </c>
      <c r="BT40" s="86">
        <v>51</v>
      </c>
      <c r="BU40" s="137">
        <f t="shared" si="37"/>
        <v>5</v>
      </c>
      <c r="BV40" s="61">
        <v>45</v>
      </c>
      <c r="BW40" s="126">
        <f>BX40-BR40</f>
        <v>0</v>
      </c>
      <c r="BX40" s="61">
        <v>3</v>
      </c>
      <c r="BY40" s="126">
        <f t="shared" si="23"/>
        <v>5</v>
      </c>
      <c r="BZ40" s="86">
        <v>56</v>
      </c>
    </row>
    <row r="41" spans="2:78" ht="14.25">
      <c r="B41" s="13" t="s">
        <v>52</v>
      </c>
      <c r="C41" s="43">
        <f>'⑱合計'!R40</f>
        <v>1</v>
      </c>
      <c r="D41" s="47">
        <f t="shared" si="1"/>
        <v>91</v>
      </c>
      <c r="E41" s="44">
        <f t="shared" si="38"/>
        <v>117</v>
      </c>
      <c r="F41" s="24">
        <f t="shared" si="2"/>
        <v>2</v>
      </c>
      <c r="G41" s="24">
        <f t="shared" si="24"/>
        <v>115</v>
      </c>
      <c r="H41" s="31">
        <f t="shared" si="25"/>
        <v>0.008547008547008548</v>
      </c>
      <c r="I41" s="10"/>
      <c r="J41" s="50">
        <v>4</v>
      </c>
      <c r="K41" s="42">
        <v>1</v>
      </c>
      <c r="L41" s="56">
        <v>3</v>
      </c>
      <c r="M41" s="62">
        <f t="shared" si="3"/>
        <v>9</v>
      </c>
      <c r="N41" s="63">
        <v>13</v>
      </c>
      <c r="O41" s="74">
        <f t="shared" si="4"/>
        <v>0</v>
      </c>
      <c r="P41" s="63">
        <v>1</v>
      </c>
      <c r="Q41" s="74">
        <f t="shared" si="5"/>
        <v>13</v>
      </c>
      <c r="R41" s="102">
        <v>16</v>
      </c>
      <c r="S41" s="116">
        <f t="shared" si="26"/>
        <v>8</v>
      </c>
      <c r="T41" s="101">
        <v>21</v>
      </c>
      <c r="U41" s="120">
        <f t="shared" si="27"/>
        <v>0</v>
      </c>
      <c r="V41" s="101">
        <v>1</v>
      </c>
      <c r="W41" s="120">
        <f t="shared" si="28"/>
        <v>8</v>
      </c>
      <c r="X41" s="111">
        <v>24</v>
      </c>
      <c r="Y41" s="116">
        <f t="shared" si="29"/>
        <v>7</v>
      </c>
      <c r="Z41" s="61">
        <v>28</v>
      </c>
      <c r="AA41" s="126">
        <f t="shared" si="30"/>
        <v>0</v>
      </c>
      <c r="AB41" s="61">
        <v>1</v>
      </c>
      <c r="AC41" s="126">
        <f>AD41-X41</f>
        <v>10</v>
      </c>
      <c r="AD41" s="127">
        <v>34</v>
      </c>
      <c r="AE41" s="137">
        <f t="shared" si="32"/>
        <v>3</v>
      </c>
      <c r="AF41" s="61">
        <v>31</v>
      </c>
      <c r="AG41" s="126">
        <f>AH41-AB41</f>
        <v>0</v>
      </c>
      <c r="AH41" s="61">
        <v>1</v>
      </c>
      <c r="AI41" s="126">
        <f t="shared" si="6"/>
        <v>4</v>
      </c>
      <c r="AJ41" s="86">
        <v>38</v>
      </c>
      <c r="AK41" s="137">
        <f t="shared" si="34"/>
        <v>8</v>
      </c>
      <c r="AL41" s="61">
        <v>39</v>
      </c>
      <c r="AM41" s="126">
        <f t="shared" si="35"/>
        <v>0</v>
      </c>
      <c r="AN41" s="61">
        <v>1</v>
      </c>
      <c r="AO41" s="126">
        <f t="shared" si="7"/>
        <v>8</v>
      </c>
      <c r="AP41" s="86">
        <v>46</v>
      </c>
      <c r="AQ41" s="137">
        <f t="shared" si="8"/>
        <v>5</v>
      </c>
      <c r="AR41" s="61">
        <v>44</v>
      </c>
      <c r="AS41" s="126">
        <f t="shared" si="9"/>
        <v>0</v>
      </c>
      <c r="AT41" s="61">
        <v>1</v>
      </c>
      <c r="AU41" s="126">
        <f t="shared" si="10"/>
        <v>5</v>
      </c>
      <c r="AV41" s="127">
        <v>51</v>
      </c>
      <c r="AW41" s="137">
        <f t="shared" si="36"/>
        <v>12</v>
      </c>
      <c r="AX41" s="61">
        <v>56</v>
      </c>
      <c r="AY41" s="126">
        <f t="shared" si="11"/>
        <v>1</v>
      </c>
      <c r="AZ41" s="61">
        <v>2</v>
      </c>
      <c r="BA41" s="126">
        <f t="shared" si="12"/>
        <v>16</v>
      </c>
      <c r="BB41" s="86">
        <v>67</v>
      </c>
      <c r="BC41" s="137">
        <f t="shared" si="13"/>
        <v>5</v>
      </c>
      <c r="BD41" s="61">
        <v>61</v>
      </c>
      <c r="BE41" s="126">
        <f t="shared" si="14"/>
        <v>0</v>
      </c>
      <c r="BF41" s="61">
        <v>2</v>
      </c>
      <c r="BG41" s="126">
        <f t="shared" si="15"/>
        <v>10</v>
      </c>
      <c r="BH41" s="127">
        <v>77</v>
      </c>
      <c r="BI41" s="137">
        <f t="shared" si="16"/>
        <v>9</v>
      </c>
      <c r="BJ41" s="61">
        <v>70</v>
      </c>
      <c r="BK41" s="126">
        <f t="shared" si="17"/>
        <v>0</v>
      </c>
      <c r="BL41" s="61">
        <v>2</v>
      </c>
      <c r="BM41" s="126">
        <f t="shared" si="18"/>
        <v>12</v>
      </c>
      <c r="BN41" s="86">
        <v>89</v>
      </c>
      <c r="BO41" s="137">
        <f t="shared" si="19"/>
        <v>9</v>
      </c>
      <c r="BP41" s="61">
        <v>79</v>
      </c>
      <c r="BQ41" s="151">
        <f t="shared" si="20"/>
        <v>0</v>
      </c>
      <c r="BR41" s="61">
        <v>2</v>
      </c>
      <c r="BS41" s="126">
        <f>BT41-BN41</f>
        <v>11</v>
      </c>
      <c r="BT41" s="86">
        <v>100</v>
      </c>
      <c r="BU41" s="137">
        <f t="shared" si="37"/>
        <v>12</v>
      </c>
      <c r="BV41" s="61">
        <v>91</v>
      </c>
      <c r="BW41" s="126">
        <f t="shared" si="22"/>
        <v>0</v>
      </c>
      <c r="BX41" s="61">
        <v>2</v>
      </c>
      <c r="BY41" s="126">
        <f t="shared" si="23"/>
        <v>15</v>
      </c>
      <c r="BZ41" s="86">
        <v>115</v>
      </c>
    </row>
    <row r="42" spans="2:78" ht="14.25">
      <c r="B42" s="13" t="s">
        <v>53</v>
      </c>
      <c r="C42" s="43" t="e">
        <f>⑱合計!#REF!</f>
        <v>#REF!</v>
      </c>
      <c r="D42" s="47">
        <f t="shared" si="1"/>
        <v>82</v>
      </c>
      <c r="E42" s="44">
        <f t="shared" si="38"/>
        <v>128</v>
      </c>
      <c r="F42" s="24">
        <f t="shared" si="2"/>
        <v>0</v>
      </c>
      <c r="G42" s="24">
        <f t="shared" si="24"/>
        <v>128</v>
      </c>
      <c r="H42" s="31" t="e">
        <f t="shared" si="25"/>
        <v>#REF!</v>
      </c>
      <c r="I42" s="10"/>
      <c r="J42" s="50">
        <v>5</v>
      </c>
      <c r="K42" s="42">
        <v>0</v>
      </c>
      <c r="L42" s="56">
        <v>8</v>
      </c>
      <c r="M42" s="62">
        <f t="shared" si="3"/>
        <v>4</v>
      </c>
      <c r="N42" s="63">
        <v>9</v>
      </c>
      <c r="O42" s="74">
        <f t="shared" si="4"/>
        <v>0</v>
      </c>
      <c r="P42" s="63">
        <v>0</v>
      </c>
      <c r="Q42" s="74">
        <f t="shared" si="5"/>
        <v>4</v>
      </c>
      <c r="R42" s="102">
        <v>12</v>
      </c>
      <c r="S42" s="116">
        <f t="shared" si="26"/>
        <v>6</v>
      </c>
      <c r="T42" s="101">
        <v>15</v>
      </c>
      <c r="U42" s="120">
        <f t="shared" si="27"/>
        <v>0</v>
      </c>
      <c r="V42" s="101">
        <v>0</v>
      </c>
      <c r="W42" s="120">
        <f t="shared" si="28"/>
        <v>8</v>
      </c>
      <c r="X42" s="111">
        <v>20</v>
      </c>
      <c r="Y42" s="116">
        <f t="shared" si="29"/>
        <v>7</v>
      </c>
      <c r="Z42" s="61">
        <v>22</v>
      </c>
      <c r="AA42" s="126">
        <f>AB42-V42</f>
        <v>0</v>
      </c>
      <c r="AB42" s="61">
        <v>0</v>
      </c>
      <c r="AC42" s="126">
        <f t="shared" si="31"/>
        <v>7</v>
      </c>
      <c r="AD42" s="127">
        <v>27</v>
      </c>
      <c r="AE42" s="137">
        <f t="shared" si="32"/>
        <v>6</v>
      </c>
      <c r="AF42" s="61">
        <v>28</v>
      </c>
      <c r="AG42" s="126">
        <f t="shared" si="33"/>
        <v>0</v>
      </c>
      <c r="AH42" s="61">
        <v>0</v>
      </c>
      <c r="AI42" s="126">
        <f t="shared" si="6"/>
        <v>14</v>
      </c>
      <c r="AJ42" s="86">
        <v>41</v>
      </c>
      <c r="AK42" s="137">
        <f t="shared" si="34"/>
        <v>8</v>
      </c>
      <c r="AL42" s="61">
        <v>36</v>
      </c>
      <c r="AM42" s="126">
        <f t="shared" si="35"/>
        <v>0</v>
      </c>
      <c r="AN42" s="61">
        <v>0</v>
      </c>
      <c r="AO42" s="126">
        <f t="shared" si="7"/>
        <v>12</v>
      </c>
      <c r="AP42" s="86">
        <v>53</v>
      </c>
      <c r="AQ42" s="137">
        <f>AR42-AL42</f>
        <v>12</v>
      </c>
      <c r="AR42" s="61">
        <v>48</v>
      </c>
      <c r="AS42" s="126">
        <f t="shared" si="9"/>
        <v>0</v>
      </c>
      <c r="AT42" s="61">
        <v>0</v>
      </c>
      <c r="AU42" s="126">
        <f t="shared" si="10"/>
        <v>19</v>
      </c>
      <c r="AV42" s="127">
        <v>72</v>
      </c>
      <c r="AW42" s="137">
        <f t="shared" si="36"/>
        <v>9</v>
      </c>
      <c r="AX42" s="61">
        <v>57</v>
      </c>
      <c r="AY42" s="126">
        <f t="shared" si="11"/>
        <v>0</v>
      </c>
      <c r="AZ42" s="61">
        <v>0</v>
      </c>
      <c r="BA42" s="126">
        <f t="shared" si="12"/>
        <v>13</v>
      </c>
      <c r="BB42" s="86">
        <v>85</v>
      </c>
      <c r="BC42" s="137">
        <f t="shared" si="13"/>
        <v>9</v>
      </c>
      <c r="BD42" s="61">
        <v>66</v>
      </c>
      <c r="BE42" s="126">
        <f t="shared" si="14"/>
        <v>0</v>
      </c>
      <c r="BF42" s="61">
        <v>0</v>
      </c>
      <c r="BG42" s="126">
        <f t="shared" si="15"/>
        <v>17</v>
      </c>
      <c r="BH42" s="127">
        <v>102</v>
      </c>
      <c r="BI42" s="137">
        <f t="shared" si="16"/>
        <v>7</v>
      </c>
      <c r="BJ42" s="61">
        <v>73</v>
      </c>
      <c r="BK42" s="126">
        <f t="shared" si="17"/>
        <v>0</v>
      </c>
      <c r="BL42" s="61">
        <v>0</v>
      </c>
      <c r="BM42" s="126">
        <f t="shared" si="18"/>
        <v>8</v>
      </c>
      <c r="BN42" s="86">
        <v>110</v>
      </c>
      <c r="BO42" s="137">
        <f t="shared" si="19"/>
        <v>5</v>
      </c>
      <c r="BP42" s="61">
        <v>78</v>
      </c>
      <c r="BQ42" s="151">
        <f t="shared" si="20"/>
        <v>0</v>
      </c>
      <c r="BR42" s="61">
        <v>0</v>
      </c>
      <c r="BS42" s="126">
        <f t="shared" si="21"/>
        <v>7</v>
      </c>
      <c r="BT42" s="86">
        <v>117</v>
      </c>
      <c r="BU42" s="137">
        <f t="shared" si="37"/>
        <v>4</v>
      </c>
      <c r="BV42" s="61">
        <v>82</v>
      </c>
      <c r="BW42" s="126">
        <f t="shared" si="22"/>
        <v>0</v>
      </c>
      <c r="BX42" s="61">
        <v>0</v>
      </c>
      <c r="BY42" s="126">
        <f t="shared" si="23"/>
        <v>11</v>
      </c>
      <c r="BZ42" s="86">
        <v>128</v>
      </c>
    </row>
    <row r="43" spans="2:78" ht="14.25">
      <c r="B43" s="13" t="s">
        <v>54</v>
      </c>
      <c r="C43" s="43" t="e">
        <f>⑱合計!#REF!</f>
        <v>#REF!</v>
      </c>
      <c r="D43" s="47">
        <f t="shared" si="1"/>
        <v>86</v>
      </c>
      <c r="E43" s="44">
        <f t="shared" si="38"/>
        <v>103</v>
      </c>
      <c r="F43" s="24">
        <f t="shared" si="2"/>
        <v>0</v>
      </c>
      <c r="G43" s="24">
        <f t="shared" si="24"/>
        <v>103</v>
      </c>
      <c r="H43" s="31" t="e">
        <f t="shared" si="25"/>
        <v>#REF!</v>
      </c>
      <c r="I43" s="10"/>
      <c r="J43" s="50">
        <v>5</v>
      </c>
      <c r="K43" s="42">
        <v>0</v>
      </c>
      <c r="L43" s="56">
        <v>5</v>
      </c>
      <c r="M43" s="62">
        <f t="shared" si="3"/>
        <v>5</v>
      </c>
      <c r="N43" s="63">
        <v>10</v>
      </c>
      <c r="O43" s="74">
        <f t="shared" si="4"/>
        <v>0</v>
      </c>
      <c r="P43" s="63">
        <v>0</v>
      </c>
      <c r="Q43" s="74">
        <f t="shared" si="5"/>
        <v>6</v>
      </c>
      <c r="R43" s="102">
        <v>11</v>
      </c>
      <c r="S43" s="116">
        <f t="shared" si="26"/>
        <v>10</v>
      </c>
      <c r="T43" s="101">
        <v>20</v>
      </c>
      <c r="U43" s="120">
        <f t="shared" si="27"/>
        <v>0</v>
      </c>
      <c r="V43" s="101">
        <v>0</v>
      </c>
      <c r="W43" s="120">
        <f t="shared" si="28"/>
        <v>11</v>
      </c>
      <c r="X43" s="111">
        <v>22</v>
      </c>
      <c r="Y43" s="116">
        <f t="shared" si="29"/>
        <v>7</v>
      </c>
      <c r="Z43" s="61">
        <v>27</v>
      </c>
      <c r="AA43" s="126">
        <f t="shared" si="30"/>
        <v>0</v>
      </c>
      <c r="AB43" s="61">
        <v>0</v>
      </c>
      <c r="AC43" s="126">
        <f t="shared" si="31"/>
        <v>10</v>
      </c>
      <c r="AD43" s="127">
        <v>32</v>
      </c>
      <c r="AE43" s="137">
        <f t="shared" si="32"/>
        <v>7</v>
      </c>
      <c r="AF43" s="61">
        <v>34</v>
      </c>
      <c r="AG43" s="126">
        <f>AH43-AB43</f>
        <v>0</v>
      </c>
      <c r="AH43" s="61">
        <v>0</v>
      </c>
      <c r="AI43" s="126">
        <f t="shared" si="6"/>
        <v>8</v>
      </c>
      <c r="AJ43" s="86">
        <v>40</v>
      </c>
      <c r="AK43" s="137">
        <f t="shared" si="34"/>
        <v>12</v>
      </c>
      <c r="AL43" s="61">
        <v>46</v>
      </c>
      <c r="AM43" s="126">
        <f t="shared" si="35"/>
        <v>0</v>
      </c>
      <c r="AN43" s="61">
        <v>0</v>
      </c>
      <c r="AO43" s="126">
        <f t="shared" si="7"/>
        <v>14</v>
      </c>
      <c r="AP43" s="86">
        <v>54</v>
      </c>
      <c r="AQ43" s="137">
        <f t="shared" si="8"/>
        <v>7</v>
      </c>
      <c r="AR43" s="61">
        <v>53</v>
      </c>
      <c r="AS43" s="126">
        <f t="shared" si="9"/>
        <v>0</v>
      </c>
      <c r="AT43" s="61">
        <v>0</v>
      </c>
      <c r="AU43" s="126">
        <f t="shared" si="10"/>
        <v>8</v>
      </c>
      <c r="AV43" s="127">
        <v>62</v>
      </c>
      <c r="AW43" s="137">
        <f t="shared" si="36"/>
        <v>8</v>
      </c>
      <c r="AX43" s="61">
        <v>61</v>
      </c>
      <c r="AY43" s="126">
        <f t="shared" si="11"/>
        <v>0</v>
      </c>
      <c r="AZ43" s="61">
        <v>0</v>
      </c>
      <c r="BA43" s="126">
        <f t="shared" si="12"/>
        <v>10</v>
      </c>
      <c r="BB43" s="86">
        <v>72</v>
      </c>
      <c r="BC43" s="137">
        <f t="shared" si="13"/>
        <v>3</v>
      </c>
      <c r="BD43" s="61">
        <v>64</v>
      </c>
      <c r="BE43" s="126">
        <f t="shared" si="14"/>
        <v>0</v>
      </c>
      <c r="BF43" s="61">
        <v>0</v>
      </c>
      <c r="BG43" s="126">
        <f t="shared" si="15"/>
        <v>3</v>
      </c>
      <c r="BH43" s="127">
        <v>75</v>
      </c>
      <c r="BI43" s="137">
        <f t="shared" si="16"/>
        <v>9</v>
      </c>
      <c r="BJ43" s="61">
        <v>73</v>
      </c>
      <c r="BK43" s="126">
        <f t="shared" si="17"/>
        <v>0</v>
      </c>
      <c r="BL43" s="61">
        <v>0</v>
      </c>
      <c r="BM43" s="126">
        <f t="shared" si="18"/>
        <v>12</v>
      </c>
      <c r="BN43" s="86">
        <v>87</v>
      </c>
      <c r="BO43" s="137">
        <f t="shared" si="19"/>
        <v>8</v>
      </c>
      <c r="BP43" s="61">
        <v>81</v>
      </c>
      <c r="BQ43" s="151">
        <f t="shared" si="20"/>
        <v>0</v>
      </c>
      <c r="BR43" s="61">
        <v>0</v>
      </c>
      <c r="BS43" s="126">
        <f t="shared" si="21"/>
        <v>10</v>
      </c>
      <c r="BT43" s="86">
        <v>97</v>
      </c>
      <c r="BU43" s="137">
        <f t="shared" si="37"/>
        <v>5</v>
      </c>
      <c r="BV43" s="61">
        <v>86</v>
      </c>
      <c r="BW43" s="126">
        <f t="shared" si="22"/>
        <v>0</v>
      </c>
      <c r="BX43" s="61">
        <v>0</v>
      </c>
      <c r="BY43" s="126">
        <f t="shared" si="23"/>
        <v>6</v>
      </c>
      <c r="BZ43" s="86">
        <v>103</v>
      </c>
    </row>
    <row r="44" spans="2:78" ht="14.25">
      <c r="B44" s="13" t="s">
        <v>55</v>
      </c>
      <c r="C44" s="43">
        <f>'⑱合計'!R41</f>
        <v>0</v>
      </c>
      <c r="D44" s="47">
        <f t="shared" si="1"/>
        <v>291</v>
      </c>
      <c r="E44" s="44">
        <f t="shared" si="38"/>
        <v>392</v>
      </c>
      <c r="F44" s="24">
        <f t="shared" si="2"/>
        <v>2</v>
      </c>
      <c r="G44" s="24">
        <f t="shared" si="24"/>
        <v>390</v>
      </c>
      <c r="H44" s="31">
        <f t="shared" si="25"/>
        <v>0</v>
      </c>
      <c r="I44" s="10"/>
      <c r="J44" s="50">
        <v>28</v>
      </c>
      <c r="K44" s="42">
        <v>0</v>
      </c>
      <c r="L44" s="56">
        <v>40</v>
      </c>
      <c r="M44" s="62">
        <f t="shared" si="3"/>
        <v>24</v>
      </c>
      <c r="N44" s="63">
        <v>52</v>
      </c>
      <c r="O44" s="74">
        <f t="shared" si="4"/>
        <v>0</v>
      </c>
      <c r="P44" s="63">
        <v>0</v>
      </c>
      <c r="Q44" s="74">
        <f t="shared" si="5"/>
        <v>38</v>
      </c>
      <c r="R44" s="102">
        <v>78</v>
      </c>
      <c r="S44" s="116">
        <f t="shared" si="26"/>
        <v>20</v>
      </c>
      <c r="T44" s="101">
        <v>72</v>
      </c>
      <c r="U44" s="120">
        <f t="shared" si="27"/>
        <v>0</v>
      </c>
      <c r="V44" s="101">
        <v>0</v>
      </c>
      <c r="W44" s="120">
        <f t="shared" si="28"/>
        <v>27</v>
      </c>
      <c r="X44" s="111">
        <v>105</v>
      </c>
      <c r="Y44" s="116">
        <f t="shared" si="29"/>
        <v>24</v>
      </c>
      <c r="Z44" s="61">
        <v>96</v>
      </c>
      <c r="AA44" s="126">
        <f t="shared" si="30"/>
        <v>0</v>
      </c>
      <c r="AB44" s="61">
        <v>0</v>
      </c>
      <c r="AC44" s="126">
        <f t="shared" si="31"/>
        <v>34</v>
      </c>
      <c r="AD44" s="127">
        <v>139</v>
      </c>
      <c r="AE44" s="137">
        <f t="shared" si="32"/>
        <v>18</v>
      </c>
      <c r="AF44" s="61">
        <v>114</v>
      </c>
      <c r="AG44" s="126">
        <f t="shared" si="33"/>
        <v>0</v>
      </c>
      <c r="AH44" s="61">
        <v>0</v>
      </c>
      <c r="AI44" s="126">
        <f t="shared" si="6"/>
        <v>24</v>
      </c>
      <c r="AJ44" s="86">
        <v>163</v>
      </c>
      <c r="AK44" s="137">
        <f t="shared" si="34"/>
        <v>20</v>
      </c>
      <c r="AL44" s="61">
        <v>134</v>
      </c>
      <c r="AM44" s="126">
        <f t="shared" si="35"/>
        <v>0</v>
      </c>
      <c r="AN44" s="61">
        <v>0</v>
      </c>
      <c r="AO44" s="126">
        <f t="shared" si="7"/>
        <v>26</v>
      </c>
      <c r="AP44" s="86">
        <v>189</v>
      </c>
      <c r="AQ44" s="137">
        <f t="shared" si="8"/>
        <v>24</v>
      </c>
      <c r="AR44" s="61">
        <v>158</v>
      </c>
      <c r="AS44" s="126">
        <f t="shared" si="9"/>
        <v>0</v>
      </c>
      <c r="AT44" s="61">
        <v>0</v>
      </c>
      <c r="AU44" s="126">
        <f t="shared" si="10"/>
        <v>30</v>
      </c>
      <c r="AV44" s="127">
        <v>219</v>
      </c>
      <c r="AW44" s="137">
        <f>AX44-AR44</f>
        <v>37</v>
      </c>
      <c r="AX44" s="61">
        <v>195</v>
      </c>
      <c r="AY44" s="126">
        <f t="shared" si="11"/>
        <v>0</v>
      </c>
      <c r="AZ44" s="61">
        <v>0</v>
      </c>
      <c r="BA44" s="126">
        <f t="shared" si="12"/>
        <v>49</v>
      </c>
      <c r="BB44" s="86">
        <v>268</v>
      </c>
      <c r="BC44" s="137">
        <f t="shared" si="13"/>
        <v>23</v>
      </c>
      <c r="BD44" s="61">
        <v>218</v>
      </c>
      <c r="BE44" s="126">
        <f t="shared" si="14"/>
        <v>1</v>
      </c>
      <c r="BF44" s="61">
        <v>1</v>
      </c>
      <c r="BG44" s="126">
        <f t="shared" si="15"/>
        <v>30</v>
      </c>
      <c r="BH44" s="127">
        <v>298</v>
      </c>
      <c r="BI44" s="137">
        <f t="shared" si="16"/>
        <v>24</v>
      </c>
      <c r="BJ44" s="61">
        <v>242</v>
      </c>
      <c r="BK44" s="126">
        <f t="shared" si="17"/>
        <v>0</v>
      </c>
      <c r="BL44" s="61">
        <v>1</v>
      </c>
      <c r="BM44" s="126">
        <f t="shared" si="18"/>
        <v>31</v>
      </c>
      <c r="BN44" s="86">
        <v>329</v>
      </c>
      <c r="BO44" s="137">
        <f t="shared" si="19"/>
        <v>22</v>
      </c>
      <c r="BP44" s="61">
        <v>264</v>
      </c>
      <c r="BQ44" s="151">
        <f t="shared" si="20"/>
        <v>1</v>
      </c>
      <c r="BR44" s="61">
        <v>2</v>
      </c>
      <c r="BS44" s="126">
        <f t="shared" si="21"/>
        <v>24</v>
      </c>
      <c r="BT44" s="86">
        <v>353</v>
      </c>
      <c r="BU44" s="137">
        <f t="shared" si="37"/>
        <v>27</v>
      </c>
      <c r="BV44" s="61">
        <v>291</v>
      </c>
      <c r="BW44" s="126">
        <f t="shared" si="22"/>
        <v>0</v>
      </c>
      <c r="BX44" s="61">
        <v>2</v>
      </c>
      <c r="BY44" s="126">
        <f t="shared" si="23"/>
        <v>37</v>
      </c>
      <c r="BZ44" s="86">
        <v>390</v>
      </c>
    </row>
    <row r="45" spans="2:78" ht="14.25">
      <c r="B45" s="13" t="s">
        <v>56</v>
      </c>
      <c r="C45" s="43" t="e">
        <f>⑱合計!#REF!</f>
        <v>#REF!</v>
      </c>
      <c r="D45" s="47">
        <f t="shared" si="1"/>
        <v>230</v>
      </c>
      <c r="E45" s="44">
        <f t="shared" si="38"/>
        <v>307</v>
      </c>
      <c r="F45" s="24">
        <f t="shared" si="2"/>
        <v>1</v>
      </c>
      <c r="G45" s="24">
        <f t="shared" si="24"/>
        <v>306</v>
      </c>
      <c r="H45" s="31" t="e">
        <f t="shared" si="25"/>
        <v>#REF!</v>
      </c>
      <c r="I45" s="10"/>
      <c r="J45" s="50">
        <v>20</v>
      </c>
      <c r="K45" s="42">
        <v>0</v>
      </c>
      <c r="L45" s="56">
        <v>26</v>
      </c>
      <c r="M45" s="62">
        <f t="shared" si="3"/>
        <v>17</v>
      </c>
      <c r="N45" s="63">
        <v>37</v>
      </c>
      <c r="O45" s="74">
        <f t="shared" si="4"/>
        <v>0</v>
      </c>
      <c r="P45" s="63">
        <v>0</v>
      </c>
      <c r="Q45" s="74">
        <f t="shared" si="5"/>
        <v>23</v>
      </c>
      <c r="R45" s="102">
        <v>49</v>
      </c>
      <c r="S45" s="116">
        <f t="shared" si="26"/>
        <v>21</v>
      </c>
      <c r="T45" s="101">
        <v>58</v>
      </c>
      <c r="U45" s="120">
        <f t="shared" si="27"/>
        <v>0</v>
      </c>
      <c r="V45" s="101">
        <v>0</v>
      </c>
      <c r="W45" s="120">
        <f>X45-R45</f>
        <v>29</v>
      </c>
      <c r="X45" s="111">
        <v>78</v>
      </c>
      <c r="Y45" s="116">
        <f t="shared" si="29"/>
        <v>24</v>
      </c>
      <c r="Z45" s="61">
        <v>82</v>
      </c>
      <c r="AA45" s="126">
        <f t="shared" si="30"/>
        <v>0</v>
      </c>
      <c r="AB45" s="61">
        <v>0</v>
      </c>
      <c r="AC45" s="126">
        <f t="shared" si="31"/>
        <v>29</v>
      </c>
      <c r="AD45" s="127">
        <v>107</v>
      </c>
      <c r="AE45" s="137">
        <f t="shared" si="32"/>
        <v>14</v>
      </c>
      <c r="AF45" s="61">
        <v>96</v>
      </c>
      <c r="AG45" s="126">
        <f t="shared" si="33"/>
        <v>0</v>
      </c>
      <c r="AH45" s="61">
        <v>0</v>
      </c>
      <c r="AI45" s="126">
        <f t="shared" si="6"/>
        <v>18</v>
      </c>
      <c r="AJ45" s="86">
        <v>125</v>
      </c>
      <c r="AK45" s="137">
        <f t="shared" si="34"/>
        <v>19</v>
      </c>
      <c r="AL45" s="61">
        <v>115</v>
      </c>
      <c r="AM45" s="126">
        <f t="shared" si="35"/>
        <v>0</v>
      </c>
      <c r="AN45" s="61">
        <v>0</v>
      </c>
      <c r="AO45" s="126">
        <f t="shared" si="7"/>
        <v>28</v>
      </c>
      <c r="AP45" s="86">
        <v>153</v>
      </c>
      <c r="AQ45" s="137">
        <f t="shared" si="8"/>
        <v>21</v>
      </c>
      <c r="AR45" s="61">
        <v>136</v>
      </c>
      <c r="AS45" s="126">
        <f t="shared" si="9"/>
        <v>0</v>
      </c>
      <c r="AT45" s="61">
        <v>0</v>
      </c>
      <c r="AU45" s="126">
        <f t="shared" si="10"/>
        <v>26</v>
      </c>
      <c r="AV45" s="127">
        <v>179</v>
      </c>
      <c r="AW45" s="137">
        <f t="shared" si="36"/>
        <v>21</v>
      </c>
      <c r="AX45" s="61">
        <v>157</v>
      </c>
      <c r="AY45" s="126">
        <f>AZ45-AT45</f>
        <v>0</v>
      </c>
      <c r="AZ45" s="61">
        <v>0</v>
      </c>
      <c r="BA45" s="126">
        <f t="shared" si="12"/>
        <v>28</v>
      </c>
      <c r="BB45" s="86">
        <v>207</v>
      </c>
      <c r="BC45" s="137">
        <f t="shared" si="13"/>
        <v>13</v>
      </c>
      <c r="BD45" s="61">
        <v>170</v>
      </c>
      <c r="BE45" s="126">
        <f>BF45-AZ45</f>
        <v>0</v>
      </c>
      <c r="BF45" s="61">
        <v>0</v>
      </c>
      <c r="BG45" s="126">
        <f t="shared" si="15"/>
        <v>18</v>
      </c>
      <c r="BH45" s="127">
        <v>225</v>
      </c>
      <c r="BI45" s="137">
        <f t="shared" si="16"/>
        <v>20</v>
      </c>
      <c r="BJ45" s="61">
        <v>190</v>
      </c>
      <c r="BK45" s="126">
        <f t="shared" si="17"/>
        <v>1</v>
      </c>
      <c r="BL45" s="61">
        <v>1</v>
      </c>
      <c r="BM45" s="126">
        <f t="shared" si="18"/>
        <v>25</v>
      </c>
      <c r="BN45" s="86">
        <v>250</v>
      </c>
      <c r="BO45" s="137">
        <f t="shared" si="19"/>
        <v>13</v>
      </c>
      <c r="BP45" s="61">
        <v>203</v>
      </c>
      <c r="BQ45" s="151">
        <f t="shared" si="20"/>
        <v>0</v>
      </c>
      <c r="BR45" s="61">
        <v>1</v>
      </c>
      <c r="BS45" s="126">
        <f t="shared" si="21"/>
        <v>15</v>
      </c>
      <c r="BT45" s="86">
        <v>265</v>
      </c>
      <c r="BU45" s="137">
        <f t="shared" si="37"/>
        <v>27</v>
      </c>
      <c r="BV45" s="61">
        <v>230</v>
      </c>
      <c r="BW45" s="126">
        <f t="shared" si="22"/>
        <v>0</v>
      </c>
      <c r="BX45" s="61">
        <v>1</v>
      </c>
      <c r="BY45" s="126">
        <f t="shared" si="23"/>
        <v>41</v>
      </c>
      <c r="BZ45" s="86">
        <v>306</v>
      </c>
    </row>
    <row r="46" spans="2:78" ht="14.25">
      <c r="B46" s="13" t="s">
        <v>57</v>
      </c>
      <c r="C46" s="43">
        <f>'⑱合計'!R42</f>
        <v>0</v>
      </c>
      <c r="D46" s="47">
        <f t="shared" si="1"/>
        <v>258</v>
      </c>
      <c r="E46" s="44">
        <f t="shared" si="38"/>
        <v>346</v>
      </c>
      <c r="F46" s="24">
        <f t="shared" si="2"/>
        <v>2</v>
      </c>
      <c r="G46" s="24">
        <f t="shared" si="24"/>
        <v>344</v>
      </c>
      <c r="H46" s="31">
        <f t="shared" si="25"/>
        <v>0</v>
      </c>
      <c r="I46" s="10"/>
      <c r="J46" s="50">
        <v>13</v>
      </c>
      <c r="K46" s="42">
        <v>0</v>
      </c>
      <c r="L46" s="56">
        <v>16</v>
      </c>
      <c r="M46" s="62">
        <f t="shared" si="3"/>
        <v>18</v>
      </c>
      <c r="N46" s="63">
        <v>31</v>
      </c>
      <c r="O46" s="74">
        <f t="shared" si="4"/>
        <v>0</v>
      </c>
      <c r="P46" s="63">
        <v>0</v>
      </c>
      <c r="Q46" s="74">
        <f t="shared" si="5"/>
        <v>30</v>
      </c>
      <c r="R46" s="102">
        <v>46</v>
      </c>
      <c r="S46" s="116">
        <f t="shared" si="26"/>
        <v>23</v>
      </c>
      <c r="T46" s="101">
        <v>54</v>
      </c>
      <c r="U46" s="120">
        <f t="shared" si="27"/>
        <v>0</v>
      </c>
      <c r="V46" s="101">
        <v>0</v>
      </c>
      <c r="W46" s="120">
        <f t="shared" si="28"/>
        <v>33</v>
      </c>
      <c r="X46" s="111">
        <v>79</v>
      </c>
      <c r="Y46" s="116">
        <f t="shared" si="29"/>
        <v>19</v>
      </c>
      <c r="Z46" s="61">
        <v>73</v>
      </c>
      <c r="AA46" s="126">
        <f t="shared" si="30"/>
        <v>0</v>
      </c>
      <c r="AB46" s="61">
        <v>0</v>
      </c>
      <c r="AC46" s="126">
        <f t="shared" si="31"/>
        <v>21</v>
      </c>
      <c r="AD46" s="127">
        <v>100</v>
      </c>
      <c r="AE46" s="137">
        <f t="shared" si="32"/>
        <v>24</v>
      </c>
      <c r="AF46" s="61">
        <v>97</v>
      </c>
      <c r="AG46" s="126">
        <f t="shared" si="33"/>
        <v>0</v>
      </c>
      <c r="AH46" s="61">
        <v>0</v>
      </c>
      <c r="AI46" s="126">
        <f t="shared" si="6"/>
        <v>38</v>
      </c>
      <c r="AJ46" s="86">
        <v>138</v>
      </c>
      <c r="AK46" s="137">
        <f t="shared" si="34"/>
        <v>24</v>
      </c>
      <c r="AL46" s="61">
        <v>121</v>
      </c>
      <c r="AM46" s="126">
        <f t="shared" si="35"/>
        <v>0</v>
      </c>
      <c r="AN46" s="61">
        <v>0</v>
      </c>
      <c r="AO46" s="126">
        <f t="shared" si="7"/>
        <v>31</v>
      </c>
      <c r="AP46" s="86">
        <v>169</v>
      </c>
      <c r="AQ46" s="137">
        <f t="shared" si="8"/>
        <v>17</v>
      </c>
      <c r="AR46" s="61">
        <v>138</v>
      </c>
      <c r="AS46" s="126">
        <f t="shared" si="9"/>
        <v>2</v>
      </c>
      <c r="AT46" s="61">
        <v>2</v>
      </c>
      <c r="AU46" s="126">
        <f t="shared" si="10"/>
        <v>24</v>
      </c>
      <c r="AV46" s="127">
        <v>193</v>
      </c>
      <c r="AW46" s="137">
        <f t="shared" si="36"/>
        <v>21</v>
      </c>
      <c r="AX46" s="61">
        <v>159</v>
      </c>
      <c r="AY46" s="126">
        <f t="shared" si="11"/>
        <v>0</v>
      </c>
      <c r="AZ46" s="61">
        <v>2</v>
      </c>
      <c r="BA46" s="126">
        <f t="shared" si="12"/>
        <v>31</v>
      </c>
      <c r="BB46" s="86">
        <v>224</v>
      </c>
      <c r="BC46" s="137">
        <f>BD46-AX46</f>
        <v>26</v>
      </c>
      <c r="BD46" s="61">
        <v>185</v>
      </c>
      <c r="BE46" s="126">
        <f t="shared" si="14"/>
        <v>0</v>
      </c>
      <c r="BF46" s="61">
        <v>2</v>
      </c>
      <c r="BG46" s="126">
        <f t="shared" si="15"/>
        <v>30</v>
      </c>
      <c r="BH46" s="127">
        <v>254</v>
      </c>
      <c r="BI46" s="137">
        <f t="shared" si="16"/>
        <v>35</v>
      </c>
      <c r="BJ46" s="61">
        <v>220</v>
      </c>
      <c r="BK46" s="126">
        <f t="shared" si="17"/>
        <v>0</v>
      </c>
      <c r="BL46" s="61">
        <v>2</v>
      </c>
      <c r="BM46" s="126">
        <f t="shared" si="18"/>
        <v>44</v>
      </c>
      <c r="BN46" s="86">
        <v>298</v>
      </c>
      <c r="BO46" s="137">
        <f t="shared" si="19"/>
        <v>17</v>
      </c>
      <c r="BP46" s="61">
        <v>237</v>
      </c>
      <c r="BQ46" s="151">
        <f t="shared" si="20"/>
        <v>0</v>
      </c>
      <c r="BR46" s="61">
        <v>2</v>
      </c>
      <c r="BS46" s="126">
        <f t="shared" si="21"/>
        <v>22</v>
      </c>
      <c r="BT46" s="86">
        <v>320</v>
      </c>
      <c r="BU46" s="137">
        <f t="shared" si="37"/>
        <v>21</v>
      </c>
      <c r="BV46" s="61">
        <v>258</v>
      </c>
      <c r="BW46" s="126">
        <f t="shared" si="22"/>
        <v>0</v>
      </c>
      <c r="BX46" s="61">
        <v>2</v>
      </c>
      <c r="BY46" s="126">
        <f t="shared" si="23"/>
        <v>24</v>
      </c>
      <c r="BZ46" s="86">
        <v>344</v>
      </c>
    </row>
    <row r="47" spans="2:78" ht="14.25">
      <c r="B47" s="13" t="s">
        <v>58</v>
      </c>
      <c r="C47" s="43">
        <f>'⑱合計'!R43</f>
        <v>0</v>
      </c>
      <c r="D47" s="47">
        <f t="shared" si="1"/>
        <v>303</v>
      </c>
      <c r="E47" s="44">
        <f t="shared" si="38"/>
        <v>402</v>
      </c>
      <c r="F47" s="24">
        <f t="shared" si="2"/>
        <v>2</v>
      </c>
      <c r="G47" s="24">
        <f t="shared" si="24"/>
        <v>400</v>
      </c>
      <c r="H47" s="31">
        <f t="shared" si="25"/>
        <v>0</v>
      </c>
      <c r="I47" s="10"/>
      <c r="J47" s="50">
        <v>22</v>
      </c>
      <c r="K47" s="42">
        <v>0</v>
      </c>
      <c r="L47" s="56">
        <v>27</v>
      </c>
      <c r="M47" s="62">
        <f t="shared" si="3"/>
        <v>18</v>
      </c>
      <c r="N47" s="63">
        <v>40</v>
      </c>
      <c r="O47" s="74">
        <f t="shared" si="4"/>
        <v>0</v>
      </c>
      <c r="P47" s="63">
        <v>0</v>
      </c>
      <c r="Q47" s="74">
        <f t="shared" si="5"/>
        <v>24</v>
      </c>
      <c r="R47" s="102">
        <v>51</v>
      </c>
      <c r="S47" s="116">
        <f t="shared" si="26"/>
        <v>24</v>
      </c>
      <c r="T47" s="101">
        <v>64</v>
      </c>
      <c r="U47" s="120">
        <f t="shared" si="27"/>
        <v>0</v>
      </c>
      <c r="V47" s="101">
        <v>0</v>
      </c>
      <c r="W47" s="120">
        <f t="shared" si="28"/>
        <v>27</v>
      </c>
      <c r="X47" s="111">
        <v>78</v>
      </c>
      <c r="Y47" s="116">
        <f t="shared" si="29"/>
        <v>28</v>
      </c>
      <c r="Z47" s="61">
        <v>92</v>
      </c>
      <c r="AA47" s="126">
        <f t="shared" si="30"/>
        <v>0</v>
      </c>
      <c r="AB47" s="61">
        <v>0</v>
      </c>
      <c r="AC47" s="126">
        <f t="shared" si="31"/>
        <v>33</v>
      </c>
      <c r="AD47" s="127">
        <v>111</v>
      </c>
      <c r="AE47" s="137">
        <f t="shared" si="32"/>
        <v>31</v>
      </c>
      <c r="AF47" s="61">
        <v>123</v>
      </c>
      <c r="AG47" s="126">
        <f t="shared" si="33"/>
        <v>0</v>
      </c>
      <c r="AH47" s="61">
        <v>0</v>
      </c>
      <c r="AI47" s="126">
        <f t="shared" si="6"/>
        <v>43</v>
      </c>
      <c r="AJ47" s="86">
        <v>154</v>
      </c>
      <c r="AK47" s="137">
        <f t="shared" si="34"/>
        <v>21</v>
      </c>
      <c r="AL47" s="61">
        <v>144</v>
      </c>
      <c r="AM47" s="126">
        <f t="shared" si="35"/>
        <v>0</v>
      </c>
      <c r="AN47" s="61">
        <v>0</v>
      </c>
      <c r="AO47" s="126">
        <f>AP47-AJ47</f>
        <v>24</v>
      </c>
      <c r="AP47" s="86">
        <v>178</v>
      </c>
      <c r="AQ47" s="137">
        <f t="shared" si="8"/>
        <v>28</v>
      </c>
      <c r="AR47" s="61">
        <v>172</v>
      </c>
      <c r="AS47" s="126">
        <f t="shared" si="9"/>
        <v>0</v>
      </c>
      <c r="AT47" s="61">
        <v>0</v>
      </c>
      <c r="AU47" s="126">
        <f t="shared" si="10"/>
        <v>34</v>
      </c>
      <c r="AV47" s="127">
        <v>212</v>
      </c>
      <c r="AW47" s="137">
        <f t="shared" si="36"/>
        <v>20</v>
      </c>
      <c r="AX47" s="61">
        <v>192</v>
      </c>
      <c r="AY47" s="126">
        <f t="shared" si="11"/>
        <v>0</v>
      </c>
      <c r="AZ47" s="61">
        <v>0</v>
      </c>
      <c r="BA47" s="126">
        <f>BB47-AV47</f>
        <v>23</v>
      </c>
      <c r="BB47" s="86">
        <v>235</v>
      </c>
      <c r="BC47" s="137">
        <f t="shared" si="13"/>
        <v>21</v>
      </c>
      <c r="BD47" s="61">
        <v>213</v>
      </c>
      <c r="BE47" s="126">
        <f t="shared" si="14"/>
        <v>0</v>
      </c>
      <c r="BF47" s="61">
        <v>0</v>
      </c>
      <c r="BG47" s="126">
        <f t="shared" si="15"/>
        <v>38</v>
      </c>
      <c r="BH47" s="127">
        <v>273</v>
      </c>
      <c r="BI47" s="137">
        <f t="shared" si="16"/>
        <v>30</v>
      </c>
      <c r="BJ47" s="61">
        <v>243</v>
      </c>
      <c r="BK47" s="126">
        <f t="shared" si="17"/>
        <v>0</v>
      </c>
      <c r="BL47" s="61">
        <v>0</v>
      </c>
      <c r="BM47" s="126">
        <f t="shared" si="18"/>
        <v>43</v>
      </c>
      <c r="BN47" s="86">
        <v>316</v>
      </c>
      <c r="BO47" s="137">
        <f t="shared" si="19"/>
        <v>29</v>
      </c>
      <c r="BP47" s="61">
        <v>272</v>
      </c>
      <c r="BQ47" s="151">
        <f t="shared" si="20"/>
        <v>2</v>
      </c>
      <c r="BR47" s="61">
        <v>2</v>
      </c>
      <c r="BS47" s="126">
        <f t="shared" si="21"/>
        <v>37</v>
      </c>
      <c r="BT47" s="86">
        <v>353</v>
      </c>
      <c r="BU47" s="137">
        <f t="shared" si="37"/>
        <v>31</v>
      </c>
      <c r="BV47" s="61">
        <v>303</v>
      </c>
      <c r="BW47" s="126">
        <f t="shared" si="22"/>
        <v>0</v>
      </c>
      <c r="BX47" s="61">
        <v>2</v>
      </c>
      <c r="BY47" s="126">
        <f t="shared" si="23"/>
        <v>47</v>
      </c>
      <c r="BZ47" s="86">
        <v>400</v>
      </c>
    </row>
    <row r="48" spans="2:78" ht="14.25">
      <c r="B48" s="13" t="s">
        <v>59</v>
      </c>
      <c r="C48" s="43" t="e">
        <f>⑱合計!#REF!</f>
        <v>#REF!</v>
      </c>
      <c r="D48" s="47">
        <f t="shared" si="1"/>
        <v>166</v>
      </c>
      <c r="E48" s="44">
        <f t="shared" si="38"/>
        <v>213</v>
      </c>
      <c r="F48" s="24">
        <f t="shared" si="2"/>
        <v>2</v>
      </c>
      <c r="G48" s="24">
        <f t="shared" si="24"/>
        <v>211</v>
      </c>
      <c r="H48" s="31" t="e">
        <f t="shared" si="25"/>
        <v>#REF!</v>
      </c>
      <c r="I48" s="10"/>
      <c r="J48" s="50">
        <v>15</v>
      </c>
      <c r="K48" s="42">
        <v>0</v>
      </c>
      <c r="L48" s="56">
        <v>18</v>
      </c>
      <c r="M48" s="62">
        <f t="shared" si="3"/>
        <v>17</v>
      </c>
      <c r="N48" s="63">
        <v>32</v>
      </c>
      <c r="O48" s="74">
        <f t="shared" si="4"/>
        <v>0</v>
      </c>
      <c r="P48" s="63">
        <v>0</v>
      </c>
      <c r="Q48" s="74">
        <f t="shared" si="5"/>
        <v>21</v>
      </c>
      <c r="R48" s="102">
        <v>39</v>
      </c>
      <c r="S48" s="116">
        <f t="shared" si="26"/>
        <v>17</v>
      </c>
      <c r="T48" s="101">
        <v>49</v>
      </c>
      <c r="U48" s="120">
        <f t="shared" si="27"/>
        <v>0</v>
      </c>
      <c r="V48" s="101">
        <v>0</v>
      </c>
      <c r="W48" s="120">
        <f t="shared" si="28"/>
        <v>26</v>
      </c>
      <c r="X48" s="111">
        <v>65</v>
      </c>
      <c r="Y48" s="116">
        <f t="shared" si="29"/>
        <v>13</v>
      </c>
      <c r="Z48" s="61">
        <v>62</v>
      </c>
      <c r="AA48" s="126">
        <f t="shared" si="30"/>
        <v>0</v>
      </c>
      <c r="AB48" s="61">
        <v>0</v>
      </c>
      <c r="AC48" s="126">
        <f t="shared" si="31"/>
        <v>15</v>
      </c>
      <c r="AD48" s="127">
        <v>80</v>
      </c>
      <c r="AE48" s="137">
        <f t="shared" si="32"/>
        <v>12</v>
      </c>
      <c r="AF48" s="61">
        <v>74</v>
      </c>
      <c r="AG48" s="126">
        <f t="shared" si="33"/>
        <v>0</v>
      </c>
      <c r="AH48" s="61">
        <v>0</v>
      </c>
      <c r="AI48" s="126">
        <f t="shared" si="6"/>
        <v>13</v>
      </c>
      <c r="AJ48" s="86">
        <v>93</v>
      </c>
      <c r="AK48" s="137">
        <f t="shared" si="34"/>
        <v>14</v>
      </c>
      <c r="AL48" s="61">
        <v>88</v>
      </c>
      <c r="AM48" s="126">
        <f t="shared" si="35"/>
        <v>0</v>
      </c>
      <c r="AN48" s="61">
        <v>0</v>
      </c>
      <c r="AO48" s="126">
        <f t="shared" si="7"/>
        <v>17</v>
      </c>
      <c r="AP48" s="86">
        <v>110</v>
      </c>
      <c r="AQ48" s="137">
        <f t="shared" si="8"/>
        <v>9</v>
      </c>
      <c r="AR48" s="61">
        <v>97</v>
      </c>
      <c r="AS48" s="126">
        <f t="shared" si="9"/>
        <v>0</v>
      </c>
      <c r="AT48" s="61">
        <v>0</v>
      </c>
      <c r="AU48" s="126">
        <f t="shared" si="10"/>
        <v>13</v>
      </c>
      <c r="AV48" s="127">
        <v>123</v>
      </c>
      <c r="AW48" s="137">
        <f t="shared" si="36"/>
        <v>14</v>
      </c>
      <c r="AX48" s="61">
        <v>111</v>
      </c>
      <c r="AY48" s="126">
        <f t="shared" si="11"/>
        <v>1</v>
      </c>
      <c r="AZ48" s="61">
        <v>1</v>
      </c>
      <c r="BA48" s="126">
        <f t="shared" si="12"/>
        <v>24</v>
      </c>
      <c r="BB48" s="86">
        <v>147</v>
      </c>
      <c r="BC48" s="137">
        <f t="shared" si="13"/>
        <v>21</v>
      </c>
      <c r="BD48" s="61">
        <v>132</v>
      </c>
      <c r="BE48" s="126">
        <f t="shared" si="14"/>
        <v>0</v>
      </c>
      <c r="BF48" s="61">
        <v>1</v>
      </c>
      <c r="BG48" s="126">
        <f t="shared" si="15"/>
        <v>27</v>
      </c>
      <c r="BH48" s="127">
        <v>174</v>
      </c>
      <c r="BI48" s="137">
        <f t="shared" si="16"/>
        <v>9</v>
      </c>
      <c r="BJ48" s="61">
        <v>141</v>
      </c>
      <c r="BK48" s="126">
        <f t="shared" si="17"/>
        <v>0</v>
      </c>
      <c r="BL48" s="61">
        <v>1</v>
      </c>
      <c r="BM48" s="126">
        <f t="shared" si="18"/>
        <v>10</v>
      </c>
      <c r="BN48" s="86">
        <v>184</v>
      </c>
      <c r="BO48" s="137">
        <f t="shared" si="19"/>
        <v>15</v>
      </c>
      <c r="BP48" s="61">
        <v>156</v>
      </c>
      <c r="BQ48" s="151">
        <f t="shared" si="20"/>
        <v>0</v>
      </c>
      <c r="BR48" s="61">
        <v>1</v>
      </c>
      <c r="BS48" s="126">
        <f t="shared" si="21"/>
        <v>15</v>
      </c>
      <c r="BT48" s="86">
        <v>199</v>
      </c>
      <c r="BU48" s="137">
        <f t="shared" si="37"/>
        <v>10</v>
      </c>
      <c r="BV48" s="61">
        <v>166</v>
      </c>
      <c r="BW48" s="126">
        <f t="shared" si="22"/>
        <v>1</v>
      </c>
      <c r="BX48" s="61">
        <v>2</v>
      </c>
      <c r="BY48" s="126">
        <f t="shared" si="23"/>
        <v>12</v>
      </c>
      <c r="BZ48" s="86">
        <v>211</v>
      </c>
    </row>
    <row r="49" spans="2:78" ht="14.25">
      <c r="B49" s="13" t="s">
        <v>60</v>
      </c>
      <c r="C49" s="43">
        <f>'⑱合計'!R44</f>
        <v>2</v>
      </c>
      <c r="D49" s="47">
        <f t="shared" si="1"/>
        <v>21</v>
      </c>
      <c r="E49" s="44">
        <f t="shared" si="38"/>
        <v>29</v>
      </c>
      <c r="F49" s="24">
        <f t="shared" si="2"/>
        <v>0</v>
      </c>
      <c r="G49" s="24">
        <f t="shared" si="24"/>
        <v>29</v>
      </c>
      <c r="H49" s="31">
        <f t="shared" si="25"/>
        <v>0.06896551724137931</v>
      </c>
      <c r="I49" s="10"/>
      <c r="J49" s="50">
        <v>0</v>
      </c>
      <c r="K49" s="42">
        <v>0</v>
      </c>
      <c r="L49" s="56">
        <v>0</v>
      </c>
      <c r="M49" s="62">
        <f t="shared" si="3"/>
        <v>1</v>
      </c>
      <c r="N49" s="63">
        <v>1</v>
      </c>
      <c r="O49" s="74">
        <f t="shared" si="4"/>
        <v>0</v>
      </c>
      <c r="P49" s="63">
        <v>0</v>
      </c>
      <c r="Q49" s="74">
        <f t="shared" si="5"/>
        <v>1</v>
      </c>
      <c r="R49" s="102">
        <v>1</v>
      </c>
      <c r="S49" s="116">
        <f t="shared" si="26"/>
        <v>1</v>
      </c>
      <c r="T49" s="101">
        <v>2</v>
      </c>
      <c r="U49" s="120">
        <f t="shared" si="27"/>
        <v>0</v>
      </c>
      <c r="V49" s="101">
        <v>0</v>
      </c>
      <c r="W49" s="120">
        <f t="shared" si="28"/>
        <v>3</v>
      </c>
      <c r="X49" s="111">
        <v>4</v>
      </c>
      <c r="Y49" s="116">
        <f>Z49-T49</f>
        <v>3</v>
      </c>
      <c r="Z49" s="61">
        <v>5</v>
      </c>
      <c r="AA49" s="126">
        <f t="shared" si="30"/>
        <v>0</v>
      </c>
      <c r="AB49" s="61">
        <v>0</v>
      </c>
      <c r="AC49" s="126">
        <f t="shared" si="31"/>
        <v>3</v>
      </c>
      <c r="AD49" s="127">
        <v>7</v>
      </c>
      <c r="AE49" s="137">
        <f t="shared" si="32"/>
        <v>1</v>
      </c>
      <c r="AF49" s="61">
        <v>6</v>
      </c>
      <c r="AG49" s="126">
        <f t="shared" si="33"/>
        <v>0</v>
      </c>
      <c r="AH49" s="61">
        <v>0</v>
      </c>
      <c r="AI49" s="126">
        <f t="shared" si="6"/>
        <v>2</v>
      </c>
      <c r="AJ49" s="86">
        <v>9</v>
      </c>
      <c r="AK49" s="137">
        <f t="shared" si="34"/>
        <v>1</v>
      </c>
      <c r="AL49" s="61">
        <v>7</v>
      </c>
      <c r="AM49" s="126">
        <f t="shared" si="35"/>
        <v>0</v>
      </c>
      <c r="AN49" s="61">
        <v>0</v>
      </c>
      <c r="AO49" s="126">
        <f t="shared" si="7"/>
        <v>1</v>
      </c>
      <c r="AP49" s="86">
        <v>10</v>
      </c>
      <c r="AQ49" s="137">
        <f t="shared" si="8"/>
        <v>2</v>
      </c>
      <c r="AR49" s="61">
        <v>9</v>
      </c>
      <c r="AS49" s="126">
        <f t="shared" si="9"/>
        <v>0</v>
      </c>
      <c r="AT49" s="61">
        <v>0</v>
      </c>
      <c r="AU49" s="126">
        <f t="shared" si="10"/>
        <v>2</v>
      </c>
      <c r="AV49" s="127">
        <v>12</v>
      </c>
      <c r="AW49" s="137">
        <f t="shared" si="36"/>
        <v>1</v>
      </c>
      <c r="AX49" s="61">
        <v>10</v>
      </c>
      <c r="AY49" s="126">
        <f t="shared" si="11"/>
        <v>0</v>
      </c>
      <c r="AZ49" s="61">
        <v>0</v>
      </c>
      <c r="BA49" s="126">
        <f t="shared" si="12"/>
        <v>1</v>
      </c>
      <c r="BB49" s="86">
        <v>13</v>
      </c>
      <c r="BC49" s="137">
        <f t="shared" si="13"/>
        <v>3</v>
      </c>
      <c r="BD49" s="61">
        <v>13</v>
      </c>
      <c r="BE49" s="126">
        <f t="shared" si="14"/>
        <v>0</v>
      </c>
      <c r="BF49" s="61">
        <v>0</v>
      </c>
      <c r="BG49" s="126">
        <f t="shared" si="15"/>
        <v>3</v>
      </c>
      <c r="BH49" s="127">
        <v>16</v>
      </c>
      <c r="BI49" s="137">
        <f t="shared" si="16"/>
        <v>4</v>
      </c>
      <c r="BJ49" s="61">
        <v>17</v>
      </c>
      <c r="BK49" s="126">
        <f t="shared" si="17"/>
        <v>0</v>
      </c>
      <c r="BL49" s="61">
        <v>0</v>
      </c>
      <c r="BM49" s="126">
        <f t="shared" si="18"/>
        <v>7</v>
      </c>
      <c r="BN49" s="86">
        <v>23</v>
      </c>
      <c r="BO49" s="137">
        <f t="shared" si="19"/>
        <v>1</v>
      </c>
      <c r="BP49" s="61">
        <v>18</v>
      </c>
      <c r="BQ49" s="151">
        <f t="shared" si="20"/>
        <v>0</v>
      </c>
      <c r="BR49" s="61">
        <v>0</v>
      </c>
      <c r="BS49" s="126">
        <f t="shared" si="21"/>
        <v>1</v>
      </c>
      <c r="BT49" s="86">
        <v>24</v>
      </c>
      <c r="BU49" s="137">
        <f t="shared" si="37"/>
        <v>3</v>
      </c>
      <c r="BV49" s="61">
        <v>21</v>
      </c>
      <c r="BW49" s="126">
        <f t="shared" si="22"/>
        <v>0</v>
      </c>
      <c r="BX49" s="61">
        <v>0</v>
      </c>
      <c r="BY49" s="126">
        <f t="shared" si="23"/>
        <v>5</v>
      </c>
      <c r="BZ49" s="86">
        <v>29</v>
      </c>
    </row>
    <row r="50" spans="2:78" ht="14.25">
      <c r="B50" s="13" t="s">
        <v>61</v>
      </c>
      <c r="C50" s="43" t="e">
        <f>⑱合計!#REF!</f>
        <v>#REF!</v>
      </c>
      <c r="D50" s="47">
        <f t="shared" si="1"/>
        <v>28</v>
      </c>
      <c r="E50" s="44">
        <f t="shared" si="38"/>
        <v>34</v>
      </c>
      <c r="F50" s="24">
        <f t="shared" si="2"/>
        <v>1</v>
      </c>
      <c r="G50" s="24">
        <f t="shared" si="24"/>
        <v>33</v>
      </c>
      <c r="H50" s="31" t="e">
        <f t="shared" si="25"/>
        <v>#REF!</v>
      </c>
      <c r="I50" s="10"/>
      <c r="J50" s="50">
        <v>2</v>
      </c>
      <c r="K50" s="42">
        <v>0</v>
      </c>
      <c r="L50" s="56">
        <v>3</v>
      </c>
      <c r="M50" s="62">
        <f t="shared" si="3"/>
        <v>1</v>
      </c>
      <c r="N50" s="63">
        <v>3</v>
      </c>
      <c r="O50" s="74">
        <f t="shared" si="4"/>
        <v>0</v>
      </c>
      <c r="P50" s="63">
        <v>0</v>
      </c>
      <c r="Q50" s="74">
        <f t="shared" si="5"/>
        <v>1</v>
      </c>
      <c r="R50" s="102">
        <v>4</v>
      </c>
      <c r="S50" s="116">
        <f>T50-N50</f>
        <v>1</v>
      </c>
      <c r="T50" s="101">
        <v>4</v>
      </c>
      <c r="U50" s="120">
        <f>V50-P50</f>
        <v>0</v>
      </c>
      <c r="V50" s="101">
        <v>0</v>
      </c>
      <c r="W50" s="120">
        <f t="shared" si="28"/>
        <v>1</v>
      </c>
      <c r="X50" s="111">
        <v>5</v>
      </c>
      <c r="Y50" s="116">
        <f t="shared" si="29"/>
        <v>3</v>
      </c>
      <c r="Z50" s="61">
        <v>7</v>
      </c>
      <c r="AA50" s="126">
        <f t="shared" si="30"/>
        <v>1</v>
      </c>
      <c r="AB50" s="61">
        <v>1</v>
      </c>
      <c r="AC50" s="126">
        <f t="shared" si="31"/>
        <v>3</v>
      </c>
      <c r="AD50" s="127">
        <v>8</v>
      </c>
      <c r="AE50" s="137">
        <f t="shared" si="32"/>
        <v>3</v>
      </c>
      <c r="AF50" s="61">
        <v>10</v>
      </c>
      <c r="AG50" s="126">
        <f t="shared" si="33"/>
        <v>0</v>
      </c>
      <c r="AH50" s="61">
        <v>1</v>
      </c>
      <c r="AI50" s="126">
        <f t="shared" si="6"/>
        <v>6</v>
      </c>
      <c r="AJ50" s="86">
        <v>14</v>
      </c>
      <c r="AK50" s="137">
        <f t="shared" si="34"/>
        <v>1</v>
      </c>
      <c r="AL50" s="61">
        <v>11</v>
      </c>
      <c r="AM50" s="126">
        <f t="shared" si="35"/>
        <v>0</v>
      </c>
      <c r="AN50" s="61">
        <v>1</v>
      </c>
      <c r="AO50" s="126">
        <f t="shared" si="7"/>
        <v>1</v>
      </c>
      <c r="AP50" s="86">
        <v>15</v>
      </c>
      <c r="AQ50" s="137">
        <f t="shared" si="8"/>
        <v>3</v>
      </c>
      <c r="AR50" s="61">
        <v>14</v>
      </c>
      <c r="AS50" s="126">
        <f>AT50-AN50</f>
        <v>0</v>
      </c>
      <c r="AT50" s="61">
        <v>1</v>
      </c>
      <c r="AU50" s="126">
        <f t="shared" si="10"/>
        <v>3</v>
      </c>
      <c r="AV50" s="127">
        <v>18</v>
      </c>
      <c r="AW50" s="137">
        <f t="shared" si="36"/>
        <v>3</v>
      </c>
      <c r="AX50" s="61">
        <v>17</v>
      </c>
      <c r="AY50" s="126">
        <f t="shared" si="11"/>
        <v>0</v>
      </c>
      <c r="AZ50" s="61">
        <v>1</v>
      </c>
      <c r="BA50" s="126">
        <f t="shared" si="12"/>
        <v>3</v>
      </c>
      <c r="BB50" s="86">
        <v>21</v>
      </c>
      <c r="BC50" s="137">
        <f t="shared" si="13"/>
        <v>3</v>
      </c>
      <c r="BD50" s="61">
        <v>20</v>
      </c>
      <c r="BE50" s="126">
        <f t="shared" si="14"/>
        <v>0</v>
      </c>
      <c r="BF50" s="61">
        <v>1</v>
      </c>
      <c r="BG50" s="126">
        <f t="shared" si="15"/>
        <v>3</v>
      </c>
      <c r="BH50" s="127">
        <v>24</v>
      </c>
      <c r="BI50" s="137">
        <f t="shared" si="16"/>
        <v>2</v>
      </c>
      <c r="BJ50" s="61">
        <v>22</v>
      </c>
      <c r="BK50" s="126">
        <f t="shared" si="17"/>
        <v>0</v>
      </c>
      <c r="BL50" s="61">
        <v>1</v>
      </c>
      <c r="BM50" s="126">
        <f t="shared" si="18"/>
        <v>2</v>
      </c>
      <c r="BN50" s="86">
        <v>26</v>
      </c>
      <c r="BO50" s="137">
        <f t="shared" si="19"/>
        <v>3</v>
      </c>
      <c r="BP50" s="61">
        <v>25</v>
      </c>
      <c r="BQ50" s="151">
        <f t="shared" si="20"/>
        <v>0</v>
      </c>
      <c r="BR50" s="61">
        <v>1</v>
      </c>
      <c r="BS50" s="126">
        <f t="shared" si="21"/>
        <v>3</v>
      </c>
      <c r="BT50" s="86">
        <v>29</v>
      </c>
      <c r="BU50" s="137">
        <f t="shared" si="37"/>
        <v>3</v>
      </c>
      <c r="BV50" s="61">
        <v>28</v>
      </c>
      <c r="BW50" s="126">
        <f t="shared" si="22"/>
        <v>0</v>
      </c>
      <c r="BX50" s="61">
        <v>1</v>
      </c>
      <c r="BY50" s="126">
        <f>BZ50-BT50</f>
        <v>4</v>
      </c>
      <c r="BZ50" s="86">
        <v>33</v>
      </c>
    </row>
    <row r="51" spans="2:78" ht="14.25">
      <c r="B51" s="13" t="s">
        <v>62</v>
      </c>
      <c r="C51" s="43" t="e">
        <f>⑱合計!#REF!</f>
        <v>#REF!</v>
      </c>
      <c r="D51" s="47">
        <f t="shared" si="1"/>
        <v>8</v>
      </c>
      <c r="E51" s="44">
        <f t="shared" si="38"/>
        <v>8</v>
      </c>
      <c r="F51" s="24">
        <f t="shared" si="2"/>
        <v>0</v>
      </c>
      <c r="G51" s="24">
        <f t="shared" si="24"/>
        <v>8</v>
      </c>
      <c r="H51" s="31" t="e">
        <f t="shared" si="25"/>
        <v>#REF!</v>
      </c>
      <c r="I51" s="10"/>
      <c r="J51" s="50">
        <v>1</v>
      </c>
      <c r="K51" s="42">
        <v>0</v>
      </c>
      <c r="L51" s="56">
        <v>1</v>
      </c>
      <c r="M51" s="62">
        <f t="shared" si="3"/>
        <v>0</v>
      </c>
      <c r="N51" s="63">
        <v>1</v>
      </c>
      <c r="O51" s="74">
        <f t="shared" si="4"/>
        <v>0</v>
      </c>
      <c r="P51" s="63">
        <v>0</v>
      </c>
      <c r="Q51" s="74">
        <f t="shared" si="5"/>
        <v>0</v>
      </c>
      <c r="R51" s="102">
        <v>1</v>
      </c>
      <c r="S51" s="116">
        <f t="shared" si="26"/>
        <v>0</v>
      </c>
      <c r="T51" s="101">
        <v>1</v>
      </c>
      <c r="U51" s="120">
        <f t="shared" si="27"/>
        <v>0</v>
      </c>
      <c r="V51" s="101">
        <v>0</v>
      </c>
      <c r="W51" s="120">
        <f t="shared" si="28"/>
        <v>0</v>
      </c>
      <c r="X51" s="111">
        <v>1</v>
      </c>
      <c r="Y51" s="116">
        <f t="shared" si="29"/>
        <v>4</v>
      </c>
      <c r="Z51" s="61">
        <v>5</v>
      </c>
      <c r="AA51" s="126">
        <f t="shared" si="30"/>
        <v>0</v>
      </c>
      <c r="AB51" s="61">
        <v>0</v>
      </c>
      <c r="AC51" s="126">
        <f t="shared" si="31"/>
        <v>4</v>
      </c>
      <c r="AD51" s="127">
        <v>5</v>
      </c>
      <c r="AE51" s="137">
        <f t="shared" si="32"/>
        <v>0</v>
      </c>
      <c r="AF51" s="61">
        <v>5</v>
      </c>
      <c r="AG51" s="126">
        <f t="shared" si="33"/>
        <v>0</v>
      </c>
      <c r="AH51" s="61">
        <v>0</v>
      </c>
      <c r="AI51" s="126">
        <f t="shared" si="6"/>
        <v>0</v>
      </c>
      <c r="AJ51" s="86">
        <v>5</v>
      </c>
      <c r="AK51" s="137">
        <f t="shared" si="34"/>
        <v>0</v>
      </c>
      <c r="AL51" s="61">
        <v>5</v>
      </c>
      <c r="AM51" s="126">
        <f t="shared" si="35"/>
        <v>0</v>
      </c>
      <c r="AN51" s="61">
        <v>0</v>
      </c>
      <c r="AO51" s="126">
        <f t="shared" si="7"/>
        <v>0</v>
      </c>
      <c r="AP51" s="86">
        <v>5</v>
      </c>
      <c r="AQ51" s="137">
        <f t="shared" si="8"/>
        <v>0</v>
      </c>
      <c r="AR51" s="61">
        <v>5</v>
      </c>
      <c r="AS51" s="126">
        <f t="shared" si="9"/>
        <v>0</v>
      </c>
      <c r="AT51" s="61">
        <v>0</v>
      </c>
      <c r="AU51" s="126">
        <f t="shared" si="10"/>
        <v>0</v>
      </c>
      <c r="AV51" s="127">
        <v>5</v>
      </c>
      <c r="AW51" s="137">
        <f t="shared" si="36"/>
        <v>1</v>
      </c>
      <c r="AX51" s="61">
        <v>6</v>
      </c>
      <c r="AY51" s="126">
        <f t="shared" si="11"/>
        <v>0</v>
      </c>
      <c r="AZ51" s="61">
        <v>0</v>
      </c>
      <c r="BA51" s="126">
        <f t="shared" si="12"/>
        <v>1</v>
      </c>
      <c r="BB51" s="86">
        <v>6</v>
      </c>
      <c r="BC51" s="137">
        <f t="shared" si="13"/>
        <v>0</v>
      </c>
      <c r="BD51" s="61">
        <v>6</v>
      </c>
      <c r="BE51" s="126">
        <f t="shared" si="14"/>
        <v>0</v>
      </c>
      <c r="BF51" s="61">
        <v>0</v>
      </c>
      <c r="BG51" s="126">
        <f t="shared" si="15"/>
        <v>0</v>
      </c>
      <c r="BH51" s="127">
        <v>6</v>
      </c>
      <c r="BI51" s="137">
        <f t="shared" si="16"/>
        <v>1</v>
      </c>
      <c r="BJ51" s="61">
        <v>7</v>
      </c>
      <c r="BK51" s="126">
        <f t="shared" si="17"/>
        <v>0</v>
      </c>
      <c r="BL51" s="61">
        <v>0</v>
      </c>
      <c r="BM51" s="126">
        <f t="shared" si="18"/>
        <v>1</v>
      </c>
      <c r="BN51" s="86">
        <v>7</v>
      </c>
      <c r="BO51" s="137">
        <f t="shared" si="19"/>
        <v>0</v>
      </c>
      <c r="BP51" s="61">
        <v>7</v>
      </c>
      <c r="BQ51" s="151">
        <f t="shared" si="20"/>
        <v>0</v>
      </c>
      <c r="BR51" s="61">
        <v>0</v>
      </c>
      <c r="BS51" s="126">
        <f t="shared" si="21"/>
        <v>0</v>
      </c>
      <c r="BT51" s="86">
        <v>7</v>
      </c>
      <c r="BU51" s="137">
        <f t="shared" si="37"/>
        <v>1</v>
      </c>
      <c r="BV51" s="61">
        <v>8</v>
      </c>
      <c r="BW51" s="126">
        <f t="shared" si="22"/>
        <v>0</v>
      </c>
      <c r="BX51" s="61">
        <v>0</v>
      </c>
      <c r="BY51" s="126">
        <f t="shared" si="23"/>
        <v>1</v>
      </c>
      <c r="BZ51" s="86">
        <v>8</v>
      </c>
    </row>
    <row r="52" spans="2:78" ht="14.25">
      <c r="B52" s="13" t="s">
        <v>63</v>
      </c>
      <c r="C52" s="43" t="e">
        <f>⑱合計!#REF!</f>
        <v>#REF!</v>
      </c>
      <c r="D52" s="47">
        <f t="shared" si="1"/>
        <v>186</v>
      </c>
      <c r="E52" s="44">
        <f>SUM(F52:G52)</f>
        <v>267</v>
      </c>
      <c r="F52" s="24">
        <f t="shared" si="2"/>
        <v>2</v>
      </c>
      <c r="G52" s="24">
        <f t="shared" si="24"/>
        <v>265</v>
      </c>
      <c r="H52" s="31" t="e">
        <f>C52/E52</f>
        <v>#REF!</v>
      </c>
      <c r="I52" s="10"/>
      <c r="J52" s="50">
        <v>7</v>
      </c>
      <c r="K52" s="42">
        <v>0</v>
      </c>
      <c r="L52" s="56">
        <v>11</v>
      </c>
      <c r="M52" s="62">
        <f t="shared" si="3"/>
        <v>9</v>
      </c>
      <c r="N52" s="63">
        <v>16</v>
      </c>
      <c r="O52" s="74">
        <f t="shared" si="4"/>
        <v>0</v>
      </c>
      <c r="P52" s="63">
        <v>0</v>
      </c>
      <c r="Q52" s="74">
        <f t="shared" si="5"/>
        <v>10</v>
      </c>
      <c r="R52" s="102">
        <v>21</v>
      </c>
      <c r="S52" s="116">
        <f t="shared" si="26"/>
        <v>19</v>
      </c>
      <c r="T52" s="101">
        <v>35</v>
      </c>
      <c r="U52" s="120">
        <f t="shared" si="27"/>
        <v>1</v>
      </c>
      <c r="V52" s="101">
        <v>1</v>
      </c>
      <c r="W52" s="120">
        <f t="shared" si="28"/>
        <v>29</v>
      </c>
      <c r="X52" s="111">
        <v>50</v>
      </c>
      <c r="Y52" s="116">
        <f t="shared" si="29"/>
        <v>20</v>
      </c>
      <c r="Z52" s="61">
        <v>55</v>
      </c>
      <c r="AA52" s="126">
        <f t="shared" si="30"/>
        <v>0</v>
      </c>
      <c r="AB52" s="61">
        <v>1</v>
      </c>
      <c r="AC52" s="126">
        <f t="shared" si="31"/>
        <v>30</v>
      </c>
      <c r="AD52" s="127">
        <v>80</v>
      </c>
      <c r="AE52" s="137">
        <f t="shared" si="32"/>
        <v>11</v>
      </c>
      <c r="AF52" s="61">
        <v>66</v>
      </c>
      <c r="AG52" s="126">
        <f t="shared" si="33"/>
        <v>0</v>
      </c>
      <c r="AH52" s="61">
        <v>1</v>
      </c>
      <c r="AI52" s="126">
        <f t="shared" si="6"/>
        <v>13</v>
      </c>
      <c r="AJ52" s="86">
        <v>93</v>
      </c>
      <c r="AK52" s="137">
        <f t="shared" si="34"/>
        <v>21</v>
      </c>
      <c r="AL52" s="61">
        <v>87</v>
      </c>
      <c r="AM52" s="126">
        <f t="shared" si="35"/>
        <v>1</v>
      </c>
      <c r="AN52" s="61">
        <v>2</v>
      </c>
      <c r="AO52" s="126">
        <f t="shared" si="7"/>
        <v>27</v>
      </c>
      <c r="AP52" s="86">
        <v>120</v>
      </c>
      <c r="AQ52" s="137">
        <f t="shared" si="8"/>
        <v>14</v>
      </c>
      <c r="AR52" s="61">
        <v>101</v>
      </c>
      <c r="AS52" s="126">
        <f t="shared" si="9"/>
        <v>0</v>
      </c>
      <c r="AT52" s="61">
        <v>2</v>
      </c>
      <c r="AU52" s="126">
        <f t="shared" si="10"/>
        <v>20</v>
      </c>
      <c r="AV52" s="127">
        <v>140</v>
      </c>
      <c r="AW52" s="137">
        <f>AX52-AR52</f>
        <v>18</v>
      </c>
      <c r="AX52" s="61">
        <v>119</v>
      </c>
      <c r="AY52" s="126">
        <f t="shared" si="11"/>
        <v>0</v>
      </c>
      <c r="AZ52" s="61">
        <v>2</v>
      </c>
      <c r="BA52" s="126">
        <f t="shared" si="12"/>
        <v>25</v>
      </c>
      <c r="BB52" s="86">
        <v>165</v>
      </c>
      <c r="BC52" s="137">
        <f t="shared" si="13"/>
        <v>15</v>
      </c>
      <c r="BD52" s="61">
        <v>134</v>
      </c>
      <c r="BE52" s="126">
        <f t="shared" si="14"/>
        <v>0</v>
      </c>
      <c r="BF52" s="61">
        <v>2</v>
      </c>
      <c r="BG52" s="126">
        <f>BH52-BB52</f>
        <v>19</v>
      </c>
      <c r="BH52" s="127">
        <v>184</v>
      </c>
      <c r="BI52" s="137">
        <f t="shared" si="16"/>
        <v>19</v>
      </c>
      <c r="BJ52" s="61">
        <v>153</v>
      </c>
      <c r="BK52" s="126">
        <f t="shared" si="17"/>
        <v>0</v>
      </c>
      <c r="BL52" s="61">
        <v>2</v>
      </c>
      <c r="BM52" s="126">
        <f t="shared" si="18"/>
        <v>31</v>
      </c>
      <c r="BN52" s="86">
        <v>215</v>
      </c>
      <c r="BO52" s="137">
        <f t="shared" si="19"/>
        <v>15</v>
      </c>
      <c r="BP52" s="61">
        <v>168</v>
      </c>
      <c r="BQ52" s="151">
        <f t="shared" si="20"/>
        <v>0</v>
      </c>
      <c r="BR52" s="61">
        <v>2</v>
      </c>
      <c r="BS52" s="126">
        <f t="shared" si="21"/>
        <v>25</v>
      </c>
      <c r="BT52" s="86">
        <v>240</v>
      </c>
      <c r="BU52" s="137">
        <f t="shared" si="37"/>
        <v>18</v>
      </c>
      <c r="BV52" s="61">
        <v>186</v>
      </c>
      <c r="BW52" s="126">
        <f>BX52-BR52</f>
        <v>0</v>
      </c>
      <c r="BX52" s="61">
        <v>2</v>
      </c>
      <c r="BY52" s="126">
        <f t="shared" si="23"/>
        <v>25</v>
      </c>
      <c r="BZ52" s="86">
        <v>265</v>
      </c>
    </row>
    <row r="53" spans="2:78" ht="14.25">
      <c r="B53" s="13" t="s">
        <v>64</v>
      </c>
      <c r="C53" s="43" t="e">
        <f>⑱合計!#REF!</f>
        <v>#REF!</v>
      </c>
      <c r="D53" s="47">
        <f t="shared" si="1"/>
        <v>118</v>
      </c>
      <c r="E53" s="44">
        <f t="shared" si="38"/>
        <v>150</v>
      </c>
      <c r="F53" s="24">
        <f t="shared" si="2"/>
        <v>1</v>
      </c>
      <c r="G53" s="24">
        <f t="shared" si="24"/>
        <v>149</v>
      </c>
      <c r="H53" s="31" t="e">
        <f t="shared" si="25"/>
        <v>#REF!</v>
      </c>
      <c r="I53" s="10"/>
      <c r="J53" s="50">
        <v>13</v>
      </c>
      <c r="K53" s="42">
        <v>1</v>
      </c>
      <c r="L53" s="56">
        <v>20</v>
      </c>
      <c r="M53" s="62">
        <f t="shared" si="3"/>
        <v>9</v>
      </c>
      <c r="N53" s="63">
        <v>22</v>
      </c>
      <c r="O53" s="74">
        <f t="shared" si="4"/>
        <v>0</v>
      </c>
      <c r="P53" s="63">
        <v>1</v>
      </c>
      <c r="Q53" s="74">
        <f t="shared" si="5"/>
        <v>11</v>
      </c>
      <c r="R53" s="102">
        <v>31</v>
      </c>
      <c r="S53" s="116">
        <f t="shared" si="26"/>
        <v>5</v>
      </c>
      <c r="T53" s="101">
        <v>27</v>
      </c>
      <c r="U53" s="120">
        <f t="shared" si="27"/>
        <v>0</v>
      </c>
      <c r="V53" s="101">
        <v>1</v>
      </c>
      <c r="W53" s="120">
        <f t="shared" si="28"/>
        <v>6</v>
      </c>
      <c r="X53" s="111">
        <v>37</v>
      </c>
      <c r="Y53" s="116">
        <f t="shared" si="29"/>
        <v>4</v>
      </c>
      <c r="Z53" s="61">
        <v>31</v>
      </c>
      <c r="AA53" s="126">
        <f t="shared" si="30"/>
        <v>0</v>
      </c>
      <c r="AB53" s="61">
        <v>1</v>
      </c>
      <c r="AC53" s="126">
        <f>AD53-X53</f>
        <v>4</v>
      </c>
      <c r="AD53" s="127">
        <v>41</v>
      </c>
      <c r="AE53" s="137">
        <f t="shared" si="32"/>
        <v>12</v>
      </c>
      <c r="AF53" s="61">
        <v>43</v>
      </c>
      <c r="AG53" s="126">
        <f t="shared" si="33"/>
        <v>0</v>
      </c>
      <c r="AH53" s="61">
        <v>1</v>
      </c>
      <c r="AI53" s="126">
        <f t="shared" si="6"/>
        <v>13</v>
      </c>
      <c r="AJ53" s="86">
        <v>54</v>
      </c>
      <c r="AK53" s="137">
        <f t="shared" si="34"/>
        <v>8</v>
      </c>
      <c r="AL53" s="61">
        <v>51</v>
      </c>
      <c r="AM53" s="126">
        <f t="shared" si="35"/>
        <v>0</v>
      </c>
      <c r="AN53" s="61">
        <v>1</v>
      </c>
      <c r="AO53" s="126">
        <f t="shared" si="7"/>
        <v>9</v>
      </c>
      <c r="AP53" s="86">
        <v>63</v>
      </c>
      <c r="AQ53" s="137">
        <f t="shared" si="8"/>
        <v>9</v>
      </c>
      <c r="AR53" s="61">
        <v>60</v>
      </c>
      <c r="AS53" s="126">
        <f t="shared" si="9"/>
        <v>0</v>
      </c>
      <c r="AT53" s="61">
        <v>1</v>
      </c>
      <c r="AU53" s="126">
        <f t="shared" si="10"/>
        <v>16</v>
      </c>
      <c r="AV53" s="127">
        <v>79</v>
      </c>
      <c r="AW53" s="137">
        <f t="shared" si="36"/>
        <v>9</v>
      </c>
      <c r="AX53" s="61">
        <v>69</v>
      </c>
      <c r="AY53" s="126">
        <f t="shared" si="11"/>
        <v>0</v>
      </c>
      <c r="AZ53" s="61">
        <v>1</v>
      </c>
      <c r="BA53" s="126">
        <f t="shared" si="12"/>
        <v>10</v>
      </c>
      <c r="BB53" s="86">
        <v>89</v>
      </c>
      <c r="BC53" s="137">
        <f t="shared" si="13"/>
        <v>7</v>
      </c>
      <c r="BD53" s="61">
        <v>76</v>
      </c>
      <c r="BE53" s="126">
        <f t="shared" si="14"/>
        <v>0</v>
      </c>
      <c r="BF53" s="61">
        <v>1</v>
      </c>
      <c r="BG53" s="126">
        <f t="shared" si="15"/>
        <v>7</v>
      </c>
      <c r="BH53" s="127">
        <v>96</v>
      </c>
      <c r="BI53" s="137">
        <f t="shared" si="16"/>
        <v>13</v>
      </c>
      <c r="BJ53" s="61">
        <v>89</v>
      </c>
      <c r="BK53" s="126">
        <f t="shared" si="17"/>
        <v>0</v>
      </c>
      <c r="BL53" s="61">
        <v>1</v>
      </c>
      <c r="BM53" s="126">
        <f t="shared" si="18"/>
        <v>15</v>
      </c>
      <c r="BN53" s="86">
        <v>111</v>
      </c>
      <c r="BO53" s="137">
        <f t="shared" si="19"/>
        <v>11</v>
      </c>
      <c r="BP53" s="61">
        <v>100</v>
      </c>
      <c r="BQ53" s="151">
        <f t="shared" si="20"/>
        <v>0</v>
      </c>
      <c r="BR53" s="61">
        <v>1</v>
      </c>
      <c r="BS53" s="126">
        <f t="shared" si="21"/>
        <v>16</v>
      </c>
      <c r="BT53" s="86">
        <v>127</v>
      </c>
      <c r="BU53" s="137">
        <f t="shared" si="37"/>
        <v>18</v>
      </c>
      <c r="BV53" s="61">
        <v>118</v>
      </c>
      <c r="BW53" s="126">
        <f t="shared" si="22"/>
        <v>0</v>
      </c>
      <c r="BX53" s="61">
        <v>1</v>
      </c>
      <c r="BY53" s="126">
        <f t="shared" si="23"/>
        <v>22</v>
      </c>
      <c r="BZ53" s="86">
        <v>149</v>
      </c>
    </row>
    <row r="54" spans="2:78" ht="14.25">
      <c r="B54" s="13" t="s">
        <v>65</v>
      </c>
      <c r="C54" s="43" t="e">
        <f>⑱合計!#REF!</f>
        <v>#REF!</v>
      </c>
      <c r="D54" s="47">
        <f t="shared" si="1"/>
        <v>123</v>
      </c>
      <c r="E54" s="44">
        <f t="shared" si="38"/>
        <v>161</v>
      </c>
      <c r="F54" s="24">
        <f t="shared" si="2"/>
        <v>1</v>
      </c>
      <c r="G54" s="24">
        <f t="shared" si="24"/>
        <v>160</v>
      </c>
      <c r="H54" s="31" t="e">
        <f t="shared" si="25"/>
        <v>#REF!</v>
      </c>
      <c r="I54" s="10"/>
      <c r="J54" s="50">
        <v>9</v>
      </c>
      <c r="K54" s="42">
        <v>0</v>
      </c>
      <c r="L54" s="56">
        <v>11</v>
      </c>
      <c r="M54" s="62">
        <f t="shared" si="3"/>
        <v>13</v>
      </c>
      <c r="N54" s="63">
        <v>22</v>
      </c>
      <c r="O54" s="74">
        <f t="shared" si="4"/>
        <v>0</v>
      </c>
      <c r="P54" s="63">
        <v>0</v>
      </c>
      <c r="Q54" s="74">
        <f t="shared" si="5"/>
        <v>15</v>
      </c>
      <c r="R54" s="102">
        <v>26</v>
      </c>
      <c r="S54" s="116">
        <f t="shared" si="26"/>
        <v>9</v>
      </c>
      <c r="T54" s="101">
        <v>31</v>
      </c>
      <c r="U54" s="120">
        <f t="shared" si="27"/>
        <v>0</v>
      </c>
      <c r="V54" s="101">
        <v>0</v>
      </c>
      <c r="W54" s="120">
        <f t="shared" si="28"/>
        <v>12</v>
      </c>
      <c r="X54" s="111">
        <v>38</v>
      </c>
      <c r="Y54" s="116">
        <f t="shared" si="29"/>
        <v>12</v>
      </c>
      <c r="Z54" s="61">
        <v>43</v>
      </c>
      <c r="AA54" s="126">
        <f>AB54-V54</f>
        <v>0</v>
      </c>
      <c r="AB54" s="61">
        <v>0</v>
      </c>
      <c r="AC54" s="126">
        <f t="shared" si="31"/>
        <v>13</v>
      </c>
      <c r="AD54" s="127">
        <v>51</v>
      </c>
      <c r="AE54" s="137">
        <f t="shared" si="32"/>
        <v>14</v>
      </c>
      <c r="AF54" s="61">
        <v>57</v>
      </c>
      <c r="AG54" s="126">
        <f t="shared" si="33"/>
        <v>0</v>
      </c>
      <c r="AH54" s="61">
        <v>0</v>
      </c>
      <c r="AI54" s="126">
        <f t="shared" si="6"/>
        <v>22</v>
      </c>
      <c r="AJ54" s="86">
        <v>73</v>
      </c>
      <c r="AK54" s="137">
        <f t="shared" si="34"/>
        <v>8</v>
      </c>
      <c r="AL54" s="61">
        <v>65</v>
      </c>
      <c r="AM54" s="126">
        <f t="shared" si="35"/>
        <v>0</v>
      </c>
      <c r="AN54" s="61">
        <v>0</v>
      </c>
      <c r="AO54" s="126">
        <f t="shared" si="7"/>
        <v>8</v>
      </c>
      <c r="AP54" s="86">
        <v>81</v>
      </c>
      <c r="AQ54" s="137">
        <f t="shared" si="8"/>
        <v>7</v>
      </c>
      <c r="AR54" s="61">
        <v>72</v>
      </c>
      <c r="AS54" s="126">
        <f t="shared" si="9"/>
        <v>0</v>
      </c>
      <c r="AT54" s="61">
        <v>0</v>
      </c>
      <c r="AU54" s="126">
        <f t="shared" si="10"/>
        <v>7</v>
      </c>
      <c r="AV54" s="127">
        <v>88</v>
      </c>
      <c r="AW54" s="137">
        <f t="shared" si="36"/>
        <v>13</v>
      </c>
      <c r="AX54" s="61">
        <v>85</v>
      </c>
      <c r="AY54" s="126">
        <f t="shared" si="11"/>
        <v>0</v>
      </c>
      <c r="AZ54" s="61">
        <v>0</v>
      </c>
      <c r="BA54" s="126">
        <f t="shared" si="12"/>
        <v>20</v>
      </c>
      <c r="BB54" s="86">
        <v>108</v>
      </c>
      <c r="BC54" s="137">
        <f t="shared" si="13"/>
        <v>6</v>
      </c>
      <c r="BD54" s="61">
        <v>91</v>
      </c>
      <c r="BE54" s="126">
        <f t="shared" si="14"/>
        <v>0</v>
      </c>
      <c r="BF54" s="61">
        <v>0</v>
      </c>
      <c r="BG54" s="126">
        <f t="shared" si="15"/>
        <v>8</v>
      </c>
      <c r="BH54" s="127">
        <v>116</v>
      </c>
      <c r="BI54" s="137">
        <f t="shared" si="16"/>
        <v>4</v>
      </c>
      <c r="BJ54" s="61">
        <v>95</v>
      </c>
      <c r="BK54" s="126">
        <f t="shared" si="17"/>
        <v>1</v>
      </c>
      <c r="BL54" s="61">
        <v>1</v>
      </c>
      <c r="BM54" s="126">
        <f t="shared" si="18"/>
        <v>4</v>
      </c>
      <c r="BN54" s="86">
        <v>120</v>
      </c>
      <c r="BO54" s="137">
        <f t="shared" si="19"/>
        <v>14</v>
      </c>
      <c r="BP54" s="61">
        <v>109</v>
      </c>
      <c r="BQ54" s="151">
        <f t="shared" si="20"/>
        <v>0</v>
      </c>
      <c r="BR54" s="61">
        <v>1</v>
      </c>
      <c r="BS54" s="126">
        <f t="shared" si="21"/>
        <v>24</v>
      </c>
      <c r="BT54" s="86">
        <v>144</v>
      </c>
      <c r="BU54" s="137">
        <f t="shared" si="37"/>
        <v>14</v>
      </c>
      <c r="BV54" s="61">
        <v>123</v>
      </c>
      <c r="BW54" s="126">
        <f t="shared" si="22"/>
        <v>0</v>
      </c>
      <c r="BX54" s="61">
        <v>1</v>
      </c>
      <c r="BY54" s="126">
        <f t="shared" si="23"/>
        <v>16</v>
      </c>
      <c r="BZ54" s="86">
        <v>160</v>
      </c>
    </row>
    <row r="55" spans="2:78" ht="14.25">
      <c r="B55" s="13" t="s">
        <v>66</v>
      </c>
      <c r="C55" s="43">
        <f>'⑱合計'!R45</f>
        <v>8</v>
      </c>
      <c r="D55" s="47">
        <f t="shared" si="1"/>
        <v>265</v>
      </c>
      <c r="E55" s="44">
        <f t="shared" si="38"/>
        <v>349</v>
      </c>
      <c r="F55" s="24">
        <f t="shared" si="2"/>
        <v>1</v>
      </c>
      <c r="G55" s="24">
        <f t="shared" si="24"/>
        <v>348</v>
      </c>
      <c r="H55" s="31">
        <f t="shared" si="25"/>
        <v>0.022922636103151862</v>
      </c>
      <c r="I55" s="10"/>
      <c r="J55" s="50">
        <v>26</v>
      </c>
      <c r="K55" s="42">
        <v>0</v>
      </c>
      <c r="L55" s="56">
        <v>40</v>
      </c>
      <c r="M55" s="62">
        <f t="shared" si="3"/>
        <v>26</v>
      </c>
      <c r="N55" s="63">
        <v>52</v>
      </c>
      <c r="O55" s="74">
        <f t="shared" si="4"/>
        <v>0</v>
      </c>
      <c r="P55" s="63">
        <v>0</v>
      </c>
      <c r="Q55" s="74">
        <f t="shared" si="5"/>
        <v>31</v>
      </c>
      <c r="R55" s="102">
        <v>71</v>
      </c>
      <c r="S55" s="116">
        <f t="shared" si="26"/>
        <v>21</v>
      </c>
      <c r="T55" s="101">
        <v>73</v>
      </c>
      <c r="U55" s="120">
        <f t="shared" si="27"/>
        <v>0</v>
      </c>
      <c r="V55" s="101">
        <v>0</v>
      </c>
      <c r="W55" s="120">
        <f>X55-R55</f>
        <v>27</v>
      </c>
      <c r="X55" s="111">
        <v>98</v>
      </c>
      <c r="Y55" s="116">
        <f t="shared" si="29"/>
        <v>23</v>
      </c>
      <c r="Z55" s="61">
        <v>96</v>
      </c>
      <c r="AA55" s="126">
        <f t="shared" si="30"/>
        <v>1</v>
      </c>
      <c r="AB55" s="61">
        <v>1</v>
      </c>
      <c r="AC55" s="126">
        <f t="shared" si="31"/>
        <v>30</v>
      </c>
      <c r="AD55" s="127">
        <v>128</v>
      </c>
      <c r="AE55" s="137">
        <f t="shared" si="32"/>
        <v>24</v>
      </c>
      <c r="AF55" s="61">
        <v>120</v>
      </c>
      <c r="AG55" s="126">
        <f t="shared" si="33"/>
        <v>0</v>
      </c>
      <c r="AH55" s="61">
        <v>1</v>
      </c>
      <c r="AI55" s="126">
        <f t="shared" si="6"/>
        <v>27</v>
      </c>
      <c r="AJ55" s="86">
        <v>155</v>
      </c>
      <c r="AK55" s="137">
        <f t="shared" si="34"/>
        <v>19</v>
      </c>
      <c r="AL55" s="61">
        <v>139</v>
      </c>
      <c r="AM55" s="126">
        <f t="shared" si="35"/>
        <v>0</v>
      </c>
      <c r="AN55" s="61">
        <v>1</v>
      </c>
      <c r="AO55" s="126">
        <f t="shared" si="7"/>
        <v>26</v>
      </c>
      <c r="AP55" s="86">
        <v>181</v>
      </c>
      <c r="AQ55" s="137">
        <f t="shared" si="8"/>
        <v>21</v>
      </c>
      <c r="AR55" s="61">
        <v>160</v>
      </c>
      <c r="AS55" s="126">
        <f t="shared" si="9"/>
        <v>0</v>
      </c>
      <c r="AT55" s="61">
        <v>1</v>
      </c>
      <c r="AU55" s="126">
        <f t="shared" si="10"/>
        <v>30</v>
      </c>
      <c r="AV55" s="127">
        <v>211</v>
      </c>
      <c r="AW55" s="137">
        <f t="shared" si="36"/>
        <v>22</v>
      </c>
      <c r="AX55" s="61">
        <v>182</v>
      </c>
      <c r="AY55" s="126">
        <f t="shared" si="11"/>
        <v>0</v>
      </c>
      <c r="AZ55" s="61">
        <v>1</v>
      </c>
      <c r="BA55" s="126">
        <f t="shared" si="12"/>
        <v>27</v>
      </c>
      <c r="BB55" s="86">
        <v>238</v>
      </c>
      <c r="BC55" s="137">
        <f t="shared" si="13"/>
        <v>15</v>
      </c>
      <c r="BD55" s="61">
        <v>197</v>
      </c>
      <c r="BE55" s="126">
        <f>BF55-AZ55</f>
        <v>0</v>
      </c>
      <c r="BF55" s="61">
        <v>1</v>
      </c>
      <c r="BG55" s="126">
        <f t="shared" si="15"/>
        <v>20</v>
      </c>
      <c r="BH55" s="127">
        <v>258</v>
      </c>
      <c r="BI55" s="137">
        <f t="shared" si="16"/>
        <v>19</v>
      </c>
      <c r="BJ55" s="61">
        <v>216</v>
      </c>
      <c r="BK55" s="126">
        <f t="shared" si="17"/>
        <v>0</v>
      </c>
      <c r="BL55" s="61">
        <v>1</v>
      </c>
      <c r="BM55" s="126">
        <f t="shared" si="18"/>
        <v>23</v>
      </c>
      <c r="BN55" s="86">
        <v>281</v>
      </c>
      <c r="BO55" s="137">
        <f t="shared" si="19"/>
        <v>27</v>
      </c>
      <c r="BP55" s="61">
        <v>243</v>
      </c>
      <c r="BQ55" s="151">
        <f t="shared" si="20"/>
        <v>0</v>
      </c>
      <c r="BR55" s="61">
        <v>1</v>
      </c>
      <c r="BS55" s="126">
        <f t="shared" si="21"/>
        <v>33</v>
      </c>
      <c r="BT55" s="86">
        <v>314</v>
      </c>
      <c r="BU55" s="137">
        <f t="shared" si="37"/>
        <v>22</v>
      </c>
      <c r="BV55" s="61">
        <v>265</v>
      </c>
      <c r="BW55" s="126">
        <f t="shared" si="22"/>
        <v>0</v>
      </c>
      <c r="BX55" s="61">
        <v>1</v>
      </c>
      <c r="BY55" s="126">
        <f t="shared" si="23"/>
        <v>34</v>
      </c>
      <c r="BZ55" s="86">
        <v>348</v>
      </c>
    </row>
    <row r="56" spans="2:78" ht="14.25">
      <c r="B56" s="13" t="s">
        <v>67</v>
      </c>
      <c r="C56" s="43" t="e">
        <f>⑱合計!#REF!</f>
        <v>#REF!</v>
      </c>
      <c r="D56" s="47">
        <f t="shared" si="1"/>
        <v>128</v>
      </c>
      <c r="E56" s="44">
        <f t="shared" si="38"/>
        <v>178</v>
      </c>
      <c r="F56" s="24">
        <f t="shared" si="2"/>
        <v>2</v>
      </c>
      <c r="G56" s="24">
        <f t="shared" si="24"/>
        <v>176</v>
      </c>
      <c r="H56" s="31" t="e">
        <f t="shared" si="25"/>
        <v>#REF!</v>
      </c>
      <c r="I56" s="10"/>
      <c r="J56" s="50">
        <v>7</v>
      </c>
      <c r="K56" s="42">
        <v>0</v>
      </c>
      <c r="L56" s="56">
        <v>8</v>
      </c>
      <c r="M56" s="62">
        <f t="shared" si="3"/>
        <v>14</v>
      </c>
      <c r="N56" s="63">
        <v>21</v>
      </c>
      <c r="O56" s="74">
        <f t="shared" si="4"/>
        <v>1</v>
      </c>
      <c r="P56" s="63">
        <v>1</v>
      </c>
      <c r="Q56" s="74">
        <f t="shared" si="5"/>
        <v>16</v>
      </c>
      <c r="R56" s="102">
        <v>24</v>
      </c>
      <c r="S56" s="116">
        <f t="shared" si="26"/>
        <v>15</v>
      </c>
      <c r="T56" s="101">
        <v>36</v>
      </c>
      <c r="U56" s="120">
        <f t="shared" si="27"/>
        <v>0</v>
      </c>
      <c r="V56" s="101">
        <v>1</v>
      </c>
      <c r="W56" s="120">
        <f t="shared" si="28"/>
        <v>21</v>
      </c>
      <c r="X56" s="111">
        <v>45</v>
      </c>
      <c r="Y56" s="116">
        <f t="shared" si="29"/>
        <v>17</v>
      </c>
      <c r="Z56" s="61">
        <v>53</v>
      </c>
      <c r="AA56" s="126">
        <f t="shared" si="30"/>
        <v>0</v>
      </c>
      <c r="AB56" s="61">
        <v>1</v>
      </c>
      <c r="AC56" s="126">
        <f t="shared" si="31"/>
        <v>23</v>
      </c>
      <c r="AD56" s="127">
        <v>68</v>
      </c>
      <c r="AE56" s="137">
        <f t="shared" si="32"/>
        <v>7</v>
      </c>
      <c r="AF56" s="61">
        <v>60</v>
      </c>
      <c r="AG56" s="126">
        <f t="shared" si="33"/>
        <v>0</v>
      </c>
      <c r="AH56" s="61">
        <v>1</v>
      </c>
      <c r="AI56" s="126">
        <f t="shared" si="6"/>
        <v>9</v>
      </c>
      <c r="AJ56" s="86">
        <v>77</v>
      </c>
      <c r="AK56" s="137">
        <f t="shared" si="34"/>
        <v>6</v>
      </c>
      <c r="AL56" s="61">
        <v>66</v>
      </c>
      <c r="AM56" s="126">
        <f t="shared" si="35"/>
        <v>0</v>
      </c>
      <c r="AN56" s="61">
        <v>1</v>
      </c>
      <c r="AO56" s="126">
        <f t="shared" si="7"/>
        <v>9</v>
      </c>
      <c r="AP56" s="86">
        <v>86</v>
      </c>
      <c r="AQ56" s="137">
        <f>AR56-AL56</f>
        <v>6</v>
      </c>
      <c r="AR56" s="61">
        <v>72</v>
      </c>
      <c r="AS56" s="126">
        <f t="shared" si="9"/>
        <v>0</v>
      </c>
      <c r="AT56" s="61">
        <v>1</v>
      </c>
      <c r="AU56" s="126">
        <f t="shared" si="10"/>
        <v>7</v>
      </c>
      <c r="AV56" s="127">
        <v>93</v>
      </c>
      <c r="AW56" s="137">
        <f t="shared" si="36"/>
        <v>9</v>
      </c>
      <c r="AX56" s="61">
        <v>81</v>
      </c>
      <c r="AY56" s="126">
        <f t="shared" si="11"/>
        <v>0</v>
      </c>
      <c r="AZ56" s="61">
        <v>1</v>
      </c>
      <c r="BA56" s="126">
        <f t="shared" si="12"/>
        <v>14</v>
      </c>
      <c r="BB56" s="86">
        <v>107</v>
      </c>
      <c r="BC56" s="137">
        <f t="shared" si="13"/>
        <v>10</v>
      </c>
      <c r="BD56" s="61">
        <v>91</v>
      </c>
      <c r="BE56" s="126">
        <f t="shared" si="14"/>
        <v>0</v>
      </c>
      <c r="BF56" s="61">
        <v>1</v>
      </c>
      <c r="BG56" s="126">
        <f t="shared" si="15"/>
        <v>15</v>
      </c>
      <c r="BH56" s="127">
        <v>122</v>
      </c>
      <c r="BI56" s="137">
        <f t="shared" si="16"/>
        <v>10</v>
      </c>
      <c r="BJ56" s="61">
        <v>101</v>
      </c>
      <c r="BK56" s="126">
        <f t="shared" si="17"/>
        <v>1</v>
      </c>
      <c r="BL56" s="61">
        <v>2</v>
      </c>
      <c r="BM56" s="126">
        <f t="shared" si="18"/>
        <v>13</v>
      </c>
      <c r="BN56" s="86">
        <v>135</v>
      </c>
      <c r="BO56" s="137">
        <f t="shared" si="19"/>
        <v>19</v>
      </c>
      <c r="BP56" s="61">
        <v>120</v>
      </c>
      <c r="BQ56" s="151">
        <f t="shared" si="20"/>
        <v>0</v>
      </c>
      <c r="BR56" s="61">
        <v>2</v>
      </c>
      <c r="BS56" s="126">
        <f t="shared" si="21"/>
        <v>29</v>
      </c>
      <c r="BT56" s="86">
        <v>164</v>
      </c>
      <c r="BU56" s="137">
        <f t="shared" si="37"/>
        <v>8</v>
      </c>
      <c r="BV56" s="61">
        <v>128</v>
      </c>
      <c r="BW56" s="126">
        <f t="shared" si="22"/>
        <v>0</v>
      </c>
      <c r="BX56" s="61">
        <v>2</v>
      </c>
      <c r="BY56" s="126">
        <f t="shared" si="23"/>
        <v>12</v>
      </c>
      <c r="BZ56" s="86">
        <v>176</v>
      </c>
    </row>
    <row r="57" spans="2:78" ht="14.25">
      <c r="B57" s="13" t="s">
        <v>68</v>
      </c>
      <c r="C57" s="43" t="e">
        <f>⑱合計!#REF!</f>
        <v>#REF!</v>
      </c>
      <c r="D57" s="47">
        <f t="shared" si="1"/>
        <v>158</v>
      </c>
      <c r="E57" s="44">
        <f>SUM(F57:G57)</f>
        <v>235</v>
      </c>
      <c r="F57" s="24">
        <f t="shared" si="2"/>
        <v>1</v>
      </c>
      <c r="G57" s="24">
        <f t="shared" si="24"/>
        <v>234</v>
      </c>
      <c r="H57" s="31" t="e">
        <f>C57/E57</f>
        <v>#REF!</v>
      </c>
      <c r="I57" s="10"/>
      <c r="J57" s="50">
        <v>11</v>
      </c>
      <c r="K57" s="42">
        <v>0</v>
      </c>
      <c r="L57" s="56">
        <v>16</v>
      </c>
      <c r="M57" s="62">
        <f t="shared" si="3"/>
        <v>16</v>
      </c>
      <c r="N57" s="63">
        <v>27</v>
      </c>
      <c r="O57" s="74">
        <f t="shared" si="4"/>
        <v>0</v>
      </c>
      <c r="P57" s="63">
        <v>0</v>
      </c>
      <c r="Q57" s="74">
        <f t="shared" si="5"/>
        <v>28</v>
      </c>
      <c r="R57" s="102">
        <v>44</v>
      </c>
      <c r="S57" s="116">
        <f t="shared" si="26"/>
        <v>10</v>
      </c>
      <c r="T57" s="101">
        <v>37</v>
      </c>
      <c r="U57" s="120">
        <f t="shared" si="27"/>
        <v>0</v>
      </c>
      <c r="V57" s="101">
        <v>0</v>
      </c>
      <c r="W57" s="120">
        <f t="shared" si="28"/>
        <v>11</v>
      </c>
      <c r="X57" s="111">
        <v>55</v>
      </c>
      <c r="Y57" s="116">
        <f t="shared" si="29"/>
        <v>11</v>
      </c>
      <c r="Z57" s="61">
        <v>48</v>
      </c>
      <c r="AA57" s="126">
        <f t="shared" si="30"/>
        <v>0</v>
      </c>
      <c r="AB57" s="61">
        <v>0</v>
      </c>
      <c r="AC57" s="126">
        <f t="shared" si="31"/>
        <v>17</v>
      </c>
      <c r="AD57" s="127">
        <v>72</v>
      </c>
      <c r="AE57" s="137">
        <f t="shared" si="32"/>
        <v>14</v>
      </c>
      <c r="AF57" s="61">
        <v>62</v>
      </c>
      <c r="AG57" s="126">
        <f>AH57-AB57</f>
        <v>0</v>
      </c>
      <c r="AH57" s="61">
        <v>0</v>
      </c>
      <c r="AI57" s="126">
        <f t="shared" si="6"/>
        <v>22</v>
      </c>
      <c r="AJ57" s="86">
        <v>94</v>
      </c>
      <c r="AK57" s="137">
        <f t="shared" si="34"/>
        <v>13</v>
      </c>
      <c r="AL57" s="61">
        <v>75</v>
      </c>
      <c r="AM57" s="126">
        <f t="shared" si="35"/>
        <v>0</v>
      </c>
      <c r="AN57" s="61">
        <v>0</v>
      </c>
      <c r="AO57" s="126">
        <f t="shared" si="7"/>
        <v>21</v>
      </c>
      <c r="AP57" s="86">
        <v>115</v>
      </c>
      <c r="AQ57" s="137">
        <f t="shared" si="8"/>
        <v>13</v>
      </c>
      <c r="AR57" s="61">
        <v>88</v>
      </c>
      <c r="AS57" s="126">
        <f t="shared" si="9"/>
        <v>0</v>
      </c>
      <c r="AT57" s="61">
        <v>0</v>
      </c>
      <c r="AU57" s="126">
        <f t="shared" si="10"/>
        <v>22</v>
      </c>
      <c r="AV57" s="127">
        <v>137</v>
      </c>
      <c r="AW57" s="137">
        <f t="shared" si="36"/>
        <v>11</v>
      </c>
      <c r="AX57" s="61">
        <v>99</v>
      </c>
      <c r="AY57" s="126">
        <f t="shared" si="11"/>
        <v>1</v>
      </c>
      <c r="AZ57" s="61">
        <v>1</v>
      </c>
      <c r="BA57" s="126">
        <f t="shared" si="12"/>
        <v>12</v>
      </c>
      <c r="BB57" s="86">
        <v>149</v>
      </c>
      <c r="BC57" s="137">
        <f t="shared" si="13"/>
        <v>14</v>
      </c>
      <c r="BD57" s="61">
        <v>113</v>
      </c>
      <c r="BE57" s="126">
        <f t="shared" si="14"/>
        <v>0</v>
      </c>
      <c r="BF57" s="61">
        <v>1</v>
      </c>
      <c r="BG57" s="126">
        <f t="shared" si="15"/>
        <v>17</v>
      </c>
      <c r="BH57" s="127">
        <v>166</v>
      </c>
      <c r="BI57" s="137">
        <f t="shared" si="16"/>
        <v>16</v>
      </c>
      <c r="BJ57" s="61">
        <v>129</v>
      </c>
      <c r="BK57" s="126">
        <f t="shared" si="17"/>
        <v>0</v>
      </c>
      <c r="BL57" s="61">
        <v>1</v>
      </c>
      <c r="BM57" s="126">
        <f>BN57-BH57</f>
        <v>28</v>
      </c>
      <c r="BN57" s="86">
        <v>194</v>
      </c>
      <c r="BO57" s="137">
        <f t="shared" si="19"/>
        <v>15</v>
      </c>
      <c r="BP57" s="61">
        <v>144</v>
      </c>
      <c r="BQ57" s="151">
        <f t="shared" si="20"/>
        <v>0</v>
      </c>
      <c r="BR57" s="61">
        <v>1</v>
      </c>
      <c r="BS57" s="126">
        <f t="shared" si="21"/>
        <v>20</v>
      </c>
      <c r="BT57" s="86">
        <v>214</v>
      </c>
      <c r="BU57" s="137">
        <f t="shared" si="37"/>
        <v>14</v>
      </c>
      <c r="BV57" s="61">
        <v>158</v>
      </c>
      <c r="BW57" s="126">
        <f t="shared" si="22"/>
        <v>0</v>
      </c>
      <c r="BX57" s="61">
        <v>1</v>
      </c>
      <c r="BY57" s="126">
        <f t="shared" si="23"/>
        <v>20</v>
      </c>
      <c r="BZ57" s="86">
        <v>234</v>
      </c>
    </row>
    <row r="58" spans="2:78" ht="14.25">
      <c r="B58" s="13" t="s">
        <v>69</v>
      </c>
      <c r="C58" s="43" t="e">
        <f>⑱合計!#REF!</f>
        <v>#REF!</v>
      </c>
      <c r="D58" s="47">
        <f t="shared" si="1"/>
        <v>190</v>
      </c>
      <c r="E58" s="44">
        <f t="shared" si="38"/>
        <v>251</v>
      </c>
      <c r="F58" s="24">
        <f t="shared" si="2"/>
        <v>3</v>
      </c>
      <c r="G58" s="24">
        <f t="shared" si="24"/>
        <v>248</v>
      </c>
      <c r="H58" s="31" t="e">
        <f t="shared" si="25"/>
        <v>#REF!</v>
      </c>
      <c r="I58" s="10"/>
      <c r="J58" s="50">
        <v>11</v>
      </c>
      <c r="K58" s="42">
        <v>0</v>
      </c>
      <c r="L58" s="56">
        <v>22</v>
      </c>
      <c r="M58" s="62">
        <f t="shared" si="3"/>
        <v>9</v>
      </c>
      <c r="N58" s="63">
        <v>20</v>
      </c>
      <c r="O58" s="74">
        <f t="shared" si="4"/>
        <v>0</v>
      </c>
      <c r="P58" s="63">
        <v>0</v>
      </c>
      <c r="Q58" s="74">
        <f t="shared" si="5"/>
        <v>12</v>
      </c>
      <c r="R58" s="102">
        <v>34</v>
      </c>
      <c r="S58" s="116">
        <f t="shared" si="26"/>
        <v>12</v>
      </c>
      <c r="T58" s="101">
        <v>32</v>
      </c>
      <c r="U58" s="120">
        <f t="shared" si="27"/>
        <v>1</v>
      </c>
      <c r="V58" s="101">
        <v>1</v>
      </c>
      <c r="W58" s="120">
        <f t="shared" si="28"/>
        <v>14</v>
      </c>
      <c r="X58" s="111">
        <v>48</v>
      </c>
      <c r="Y58" s="116">
        <f t="shared" si="29"/>
        <v>20</v>
      </c>
      <c r="Z58" s="61">
        <v>52</v>
      </c>
      <c r="AA58" s="126">
        <f t="shared" si="30"/>
        <v>0</v>
      </c>
      <c r="AB58" s="61">
        <v>1</v>
      </c>
      <c r="AC58" s="126">
        <f t="shared" si="31"/>
        <v>32</v>
      </c>
      <c r="AD58" s="127">
        <v>80</v>
      </c>
      <c r="AE58" s="137">
        <f t="shared" si="32"/>
        <v>24</v>
      </c>
      <c r="AF58" s="61">
        <v>76</v>
      </c>
      <c r="AG58" s="126">
        <f t="shared" si="33"/>
        <v>0</v>
      </c>
      <c r="AH58" s="61">
        <v>1</v>
      </c>
      <c r="AI58" s="126">
        <f t="shared" si="6"/>
        <v>30</v>
      </c>
      <c r="AJ58" s="86">
        <v>110</v>
      </c>
      <c r="AK58" s="137">
        <f t="shared" si="34"/>
        <v>17</v>
      </c>
      <c r="AL58" s="61">
        <v>93</v>
      </c>
      <c r="AM58" s="126">
        <f t="shared" si="35"/>
        <v>0</v>
      </c>
      <c r="AN58" s="61">
        <v>1</v>
      </c>
      <c r="AO58" s="126">
        <f t="shared" si="7"/>
        <v>24</v>
      </c>
      <c r="AP58" s="86">
        <v>134</v>
      </c>
      <c r="AQ58" s="137">
        <f t="shared" si="8"/>
        <v>16</v>
      </c>
      <c r="AR58" s="61">
        <v>109</v>
      </c>
      <c r="AS58" s="126">
        <f t="shared" si="9"/>
        <v>1</v>
      </c>
      <c r="AT58" s="61">
        <v>2</v>
      </c>
      <c r="AU58" s="126">
        <f t="shared" si="10"/>
        <v>18</v>
      </c>
      <c r="AV58" s="127">
        <v>152</v>
      </c>
      <c r="AW58" s="137">
        <f t="shared" si="36"/>
        <v>12</v>
      </c>
      <c r="AX58" s="61">
        <v>121</v>
      </c>
      <c r="AY58" s="126">
        <f>AZ58-AT58</f>
        <v>0</v>
      </c>
      <c r="AZ58" s="61">
        <v>2</v>
      </c>
      <c r="BA58" s="126">
        <f t="shared" si="12"/>
        <v>16</v>
      </c>
      <c r="BB58" s="86">
        <v>168</v>
      </c>
      <c r="BC58" s="137">
        <f t="shared" si="13"/>
        <v>13</v>
      </c>
      <c r="BD58" s="61">
        <v>134</v>
      </c>
      <c r="BE58" s="126">
        <f t="shared" si="14"/>
        <v>0</v>
      </c>
      <c r="BF58" s="61">
        <v>2</v>
      </c>
      <c r="BG58" s="126">
        <f t="shared" si="15"/>
        <v>16</v>
      </c>
      <c r="BH58" s="127">
        <v>184</v>
      </c>
      <c r="BI58" s="137">
        <f t="shared" si="16"/>
        <v>20</v>
      </c>
      <c r="BJ58" s="61">
        <v>154</v>
      </c>
      <c r="BK58" s="126">
        <f t="shared" si="17"/>
        <v>0</v>
      </c>
      <c r="BL58" s="61">
        <v>2</v>
      </c>
      <c r="BM58" s="126">
        <f t="shared" si="18"/>
        <v>23</v>
      </c>
      <c r="BN58" s="86">
        <v>207</v>
      </c>
      <c r="BO58" s="137">
        <f t="shared" si="19"/>
        <v>16</v>
      </c>
      <c r="BP58" s="61">
        <v>170</v>
      </c>
      <c r="BQ58" s="151">
        <f t="shared" si="20"/>
        <v>0</v>
      </c>
      <c r="BR58" s="61">
        <v>2</v>
      </c>
      <c r="BS58" s="126">
        <f t="shared" si="21"/>
        <v>18</v>
      </c>
      <c r="BT58" s="86">
        <v>225</v>
      </c>
      <c r="BU58" s="137">
        <f t="shared" si="37"/>
        <v>20</v>
      </c>
      <c r="BV58" s="61">
        <v>190</v>
      </c>
      <c r="BW58" s="126">
        <f t="shared" si="22"/>
        <v>1</v>
      </c>
      <c r="BX58" s="61">
        <v>3</v>
      </c>
      <c r="BY58" s="126">
        <f t="shared" si="23"/>
        <v>23</v>
      </c>
      <c r="BZ58" s="86">
        <v>248</v>
      </c>
    </row>
    <row r="59" spans="2:78" ht="14.25">
      <c r="B59" s="13" t="s">
        <v>70</v>
      </c>
      <c r="C59" s="43" t="e">
        <f>⑱合計!#REF!</f>
        <v>#REF!</v>
      </c>
      <c r="D59" s="47">
        <f t="shared" si="1"/>
        <v>176</v>
      </c>
      <c r="E59" s="44">
        <f t="shared" si="38"/>
        <v>225</v>
      </c>
      <c r="F59" s="24">
        <f t="shared" si="2"/>
        <v>0</v>
      </c>
      <c r="G59" s="24">
        <f t="shared" si="24"/>
        <v>225</v>
      </c>
      <c r="H59" s="31" t="e">
        <f t="shared" si="25"/>
        <v>#REF!</v>
      </c>
      <c r="I59" s="10"/>
      <c r="J59" s="50">
        <v>17</v>
      </c>
      <c r="K59" s="42">
        <v>0</v>
      </c>
      <c r="L59" s="56">
        <v>24</v>
      </c>
      <c r="M59" s="62">
        <f t="shared" si="3"/>
        <v>9</v>
      </c>
      <c r="N59" s="63">
        <v>26</v>
      </c>
      <c r="O59" s="74">
        <f t="shared" si="4"/>
        <v>0</v>
      </c>
      <c r="P59" s="63">
        <v>0</v>
      </c>
      <c r="Q59" s="74">
        <f t="shared" si="5"/>
        <v>11</v>
      </c>
      <c r="R59" s="102">
        <v>35</v>
      </c>
      <c r="S59" s="116">
        <f t="shared" si="26"/>
        <v>9</v>
      </c>
      <c r="T59" s="101">
        <v>35</v>
      </c>
      <c r="U59" s="120">
        <f t="shared" si="27"/>
        <v>0</v>
      </c>
      <c r="V59" s="101">
        <v>0</v>
      </c>
      <c r="W59" s="120">
        <f t="shared" si="28"/>
        <v>11</v>
      </c>
      <c r="X59" s="111">
        <v>46</v>
      </c>
      <c r="Y59" s="116">
        <f t="shared" si="29"/>
        <v>16</v>
      </c>
      <c r="Z59" s="61">
        <v>51</v>
      </c>
      <c r="AA59" s="126">
        <f t="shared" si="30"/>
        <v>0</v>
      </c>
      <c r="AB59" s="61">
        <v>0</v>
      </c>
      <c r="AC59" s="126">
        <f t="shared" si="31"/>
        <v>24</v>
      </c>
      <c r="AD59" s="127">
        <v>70</v>
      </c>
      <c r="AE59" s="137">
        <f t="shared" si="32"/>
        <v>24</v>
      </c>
      <c r="AF59" s="61">
        <v>75</v>
      </c>
      <c r="AG59" s="126">
        <f t="shared" si="33"/>
        <v>0</v>
      </c>
      <c r="AH59" s="61">
        <v>0</v>
      </c>
      <c r="AI59" s="126">
        <f t="shared" si="6"/>
        <v>30</v>
      </c>
      <c r="AJ59" s="86">
        <v>100</v>
      </c>
      <c r="AK59" s="137">
        <f t="shared" si="34"/>
        <v>14</v>
      </c>
      <c r="AL59" s="61">
        <v>89</v>
      </c>
      <c r="AM59" s="126">
        <f t="shared" si="35"/>
        <v>0</v>
      </c>
      <c r="AN59" s="61">
        <v>0</v>
      </c>
      <c r="AO59" s="126">
        <f>AP59-AJ59</f>
        <v>17</v>
      </c>
      <c r="AP59" s="86">
        <v>117</v>
      </c>
      <c r="AQ59" s="137">
        <f t="shared" si="8"/>
        <v>14</v>
      </c>
      <c r="AR59" s="61">
        <v>103</v>
      </c>
      <c r="AS59" s="126">
        <f t="shared" si="9"/>
        <v>0</v>
      </c>
      <c r="AT59" s="61">
        <v>0</v>
      </c>
      <c r="AU59" s="126">
        <f t="shared" si="10"/>
        <v>16</v>
      </c>
      <c r="AV59" s="127">
        <v>133</v>
      </c>
      <c r="AW59" s="137">
        <f t="shared" si="36"/>
        <v>16</v>
      </c>
      <c r="AX59" s="61">
        <v>119</v>
      </c>
      <c r="AY59" s="126">
        <f t="shared" si="11"/>
        <v>0</v>
      </c>
      <c r="AZ59" s="61">
        <v>0</v>
      </c>
      <c r="BA59" s="126">
        <f t="shared" si="12"/>
        <v>17</v>
      </c>
      <c r="BB59" s="86">
        <v>150</v>
      </c>
      <c r="BC59" s="137">
        <f>BD59-AX59</f>
        <v>16</v>
      </c>
      <c r="BD59" s="61">
        <v>135</v>
      </c>
      <c r="BE59" s="126">
        <f t="shared" si="14"/>
        <v>0</v>
      </c>
      <c r="BF59" s="61">
        <v>0</v>
      </c>
      <c r="BG59" s="126">
        <f t="shared" si="15"/>
        <v>26</v>
      </c>
      <c r="BH59" s="127">
        <v>176</v>
      </c>
      <c r="BI59" s="137">
        <f t="shared" si="16"/>
        <v>16</v>
      </c>
      <c r="BJ59" s="61">
        <v>151</v>
      </c>
      <c r="BK59" s="126">
        <f t="shared" si="17"/>
        <v>0</v>
      </c>
      <c r="BL59" s="61">
        <v>0</v>
      </c>
      <c r="BM59" s="126">
        <f t="shared" si="18"/>
        <v>20</v>
      </c>
      <c r="BN59" s="86">
        <v>196</v>
      </c>
      <c r="BO59" s="137">
        <f t="shared" si="19"/>
        <v>10</v>
      </c>
      <c r="BP59" s="61">
        <v>161</v>
      </c>
      <c r="BQ59" s="151">
        <f t="shared" si="20"/>
        <v>0</v>
      </c>
      <c r="BR59" s="61">
        <v>0</v>
      </c>
      <c r="BS59" s="126">
        <f t="shared" si="21"/>
        <v>13</v>
      </c>
      <c r="BT59" s="86">
        <v>209</v>
      </c>
      <c r="BU59" s="137">
        <f t="shared" si="37"/>
        <v>15</v>
      </c>
      <c r="BV59" s="61">
        <v>176</v>
      </c>
      <c r="BW59" s="126">
        <f t="shared" si="22"/>
        <v>0</v>
      </c>
      <c r="BX59" s="61">
        <v>0</v>
      </c>
      <c r="BY59" s="126">
        <f t="shared" si="23"/>
        <v>16</v>
      </c>
      <c r="BZ59" s="86">
        <v>225</v>
      </c>
    </row>
    <row r="60" spans="2:78" ht="14.25">
      <c r="B60" s="13" t="s">
        <v>71</v>
      </c>
      <c r="C60" s="43">
        <f>'⑱合計'!R46</f>
        <v>15</v>
      </c>
      <c r="D60" s="47">
        <f t="shared" si="1"/>
        <v>443</v>
      </c>
      <c r="E60" s="44">
        <f t="shared" si="38"/>
        <v>596</v>
      </c>
      <c r="F60" s="24">
        <f t="shared" si="2"/>
        <v>1</v>
      </c>
      <c r="G60" s="24">
        <f t="shared" si="24"/>
        <v>595</v>
      </c>
      <c r="H60" s="31">
        <f t="shared" si="25"/>
        <v>0.025167785234899327</v>
      </c>
      <c r="I60" s="10"/>
      <c r="J60" s="50">
        <v>34</v>
      </c>
      <c r="K60" s="42">
        <v>0</v>
      </c>
      <c r="L60" s="56">
        <v>47</v>
      </c>
      <c r="M60" s="62">
        <f t="shared" si="3"/>
        <v>39</v>
      </c>
      <c r="N60" s="63">
        <v>73</v>
      </c>
      <c r="O60" s="74">
        <f t="shared" si="4"/>
        <v>1</v>
      </c>
      <c r="P60" s="63">
        <v>1</v>
      </c>
      <c r="Q60" s="74">
        <f t="shared" si="5"/>
        <v>52</v>
      </c>
      <c r="R60" s="102">
        <v>99</v>
      </c>
      <c r="S60" s="116">
        <f t="shared" si="26"/>
        <v>37</v>
      </c>
      <c r="T60" s="101">
        <v>110</v>
      </c>
      <c r="U60" s="120">
        <f t="shared" si="27"/>
        <v>0</v>
      </c>
      <c r="V60" s="101">
        <v>1</v>
      </c>
      <c r="W60" s="120">
        <f t="shared" si="28"/>
        <v>47</v>
      </c>
      <c r="X60" s="111">
        <v>146</v>
      </c>
      <c r="Y60" s="116">
        <f t="shared" si="29"/>
        <v>41</v>
      </c>
      <c r="Z60" s="61">
        <v>151</v>
      </c>
      <c r="AA60" s="126">
        <f t="shared" si="30"/>
        <v>0</v>
      </c>
      <c r="AB60" s="61">
        <v>1</v>
      </c>
      <c r="AC60" s="126">
        <f>AD60-X60</f>
        <v>49</v>
      </c>
      <c r="AD60" s="127">
        <v>195</v>
      </c>
      <c r="AE60" s="137">
        <f t="shared" si="32"/>
        <v>32</v>
      </c>
      <c r="AF60" s="61">
        <v>183</v>
      </c>
      <c r="AG60" s="126">
        <f t="shared" si="33"/>
        <v>0</v>
      </c>
      <c r="AH60" s="61">
        <v>1</v>
      </c>
      <c r="AI60" s="126">
        <f t="shared" si="6"/>
        <v>43</v>
      </c>
      <c r="AJ60" s="86">
        <v>238</v>
      </c>
      <c r="AK60" s="137">
        <f t="shared" si="34"/>
        <v>42</v>
      </c>
      <c r="AL60" s="61">
        <v>225</v>
      </c>
      <c r="AM60" s="126">
        <f t="shared" si="35"/>
        <v>0</v>
      </c>
      <c r="AN60" s="61">
        <v>1</v>
      </c>
      <c r="AO60" s="126">
        <f t="shared" si="7"/>
        <v>48</v>
      </c>
      <c r="AP60" s="86">
        <v>286</v>
      </c>
      <c r="AQ60" s="137">
        <f t="shared" si="8"/>
        <v>30</v>
      </c>
      <c r="AR60" s="61">
        <v>255</v>
      </c>
      <c r="AS60" s="126">
        <f t="shared" si="9"/>
        <v>0</v>
      </c>
      <c r="AT60" s="61">
        <v>1</v>
      </c>
      <c r="AU60" s="126">
        <f t="shared" si="10"/>
        <v>38</v>
      </c>
      <c r="AV60" s="127">
        <v>324</v>
      </c>
      <c r="AW60" s="137">
        <f t="shared" si="36"/>
        <v>31</v>
      </c>
      <c r="AX60" s="61">
        <v>286</v>
      </c>
      <c r="AY60" s="126">
        <f t="shared" si="11"/>
        <v>0</v>
      </c>
      <c r="AZ60" s="61">
        <v>1</v>
      </c>
      <c r="BA60" s="126">
        <f t="shared" si="12"/>
        <v>43</v>
      </c>
      <c r="BB60" s="86">
        <v>367</v>
      </c>
      <c r="BC60" s="137">
        <f t="shared" si="13"/>
        <v>39</v>
      </c>
      <c r="BD60" s="61">
        <v>325</v>
      </c>
      <c r="BE60" s="126">
        <f t="shared" si="14"/>
        <v>0</v>
      </c>
      <c r="BF60" s="61">
        <v>1</v>
      </c>
      <c r="BG60" s="126">
        <f t="shared" si="15"/>
        <v>55</v>
      </c>
      <c r="BH60" s="127">
        <v>422</v>
      </c>
      <c r="BI60" s="137">
        <f t="shared" si="16"/>
        <v>34</v>
      </c>
      <c r="BJ60" s="61">
        <v>359</v>
      </c>
      <c r="BK60" s="126">
        <f t="shared" si="17"/>
        <v>0</v>
      </c>
      <c r="BL60" s="61">
        <v>1</v>
      </c>
      <c r="BM60" s="126">
        <f t="shared" si="18"/>
        <v>53</v>
      </c>
      <c r="BN60" s="86">
        <v>475</v>
      </c>
      <c r="BO60" s="137">
        <f t="shared" si="19"/>
        <v>40</v>
      </c>
      <c r="BP60" s="61">
        <v>399</v>
      </c>
      <c r="BQ60" s="151">
        <f t="shared" si="20"/>
        <v>0</v>
      </c>
      <c r="BR60" s="61">
        <v>1</v>
      </c>
      <c r="BS60" s="126">
        <f t="shared" si="21"/>
        <v>60</v>
      </c>
      <c r="BT60" s="86">
        <v>535</v>
      </c>
      <c r="BU60" s="137">
        <f t="shared" si="37"/>
        <v>44</v>
      </c>
      <c r="BV60" s="61">
        <v>443</v>
      </c>
      <c r="BW60" s="126">
        <f t="shared" si="22"/>
        <v>0</v>
      </c>
      <c r="BX60" s="61">
        <v>1</v>
      </c>
      <c r="BY60" s="126">
        <f t="shared" si="23"/>
        <v>60</v>
      </c>
      <c r="BZ60" s="86">
        <v>595</v>
      </c>
    </row>
    <row r="61" spans="2:78" ht="14.25">
      <c r="B61" s="13" t="s">
        <v>72</v>
      </c>
      <c r="C61" s="43">
        <f>'⑱合計'!R47</f>
        <v>8</v>
      </c>
      <c r="D61" s="47">
        <f t="shared" si="1"/>
        <v>111</v>
      </c>
      <c r="E61" s="44">
        <f t="shared" si="38"/>
        <v>155</v>
      </c>
      <c r="F61" s="24">
        <f t="shared" si="2"/>
        <v>4</v>
      </c>
      <c r="G61" s="24">
        <f t="shared" si="24"/>
        <v>151</v>
      </c>
      <c r="H61" s="31">
        <f t="shared" si="25"/>
        <v>0.05161290322580645</v>
      </c>
      <c r="I61" s="10"/>
      <c r="J61" s="50">
        <v>6</v>
      </c>
      <c r="K61" s="42">
        <v>0</v>
      </c>
      <c r="L61" s="56">
        <v>8</v>
      </c>
      <c r="M61" s="62">
        <f t="shared" si="3"/>
        <v>3</v>
      </c>
      <c r="N61" s="63">
        <v>9</v>
      </c>
      <c r="O61" s="74">
        <f t="shared" si="4"/>
        <v>0</v>
      </c>
      <c r="P61" s="63">
        <v>0</v>
      </c>
      <c r="Q61" s="74">
        <f t="shared" si="5"/>
        <v>4</v>
      </c>
      <c r="R61" s="102">
        <v>12</v>
      </c>
      <c r="S61" s="116">
        <f t="shared" si="26"/>
        <v>9</v>
      </c>
      <c r="T61" s="101">
        <v>18</v>
      </c>
      <c r="U61" s="120">
        <f t="shared" si="27"/>
        <v>0</v>
      </c>
      <c r="V61" s="101">
        <v>0</v>
      </c>
      <c r="W61" s="120">
        <f t="shared" si="28"/>
        <v>11</v>
      </c>
      <c r="X61" s="111">
        <v>23</v>
      </c>
      <c r="Y61" s="116">
        <f>Z61-T61</f>
        <v>8</v>
      </c>
      <c r="Z61" s="61">
        <v>26</v>
      </c>
      <c r="AA61" s="126">
        <f t="shared" si="30"/>
        <v>1</v>
      </c>
      <c r="AB61" s="61">
        <v>1</v>
      </c>
      <c r="AC61" s="126">
        <f t="shared" si="31"/>
        <v>8</v>
      </c>
      <c r="AD61" s="127">
        <v>31</v>
      </c>
      <c r="AE61" s="137">
        <f t="shared" si="32"/>
        <v>9</v>
      </c>
      <c r="AF61" s="61">
        <v>35</v>
      </c>
      <c r="AG61" s="126">
        <f t="shared" si="33"/>
        <v>1</v>
      </c>
      <c r="AH61" s="61">
        <v>2</v>
      </c>
      <c r="AI61" s="126">
        <f t="shared" si="6"/>
        <v>14</v>
      </c>
      <c r="AJ61" s="86">
        <v>45</v>
      </c>
      <c r="AK61" s="137">
        <f t="shared" si="34"/>
        <v>16</v>
      </c>
      <c r="AL61" s="61">
        <v>51</v>
      </c>
      <c r="AM61" s="126">
        <f t="shared" si="35"/>
        <v>0</v>
      </c>
      <c r="AN61" s="61">
        <v>2</v>
      </c>
      <c r="AO61" s="126">
        <f t="shared" si="7"/>
        <v>24</v>
      </c>
      <c r="AP61" s="86">
        <v>69</v>
      </c>
      <c r="AQ61" s="137">
        <f t="shared" si="8"/>
        <v>10</v>
      </c>
      <c r="AR61" s="61">
        <v>61</v>
      </c>
      <c r="AS61" s="126">
        <f t="shared" si="9"/>
        <v>0</v>
      </c>
      <c r="AT61" s="61">
        <v>2</v>
      </c>
      <c r="AU61" s="126">
        <f t="shared" si="10"/>
        <v>19</v>
      </c>
      <c r="AV61" s="127">
        <v>88</v>
      </c>
      <c r="AW61" s="137">
        <f t="shared" si="36"/>
        <v>8</v>
      </c>
      <c r="AX61" s="61">
        <v>69</v>
      </c>
      <c r="AY61" s="126">
        <f t="shared" si="11"/>
        <v>0</v>
      </c>
      <c r="AZ61" s="61">
        <v>2</v>
      </c>
      <c r="BA61" s="126">
        <f t="shared" si="12"/>
        <v>9</v>
      </c>
      <c r="BB61" s="86">
        <v>97</v>
      </c>
      <c r="BC61" s="137">
        <f t="shared" si="13"/>
        <v>16</v>
      </c>
      <c r="BD61" s="61">
        <v>85</v>
      </c>
      <c r="BE61" s="126">
        <f t="shared" si="14"/>
        <v>0</v>
      </c>
      <c r="BF61" s="61">
        <v>2</v>
      </c>
      <c r="BG61" s="126">
        <f t="shared" si="15"/>
        <v>24</v>
      </c>
      <c r="BH61" s="127">
        <v>121</v>
      </c>
      <c r="BI61" s="137">
        <f t="shared" si="16"/>
        <v>9</v>
      </c>
      <c r="BJ61" s="61">
        <v>94</v>
      </c>
      <c r="BK61" s="126">
        <f t="shared" si="17"/>
        <v>1</v>
      </c>
      <c r="BL61" s="61">
        <v>3</v>
      </c>
      <c r="BM61" s="126">
        <f t="shared" si="18"/>
        <v>8</v>
      </c>
      <c r="BN61" s="86">
        <v>129</v>
      </c>
      <c r="BO61" s="137">
        <f t="shared" si="19"/>
        <v>4</v>
      </c>
      <c r="BP61" s="61">
        <v>98</v>
      </c>
      <c r="BQ61" s="151">
        <f t="shared" si="20"/>
        <v>0</v>
      </c>
      <c r="BR61" s="61">
        <v>3</v>
      </c>
      <c r="BS61" s="126">
        <f t="shared" si="21"/>
        <v>4</v>
      </c>
      <c r="BT61" s="86">
        <v>133</v>
      </c>
      <c r="BU61" s="137">
        <f t="shared" si="37"/>
        <v>13</v>
      </c>
      <c r="BV61" s="61">
        <v>111</v>
      </c>
      <c r="BW61" s="126">
        <f>BX61-BR61</f>
        <v>1</v>
      </c>
      <c r="BX61" s="61">
        <v>4</v>
      </c>
      <c r="BY61" s="126">
        <f t="shared" si="23"/>
        <v>18</v>
      </c>
      <c r="BZ61" s="86">
        <v>151</v>
      </c>
    </row>
    <row r="62" spans="2:78" ht="14.25">
      <c r="B62" s="13" t="s">
        <v>73</v>
      </c>
      <c r="C62" s="43">
        <f>'⑱合計'!R48</f>
        <v>3041</v>
      </c>
      <c r="D62" s="47">
        <f t="shared" si="1"/>
        <v>33</v>
      </c>
      <c r="E62" s="44">
        <f>SUM(F62:G62)</f>
        <v>44</v>
      </c>
      <c r="F62" s="24">
        <f t="shared" si="2"/>
        <v>1</v>
      </c>
      <c r="G62" s="24">
        <f t="shared" si="24"/>
        <v>43</v>
      </c>
      <c r="H62" s="31">
        <f>C62/E62</f>
        <v>69.11363636363636</v>
      </c>
      <c r="I62" s="10"/>
      <c r="J62" s="50">
        <v>1</v>
      </c>
      <c r="K62" s="42">
        <v>0</v>
      </c>
      <c r="L62" s="56">
        <v>1</v>
      </c>
      <c r="M62" s="62">
        <f t="shared" si="3"/>
        <v>5</v>
      </c>
      <c r="N62" s="63">
        <v>6</v>
      </c>
      <c r="O62" s="74">
        <f t="shared" si="4"/>
        <v>1</v>
      </c>
      <c r="P62" s="63">
        <v>1</v>
      </c>
      <c r="Q62" s="74">
        <f t="shared" si="5"/>
        <v>6</v>
      </c>
      <c r="R62" s="102">
        <v>7</v>
      </c>
      <c r="S62" s="116">
        <f t="shared" si="26"/>
        <v>5</v>
      </c>
      <c r="T62" s="101">
        <v>11</v>
      </c>
      <c r="U62" s="120">
        <f>V62-P62</f>
        <v>0</v>
      </c>
      <c r="V62" s="101">
        <v>1</v>
      </c>
      <c r="W62" s="120">
        <f t="shared" si="28"/>
        <v>10</v>
      </c>
      <c r="X62" s="111">
        <v>17</v>
      </c>
      <c r="Y62" s="116">
        <f t="shared" si="29"/>
        <v>1</v>
      </c>
      <c r="Z62" s="61">
        <v>12</v>
      </c>
      <c r="AA62" s="126">
        <f t="shared" si="30"/>
        <v>0</v>
      </c>
      <c r="AB62" s="61">
        <v>1</v>
      </c>
      <c r="AC62" s="126">
        <f t="shared" si="31"/>
        <v>1</v>
      </c>
      <c r="AD62" s="127">
        <v>18</v>
      </c>
      <c r="AE62" s="137">
        <f t="shared" si="32"/>
        <v>1</v>
      </c>
      <c r="AF62" s="61">
        <v>13</v>
      </c>
      <c r="AG62" s="126">
        <f>AH62-AB62</f>
        <v>0</v>
      </c>
      <c r="AH62" s="61">
        <v>1</v>
      </c>
      <c r="AI62" s="126">
        <f t="shared" si="6"/>
        <v>1</v>
      </c>
      <c r="AJ62" s="86">
        <v>19</v>
      </c>
      <c r="AK62" s="137">
        <f t="shared" si="34"/>
        <v>5</v>
      </c>
      <c r="AL62" s="61">
        <v>18</v>
      </c>
      <c r="AM62" s="126">
        <f t="shared" si="35"/>
        <v>0</v>
      </c>
      <c r="AN62" s="61">
        <v>1</v>
      </c>
      <c r="AO62" s="126">
        <f t="shared" si="7"/>
        <v>5</v>
      </c>
      <c r="AP62" s="86">
        <v>24</v>
      </c>
      <c r="AQ62" s="137">
        <f t="shared" si="8"/>
        <v>4</v>
      </c>
      <c r="AR62" s="61">
        <v>22</v>
      </c>
      <c r="AS62" s="126">
        <f t="shared" si="9"/>
        <v>0</v>
      </c>
      <c r="AT62" s="61">
        <v>1</v>
      </c>
      <c r="AU62" s="126">
        <f t="shared" si="10"/>
        <v>6</v>
      </c>
      <c r="AV62" s="127">
        <v>30</v>
      </c>
      <c r="AW62" s="137">
        <f>AX62-AR62</f>
        <v>4</v>
      </c>
      <c r="AX62" s="61">
        <v>26</v>
      </c>
      <c r="AY62" s="126">
        <f t="shared" si="11"/>
        <v>0</v>
      </c>
      <c r="AZ62" s="61">
        <v>1</v>
      </c>
      <c r="BA62" s="126">
        <f>BB62-AV62</f>
        <v>4</v>
      </c>
      <c r="BB62" s="86">
        <v>34</v>
      </c>
      <c r="BC62" s="137">
        <f t="shared" si="13"/>
        <v>0</v>
      </c>
      <c r="BD62" s="61">
        <v>26</v>
      </c>
      <c r="BE62" s="126">
        <f t="shared" si="14"/>
        <v>0</v>
      </c>
      <c r="BF62" s="61">
        <v>1</v>
      </c>
      <c r="BG62" s="126">
        <f t="shared" si="15"/>
        <v>0</v>
      </c>
      <c r="BH62" s="127">
        <v>34</v>
      </c>
      <c r="BI62" s="137">
        <f t="shared" si="16"/>
        <v>2</v>
      </c>
      <c r="BJ62" s="61">
        <v>28</v>
      </c>
      <c r="BK62" s="126">
        <f t="shared" si="17"/>
        <v>0</v>
      </c>
      <c r="BL62" s="61">
        <v>1</v>
      </c>
      <c r="BM62" s="126">
        <f t="shared" si="18"/>
        <v>2</v>
      </c>
      <c r="BN62" s="86">
        <v>36</v>
      </c>
      <c r="BO62" s="137">
        <f t="shared" si="19"/>
        <v>4</v>
      </c>
      <c r="BP62" s="61">
        <v>32</v>
      </c>
      <c r="BQ62" s="151">
        <f>BR62-BL62</f>
        <v>0</v>
      </c>
      <c r="BR62" s="61">
        <v>1</v>
      </c>
      <c r="BS62" s="126">
        <f>BT62-BN62</f>
        <v>6</v>
      </c>
      <c r="BT62" s="86">
        <v>42</v>
      </c>
      <c r="BU62" s="137">
        <f t="shared" si="37"/>
        <v>1</v>
      </c>
      <c r="BV62" s="61">
        <v>33</v>
      </c>
      <c r="BW62" s="126">
        <f t="shared" si="22"/>
        <v>0</v>
      </c>
      <c r="BX62" s="61">
        <v>1</v>
      </c>
      <c r="BY62" s="126">
        <f t="shared" si="23"/>
        <v>1</v>
      </c>
      <c r="BZ62" s="86">
        <v>43</v>
      </c>
    </row>
    <row r="63" spans="2:78" ht="14.25">
      <c r="B63" s="13" t="s">
        <v>74</v>
      </c>
      <c r="C63" s="43">
        <f>'⑱合計'!R49</f>
        <v>0</v>
      </c>
      <c r="D63" s="47">
        <f t="shared" si="1"/>
        <v>8</v>
      </c>
      <c r="E63" s="44">
        <f aca="true" t="shared" si="39" ref="E63:E74">SUM(F63:G63)</f>
        <v>10</v>
      </c>
      <c r="F63" s="24">
        <f t="shared" si="2"/>
        <v>0</v>
      </c>
      <c r="G63" s="24">
        <f t="shared" si="24"/>
        <v>10</v>
      </c>
      <c r="H63" s="31">
        <f t="shared" si="25"/>
        <v>0</v>
      </c>
      <c r="I63" s="10"/>
      <c r="J63" s="50">
        <v>0</v>
      </c>
      <c r="K63" s="42">
        <v>0</v>
      </c>
      <c r="L63" s="56">
        <v>0</v>
      </c>
      <c r="M63" s="62">
        <f t="shared" si="3"/>
        <v>0</v>
      </c>
      <c r="N63" s="63">
        <v>0</v>
      </c>
      <c r="O63" s="74">
        <f t="shared" si="4"/>
        <v>0</v>
      </c>
      <c r="P63" s="63">
        <v>0</v>
      </c>
      <c r="Q63" s="74">
        <f t="shared" si="5"/>
        <v>0</v>
      </c>
      <c r="R63" s="102">
        <v>0</v>
      </c>
      <c r="S63" s="116">
        <f>T63-N63</f>
        <v>1</v>
      </c>
      <c r="T63" s="101">
        <v>1</v>
      </c>
      <c r="U63" s="120">
        <f t="shared" si="27"/>
        <v>0</v>
      </c>
      <c r="V63" s="101">
        <v>0</v>
      </c>
      <c r="W63" s="120">
        <f t="shared" si="28"/>
        <v>1</v>
      </c>
      <c r="X63" s="111">
        <v>1</v>
      </c>
      <c r="Y63" s="116">
        <f t="shared" si="29"/>
        <v>0</v>
      </c>
      <c r="Z63" s="61">
        <v>1</v>
      </c>
      <c r="AA63" s="126">
        <f t="shared" si="30"/>
        <v>0</v>
      </c>
      <c r="AB63" s="61">
        <v>0</v>
      </c>
      <c r="AC63" s="126">
        <f t="shared" si="31"/>
        <v>0</v>
      </c>
      <c r="AD63" s="127">
        <v>1</v>
      </c>
      <c r="AE63" s="137">
        <f t="shared" si="32"/>
        <v>1</v>
      </c>
      <c r="AF63" s="61">
        <v>2</v>
      </c>
      <c r="AG63" s="126">
        <f t="shared" si="33"/>
        <v>0</v>
      </c>
      <c r="AH63" s="61">
        <v>0</v>
      </c>
      <c r="AI63" s="126">
        <f t="shared" si="6"/>
        <v>3</v>
      </c>
      <c r="AJ63" s="86">
        <v>4</v>
      </c>
      <c r="AK63" s="137">
        <f t="shared" si="34"/>
        <v>3</v>
      </c>
      <c r="AL63" s="61">
        <v>5</v>
      </c>
      <c r="AM63" s="126">
        <f t="shared" si="35"/>
        <v>0</v>
      </c>
      <c r="AN63" s="61">
        <v>0</v>
      </c>
      <c r="AO63" s="126">
        <f t="shared" si="7"/>
        <v>3</v>
      </c>
      <c r="AP63" s="86">
        <v>7</v>
      </c>
      <c r="AQ63" s="137">
        <f t="shared" si="8"/>
        <v>0</v>
      </c>
      <c r="AR63" s="61">
        <v>5</v>
      </c>
      <c r="AS63" s="126">
        <f t="shared" si="9"/>
        <v>0</v>
      </c>
      <c r="AT63" s="61">
        <v>0</v>
      </c>
      <c r="AU63" s="126">
        <f t="shared" si="10"/>
        <v>0</v>
      </c>
      <c r="AV63" s="127">
        <v>7</v>
      </c>
      <c r="AW63" s="137">
        <f t="shared" si="36"/>
        <v>0</v>
      </c>
      <c r="AX63" s="61">
        <v>5</v>
      </c>
      <c r="AY63" s="126">
        <f t="shared" si="11"/>
        <v>0</v>
      </c>
      <c r="AZ63" s="61">
        <v>0</v>
      </c>
      <c r="BA63" s="126">
        <f t="shared" si="12"/>
        <v>0</v>
      </c>
      <c r="BB63" s="86">
        <v>7</v>
      </c>
      <c r="BC63" s="137">
        <f t="shared" si="13"/>
        <v>1</v>
      </c>
      <c r="BD63" s="61">
        <v>6</v>
      </c>
      <c r="BE63" s="126">
        <f t="shared" si="14"/>
        <v>0</v>
      </c>
      <c r="BF63" s="61">
        <v>0</v>
      </c>
      <c r="BG63" s="126">
        <f t="shared" si="15"/>
        <v>1</v>
      </c>
      <c r="BH63" s="127">
        <v>8</v>
      </c>
      <c r="BI63" s="137">
        <f t="shared" si="16"/>
        <v>1</v>
      </c>
      <c r="BJ63" s="61">
        <v>7</v>
      </c>
      <c r="BK63" s="126">
        <f t="shared" si="17"/>
        <v>0</v>
      </c>
      <c r="BL63" s="61">
        <v>0</v>
      </c>
      <c r="BM63" s="126">
        <f t="shared" si="18"/>
        <v>1</v>
      </c>
      <c r="BN63" s="86">
        <v>9</v>
      </c>
      <c r="BO63" s="137">
        <f t="shared" si="19"/>
        <v>1</v>
      </c>
      <c r="BP63" s="61">
        <v>8</v>
      </c>
      <c r="BQ63" s="151">
        <f t="shared" si="20"/>
        <v>0</v>
      </c>
      <c r="BR63" s="61">
        <v>0</v>
      </c>
      <c r="BS63" s="126">
        <f t="shared" si="21"/>
        <v>1</v>
      </c>
      <c r="BT63" s="86">
        <v>10</v>
      </c>
      <c r="BU63" s="137">
        <f t="shared" si="37"/>
        <v>0</v>
      </c>
      <c r="BV63" s="61">
        <v>8</v>
      </c>
      <c r="BW63" s="126">
        <f t="shared" si="22"/>
        <v>0</v>
      </c>
      <c r="BX63" s="61">
        <v>0</v>
      </c>
      <c r="BY63" s="126">
        <f>BZ63-BT63</f>
        <v>0</v>
      </c>
      <c r="BZ63" s="86">
        <v>10</v>
      </c>
    </row>
    <row r="64" spans="2:78" ht="14.25">
      <c r="B64" s="13" t="s">
        <v>75</v>
      </c>
      <c r="C64" s="43">
        <f>'⑱合計'!R50</f>
        <v>0</v>
      </c>
      <c r="D64" s="47">
        <f t="shared" si="1"/>
        <v>22</v>
      </c>
      <c r="E64" s="44">
        <f t="shared" si="39"/>
        <v>24</v>
      </c>
      <c r="F64" s="24">
        <f t="shared" si="2"/>
        <v>0</v>
      </c>
      <c r="G64" s="24">
        <f t="shared" si="24"/>
        <v>24</v>
      </c>
      <c r="H64" s="31">
        <f aca="true" t="shared" si="40" ref="H64:H71">C64/E64</f>
        <v>0</v>
      </c>
      <c r="I64" s="10"/>
      <c r="J64" s="50">
        <v>2</v>
      </c>
      <c r="K64" s="42">
        <v>0</v>
      </c>
      <c r="L64" s="56">
        <v>2</v>
      </c>
      <c r="M64" s="62">
        <f t="shared" si="3"/>
        <v>1</v>
      </c>
      <c r="N64" s="63">
        <v>3</v>
      </c>
      <c r="O64" s="74">
        <f t="shared" si="4"/>
        <v>0</v>
      </c>
      <c r="P64" s="63">
        <v>0</v>
      </c>
      <c r="Q64" s="74">
        <f t="shared" si="5"/>
        <v>1</v>
      </c>
      <c r="R64" s="102">
        <v>3</v>
      </c>
      <c r="S64" s="116">
        <f t="shared" si="26"/>
        <v>0</v>
      </c>
      <c r="T64" s="101">
        <v>3</v>
      </c>
      <c r="U64" s="120">
        <f t="shared" si="27"/>
        <v>0</v>
      </c>
      <c r="V64" s="101">
        <v>0</v>
      </c>
      <c r="W64" s="120">
        <f t="shared" si="28"/>
        <v>0</v>
      </c>
      <c r="X64" s="111">
        <v>3</v>
      </c>
      <c r="Y64" s="116">
        <f t="shared" si="29"/>
        <v>1</v>
      </c>
      <c r="Z64" s="61">
        <v>4</v>
      </c>
      <c r="AA64" s="126">
        <f t="shared" si="30"/>
        <v>0</v>
      </c>
      <c r="AB64" s="61">
        <v>0</v>
      </c>
      <c r="AC64" s="126">
        <f t="shared" si="31"/>
        <v>1</v>
      </c>
      <c r="AD64" s="127">
        <v>4</v>
      </c>
      <c r="AE64" s="137">
        <f t="shared" si="32"/>
        <v>3</v>
      </c>
      <c r="AF64" s="61">
        <v>7</v>
      </c>
      <c r="AG64" s="126">
        <f t="shared" si="33"/>
        <v>0</v>
      </c>
      <c r="AH64" s="61">
        <v>0</v>
      </c>
      <c r="AI64" s="126">
        <f t="shared" si="6"/>
        <v>3</v>
      </c>
      <c r="AJ64" s="86">
        <v>7</v>
      </c>
      <c r="AK64" s="137">
        <f t="shared" si="34"/>
        <v>0</v>
      </c>
      <c r="AL64" s="61">
        <v>7</v>
      </c>
      <c r="AM64" s="126">
        <f t="shared" si="35"/>
        <v>0</v>
      </c>
      <c r="AN64" s="61">
        <v>0</v>
      </c>
      <c r="AO64" s="126">
        <f t="shared" si="7"/>
        <v>0</v>
      </c>
      <c r="AP64" s="86">
        <v>7</v>
      </c>
      <c r="AQ64" s="137">
        <f t="shared" si="8"/>
        <v>3</v>
      </c>
      <c r="AR64" s="61">
        <v>10</v>
      </c>
      <c r="AS64" s="126">
        <f t="shared" si="9"/>
        <v>0</v>
      </c>
      <c r="AT64" s="61">
        <v>0</v>
      </c>
      <c r="AU64" s="126">
        <f t="shared" si="10"/>
        <v>3</v>
      </c>
      <c r="AV64" s="127">
        <v>10</v>
      </c>
      <c r="AW64" s="137">
        <f t="shared" si="36"/>
        <v>2</v>
      </c>
      <c r="AX64" s="61">
        <v>12</v>
      </c>
      <c r="AY64" s="126">
        <f t="shared" si="11"/>
        <v>0</v>
      </c>
      <c r="AZ64" s="61">
        <v>0</v>
      </c>
      <c r="BA64" s="126">
        <f t="shared" si="12"/>
        <v>3</v>
      </c>
      <c r="BB64" s="86">
        <v>13</v>
      </c>
      <c r="BC64" s="137">
        <f t="shared" si="13"/>
        <v>0</v>
      </c>
      <c r="BD64" s="61">
        <v>12</v>
      </c>
      <c r="BE64" s="126">
        <f t="shared" si="14"/>
        <v>0</v>
      </c>
      <c r="BF64" s="61">
        <v>0</v>
      </c>
      <c r="BG64" s="126">
        <f t="shared" si="15"/>
        <v>0</v>
      </c>
      <c r="BH64" s="127">
        <v>13</v>
      </c>
      <c r="BI64" s="137">
        <f t="shared" si="16"/>
        <v>3</v>
      </c>
      <c r="BJ64" s="61">
        <v>15</v>
      </c>
      <c r="BK64" s="126">
        <f t="shared" si="17"/>
        <v>0</v>
      </c>
      <c r="BL64" s="61">
        <v>0</v>
      </c>
      <c r="BM64" s="126">
        <f t="shared" si="18"/>
        <v>3</v>
      </c>
      <c r="BN64" s="86">
        <v>16</v>
      </c>
      <c r="BO64" s="137">
        <f t="shared" si="19"/>
        <v>2</v>
      </c>
      <c r="BP64" s="61">
        <v>17</v>
      </c>
      <c r="BQ64" s="151">
        <f t="shared" si="20"/>
        <v>0</v>
      </c>
      <c r="BR64" s="61">
        <v>0</v>
      </c>
      <c r="BS64" s="126">
        <f t="shared" si="21"/>
        <v>3</v>
      </c>
      <c r="BT64" s="86">
        <v>19</v>
      </c>
      <c r="BU64" s="137">
        <f t="shared" si="37"/>
        <v>5</v>
      </c>
      <c r="BV64" s="61">
        <v>22</v>
      </c>
      <c r="BW64" s="126">
        <f t="shared" si="22"/>
        <v>0</v>
      </c>
      <c r="BX64" s="61">
        <v>0</v>
      </c>
      <c r="BY64" s="126">
        <f t="shared" si="23"/>
        <v>5</v>
      </c>
      <c r="BZ64" s="86">
        <v>24</v>
      </c>
    </row>
    <row r="65" spans="2:78" ht="14.25">
      <c r="B65" s="13" t="s">
        <v>76</v>
      </c>
      <c r="C65" s="43" t="e">
        <f>⑱合計!#REF!</f>
        <v>#REF!</v>
      </c>
      <c r="D65" s="47">
        <f t="shared" si="1"/>
        <v>8</v>
      </c>
      <c r="E65" s="44">
        <f t="shared" si="39"/>
        <v>8</v>
      </c>
      <c r="F65" s="24">
        <f t="shared" si="2"/>
        <v>0</v>
      </c>
      <c r="G65" s="24">
        <f t="shared" si="24"/>
        <v>8</v>
      </c>
      <c r="H65" s="31" t="e">
        <f t="shared" si="40"/>
        <v>#REF!</v>
      </c>
      <c r="I65" s="10"/>
      <c r="J65" s="50">
        <v>0</v>
      </c>
      <c r="K65" s="42">
        <v>0</v>
      </c>
      <c r="L65" s="56">
        <v>0</v>
      </c>
      <c r="M65" s="62">
        <f t="shared" si="3"/>
        <v>0</v>
      </c>
      <c r="N65" s="63">
        <v>0</v>
      </c>
      <c r="O65" s="74">
        <f t="shared" si="4"/>
        <v>0</v>
      </c>
      <c r="P65" s="63">
        <v>0</v>
      </c>
      <c r="Q65" s="74">
        <f t="shared" si="5"/>
        <v>0</v>
      </c>
      <c r="R65" s="102">
        <v>0</v>
      </c>
      <c r="S65" s="116">
        <f t="shared" si="26"/>
        <v>2</v>
      </c>
      <c r="T65" s="101">
        <v>2</v>
      </c>
      <c r="U65" s="120">
        <f t="shared" si="27"/>
        <v>0</v>
      </c>
      <c r="V65" s="101">
        <v>0</v>
      </c>
      <c r="W65" s="120">
        <f t="shared" si="28"/>
        <v>2</v>
      </c>
      <c r="X65" s="111">
        <v>2</v>
      </c>
      <c r="Y65" s="116">
        <f t="shared" si="29"/>
        <v>0</v>
      </c>
      <c r="Z65" s="61">
        <v>2</v>
      </c>
      <c r="AA65" s="126">
        <f t="shared" si="30"/>
        <v>0</v>
      </c>
      <c r="AB65" s="61">
        <v>0</v>
      </c>
      <c r="AC65" s="126">
        <f t="shared" si="31"/>
        <v>0</v>
      </c>
      <c r="AD65" s="127">
        <v>2</v>
      </c>
      <c r="AE65" s="137">
        <f t="shared" si="32"/>
        <v>0</v>
      </c>
      <c r="AF65" s="61">
        <v>2</v>
      </c>
      <c r="AG65" s="126">
        <f t="shared" si="33"/>
        <v>0</v>
      </c>
      <c r="AH65" s="61">
        <v>0</v>
      </c>
      <c r="AI65" s="126">
        <f t="shared" si="6"/>
        <v>0</v>
      </c>
      <c r="AJ65" s="86">
        <v>2</v>
      </c>
      <c r="AK65" s="137">
        <f t="shared" si="34"/>
        <v>0</v>
      </c>
      <c r="AL65" s="61">
        <v>2</v>
      </c>
      <c r="AM65" s="126">
        <f t="shared" si="35"/>
        <v>0</v>
      </c>
      <c r="AN65" s="61">
        <v>0</v>
      </c>
      <c r="AO65" s="126">
        <f t="shared" si="7"/>
        <v>0</v>
      </c>
      <c r="AP65" s="86">
        <v>2</v>
      </c>
      <c r="AQ65" s="137">
        <f t="shared" si="8"/>
        <v>2</v>
      </c>
      <c r="AR65" s="61">
        <v>4</v>
      </c>
      <c r="AS65" s="126">
        <f t="shared" si="9"/>
        <v>0</v>
      </c>
      <c r="AT65" s="61">
        <v>0</v>
      </c>
      <c r="AU65" s="126">
        <f t="shared" si="10"/>
        <v>2</v>
      </c>
      <c r="AV65" s="127">
        <v>4</v>
      </c>
      <c r="AW65" s="137">
        <f t="shared" si="36"/>
        <v>1</v>
      </c>
      <c r="AX65" s="61">
        <v>5</v>
      </c>
      <c r="AY65" s="126">
        <f t="shared" si="11"/>
        <v>0</v>
      </c>
      <c r="AZ65" s="61">
        <v>0</v>
      </c>
      <c r="BA65" s="126">
        <f t="shared" si="12"/>
        <v>1</v>
      </c>
      <c r="BB65" s="86">
        <v>5</v>
      </c>
      <c r="BC65" s="137">
        <f t="shared" si="13"/>
        <v>0</v>
      </c>
      <c r="BD65" s="61">
        <v>5</v>
      </c>
      <c r="BE65" s="126">
        <f t="shared" si="14"/>
        <v>0</v>
      </c>
      <c r="BF65" s="61">
        <v>0</v>
      </c>
      <c r="BG65" s="126">
        <f t="shared" si="15"/>
        <v>0</v>
      </c>
      <c r="BH65" s="127">
        <v>5</v>
      </c>
      <c r="BI65" s="137">
        <f t="shared" si="16"/>
        <v>0</v>
      </c>
      <c r="BJ65" s="61">
        <v>5</v>
      </c>
      <c r="BK65" s="126">
        <f t="shared" si="17"/>
        <v>0</v>
      </c>
      <c r="BL65" s="61">
        <v>0</v>
      </c>
      <c r="BM65" s="126">
        <f t="shared" si="18"/>
        <v>0</v>
      </c>
      <c r="BN65" s="86">
        <v>5</v>
      </c>
      <c r="BO65" s="137">
        <f t="shared" si="19"/>
        <v>3</v>
      </c>
      <c r="BP65" s="61">
        <v>8</v>
      </c>
      <c r="BQ65" s="151">
        <f t="shared" si="20"/>
        <v>0</v>
      </c>
      <c r="BR65" s="61">
        <v>0</v>
      </c>
      <c r="BS65" s="126">
        <f t="shared" si="21"/>
        <v>3</v>
      </c>
      <c r="BT65" s="86">
        <v>8</v>
      </c>
      <c r="BU65" s="137">
        <f t="shared" si="37"/>
        <v>0</v>
      </c>
      <c r="BV65" s="61">
        <v>8</v>
      </c>
      <c r="BW65" s="126">
        <f t="shared" si="22"/>
        <v>0</v>
      </c>
      <c r="BX65" s="61">
        <v>0</v>
      </c>
      <c r="BY65" s="126">
        <f t="shared" si="23"/>
        <v>0</v>
      </c>
      <c r="BZ65" s="86">
        <v>8</v>
      </c>
    </row>
    <row r="66" spans="2:78" ht="14.25">
      <c r="B66" s="13" t="s">
        <v>77</v>
      </c>
      <c r="C66" s="43" t="e">
        <f>⑱合計!#REF!</f>
        <v>#REF!</v>
      </c>
      <c r="D66" s="47">
        <f t="shared" si="1"/>
        <v>93</v>
      </c>
      <c r="E66" s="44">
        <f t="shared" si="39"/>
        <v>119</v>
      </c>
      <c r="F66" s="24">
        <f t="shared" si="2"/>
        <v>0</v>
      </c>
      <c r="G66" s="24">
        <f t="shared" si="24"/>
        <v>119</v>
      </c>
      <c r="H66" s="31" t="e">
        <f t="shared" si="40"/>
        <v>#REF!</v>
      </c>
      <c r="I66" s="10"/>
      <c r="J66" s="50">
        <v>11</v>
      </c>
      <c r="K66" s="42">
        <v>0</v>
      </c>
      <c r="L66" s="56">
        <v>14</v>
      </c>
      <c r="M66" s="62">
        <f t="shared" si="3"/>
        <v>7</v>
      </c>
      <c r="N66" s="63">
        <v>18</v>
      </c>
      <c r="O66" s="74">
        <f t="shared" si="4"/>
        <v>0</v>
      </c>
      <c r="P66" s="63">
        <v>0</v>
      </c>
      <c r="Q66" s="74">
        <f t="shared" si="5"/>
        <v>8</v>
      </c>
      <c r="R66" s="102">
        <v>22</v>
      </c>
      <c r="S66" s="116">
        <f t="shared" si="26"/>
        <v>7</v>
      </c>
      <c r="T66" s="101">
        <v>25</v>
      </c>
      <c r="U66" s="120">
        <f t="shared" si="27"/>
        <v>0</v>
      </c>
      <c r="V66" s="101">
        <v>0</v>
      </c>
      <c r="W66" s="120">
        <f t="shared" si="28"/>
        <v>8</v>
      </c>
      <c r="X66" s="111">
        <v>30</v>
      </c>
      <c r="Y66" s="116">
        <f>Z66-T66</f>
        <v>11</v>
      </c>
      <c r="Z66" s="61">
        <v>36</v>
      </c>
      <c r="AA66" s="126">
        <f t="shared" si="30"/>
        <v>0</v>
      </c>
      <c r="AB66" s="61">
        <v>0</v>
      </c>
      <c r="AC66" s="126">
        <f t="shared" si="31"/>
        <v>17</v>
      </c>
      <c r="AD66" s="127">
        <v>47</v>
      </c>
      <c r="AE66" s="137">
        <f t="shared" si="32"/>
        <v>7</v>
      </c>
      <c r="AF66" s="61">
        <v>43</v>
      </c>
      <c r="AG66" s="126">
        <f t="shared" si="33"/>
        <v>0</v>
      </c>
      <c r="AH66" s="61">
        <v>0</v>
      </c>
      <c r="AI66" s="126">
        <f t="shared" si="6"/>
        <v>9</v>
      </c>
      <c r="AJ66" s="86">
        <v>56</v>
      </c>
      <c r="AK66" s="137">
        <f t="shared" si="34"/>
        <v>6</v>
      </c>
      <c r="AL66" s="61">
        <v>49</v>
      </c>
      <c r="AM66" s="126">
        <f t="shared" si="35"/>
        <v>0</v>
      </c>
      <c r="AN66" s="61">
        <v>0</v>
      </c>
      <c r="AO66" s="126">
        <f t="shared" si="7"/>
        <v>7</v>
      </c>
      <c r="AP66" s="86">
        <v>63</v>
      </c>
      <c r="AQ66" s="137">
        <f t="shared" si="8"/>
        <v>13</v>
      </c>
      <c r="AR66" s="61">
        <v>62</v>
      </c>
      <c r="AS66" s="126">
        <f t="shared" si="9"/>
        <v>0</v>
      </c>
      <c r="AT66" s="61">
        <v>0</v>
      </c>
      <c r="AU66" s="126">
        <f t="shared" si="10"/>
        <v>15</v>
      </c>
      <c r="AV66" s="127">
        <v>78</v>
      </c>
      <c r="AW66" s="137">
        <f t="shared" si="36"/>
        <v>6</v>
      </c>
      <c r="AX66" s="61">
        <v>68</v>
      </c>
      <c r="AY66" s="126">
        <f t="shared" si="11"/>
        <v>0</v>
      </c>
      <c r="AZ66" s="61">
        <v>0</v>
      </c>
      <c r="BA66" s="126">
        <f t="shared" si="12"/>
        <v>7</v>
      </c>
      <c r="BB66" s="86">
        <v>85</v>
      </c>
      <c r="BC66" s="137">
        <f t="shared" si="13"/>
        <v>7</v>
      </c>
      <c r="BD66" s="61">
        <v>75</v>
      </c>
      <c r="BE66" s="126">
        <f t="shared" si="14"/>
        <v>0</v>
      </c>
      <c r="BF66" s="61">
        <v>0</v>
      </c>
      <c r="BG66" s="126">
        <f t="shared" si="15"/>
        <v>13</v>
      </c>
      <c r="BH66" s="127">
        <v>98</v>
      </c>
      <c r="BI66" s="137">
        <f t="shared" si="16"/>
        <v>4</v>
      </c>
      <c r="BJ66" s="61">
        <v>79</v>
      </c>
      <c r="BK66" s="126">
        <f t="shared" si="17"/>
        <v>0</v>
      </c>
      <c r="BL66" s="61">
        <v>0</v>
      </c>
      <c r="BM66" s="126">
        <f t="shared" si="18"/>
        <v>5</v>
      </c>
      <c r="BN66" s="86">
        <v>103</v>
      </c>
      <c r="BO66" s="137">
        <f t="shared" si="19"/>
        <v>6</v>
      </c>
      <c r="BP66" s="61">
        <v>85</v>
      </c>
      <c r="BQ66" s="151">
        <f t="shared" si="20"/>
        <v>0</v>
      </c>
      <c r="BR66" s="61">
        <v>0</v>
      </c>
      <c r="BS66" s="126">
        <f t="shared" si="21"/>
        <v>7</v>
      </c>
      <c r="BT66" s="86">
        <v>110</v>
      </c>
      <c r="BU66" s="137">
        <f t="shared" si="37"/>
        <v>8</v>
      </c>
      <c r="BV66" s="61">
        <v>93</v>
      </c>
      <c r="BW66" s="126">
        <f t="shared" si="22"/>
        <v>0</v>
      </c>
      <c r="BX66" s="61">
        <v>0</v>
      </c>
      <c r="BY66" s="126">
        <f t="shared" si="23"/>
        <v>9</v>
      </c>
      <c r="BZ66" s="86">
        <v>119</v>
      </c>
    </row>
    <row r="67" spans="2:78" ht="14.25">
      <c r="B67" s="13" t="s">
        <v>78</v>
      </c>
      <c r="C67" s="43" t="e">
        <f>⑱合計!#REF!</f>
        <v>#REF!</v>
      </c>
      <c r="D67" s="47">
        <f t="shared" si="1"/>
        <v>146</v>
      </c>
      <c r="E67" s="44">
        <f t="shared" si="39"/>
        <v>178</v>
      </c>
      <c r="F67" s="24">
        <f t="shared" si="2"/>
        <v>1</v>
      </c>
      <c r="G67" s="24">
        <f t="shared" si="24"/>
        <v>177</v>
      </c>
      <c r="H67" s="31" t="e">
        <f t="shared" si="40"/>
        <v>#REF!</v>
      </c>
      <c r="I67" s="10"/>
      <c r="J67" s="50">
        <v>11</v>
      </c>
      <c r="K67" s="42">
        <v>0</v>
      </c>
      <c r="L67" s="56">
        <v>12</v>
      </c>
      <c r="M67" s="62">
        <f t="shared" si="3"/>
        <v>4</v>
      </c>
      <c r="N67" s="63">
        <v>15</v>
      </c>
      <c r="O67" s="74">
        <f t="shared" si="4"/>
        <v>0</v>
      </c>
      <c r="P67" s="63">
        <v>0</v>
      </c>
      <c r="Q67" s="74">
        <f t="shared" si="5"/>
        <v>4</v>
      </c>
      <c r="R67" s="102">
        <v>16</v>
      </c>
      <c r="S67" s="116">
        <f t="shared" si="26"/>
        <v>15</v>
      </c>
      <c r="T67" s="101">
        <v>30</v>
      </c>
      <c r="U67" s="120">
        <f t="shared" si="27"/>
        <v>0</v>
      </c>
      <c r="V67" s="101">
        <v>0</v>
      </c>
      <c r="W67" s="120">
        <f t="shared" si="28"/>
        <v>17</v>
      </c>
      <c r="X67" s="111">
        <v>33</v>
      </c>
      <c r="Y67" s="116">
        <f t="shared" si="29"/>
        <v>12</v>
      </c>
      <c r="Z67" s="61">
        <v>42</v>
      </c>
      <c r="AA67" s="126">
        <f t="shared" si="30"/>
        <v>0</v>
      </c>
      <c r="AB67" s="61">
        <v>0</v>
      </c>
      <c r="AC67" s="126">
        <f t="shared" si="31"/>
        <v>15</v>
      </c>
      <c r="AD67" s="127">
        <v>48</v>
      </c>
      <c r="AE67" s="137">
        <f t="shared" si="32"/>
        <v>7</v>
      </c>
      <c r="AF67" s="61">
        <v>49</v>
      </c>
      <c r="AG67" s="126">
        <f t="shared" si="33"/>
        <v>0</v>
      </c>
      <c r="AH67" s="61">
        <v>0</v>
      </c>
      <c r="AI67" s="126">
        <f t="shared" si="6"/>
        <v>8</v>
      </c>
      <c r="AJ67" s="86">
        <v>56</v>
      </c>
      <c r="AK67" s="137">
        <f t="shared" si="34"/>
        <v>12</v>
      </c>
      <c r="AL67" s="61">
        <v>61</v>
      </c>
      <c r="AM67" s="126">
        <f t="shared" si="35"/>
        <v>0</v>
      </c>
      <c r="AN67" s="61">
        <v>0</v>
      </c>
      <c r="AO67" s="126">
        <f t="shared" si="7"/>
        <v>14</v>
      </c>
      <c r="AP67" s="86">
        <v>70</v>
      </c>
      <c r="AQ67" s="137">
        <f t="shared" si="8"/>
        <v>15</v>
      </c>
      <c r="AR67" s="61">
        <v>76</v>
      </c>
      <c r="AS67" s="126">
        <f t="shared" si="9"/>
        <v>0</v>
      </c>
      <c r="AT67" s="61">
        <v>0</v>
      </c>
      <c r="AU67" s="126">
        <f t="shared" si="10"/>
        <v>21</v>
      </c>
      <c r="AV67" s="127">
        <v>91</v>
      </c>
      <c r="AW67" s="137">
        <f t="shared" si="36"/>
        <v>17</v>
      </c>
      <c r="AX67" s="61">
        <v>93</v>
      </c>
      <c r="AY67" s="126">
        <f t="shared" si="11"/>
        <v>0</v>
      </c>
      <c r="AZ67" s="61">
        <v>0</v>
      </c>
      <c r="BA67" s="126">
        <f t="shared" si="12"/>
        <v>19</v>
      </c>
      <c r="BB67" s="86">
        <v>110</v>
      </c>
      <c r="BC67" s="137">
        <f t="shared" si="13"/>
        <v>19</v>
      </c>
      <c r="BD67" s="61">
        <v>112</v>
      </c>
      <c r="BE67" s="126">
        <f t="shared" si="14"/>
        <v>0</v>
      </c>
      <c r="BF67" s="61">
        <v>0</v>
      </c>
      <c r="BG67" s="126">
        <f t="shared" si="15"/>
        <v>29</v>
      </c>
      <c r="BH67" s="127">
        <v>139</v>
      </c>
      <c r="BI67" s="137">
        <f t="shared" si="16"/>
        <v>8</v>
      </c>
      <c r="BJ67" s="61">
        <v>120</v>
      </c>
      <c r="BK67" s="126">
        <f t="shared" si="17"/>
        <v>1</v>
      </c>
      <c r="BL67" s="61">
        <v>1</v>
      </c>
      <c r="BM67" s="126">
        <f t="shared" si="18"/>
        <v>11</v>
      </c>
      <c r="BN67" s="86">
        <v>150</v>
      </c>
      <c r="BO67" s="137">
        <f t="shared" si="19"/>
        <v>11</v>
      </c>
      <c r="BP67" s="61">
        <v>131</v>
      </c>
      <c r="BQ67" s="151">
        <f t="shared" si="20"/>
        <v>0</v>
      </c>
      <c r="BR67" s="61">
        <v>1</v>
      </c>
      <c r="BS67" s="126">
        <f t="shared" si="21"/>
        <v>12</v>
      </c>
      <c r="BT67" s="86">
        <v>162</v>
      </c>
      <c r="BU67" s="137">
        <f t="shared" si="37"/>
        <v>15</v>
      </c>
      <c r="BV67" s="61">
        <v>146</v>
      </c>
      <c r="BW67" s="126">
        <f t="shared" si="22"/>
        <v>0</v>
      </c>
      <c r="BX67" s="61">
        <v>1</v>
      </c>
      <c r="BY67" s="126">
        <f t="shared" si="23"/>
        <v>15</v>
      </c>
      <c r="BZ67" s="86">
        <v>177</v>
      </c>
    </row>
    <row r="68" spans="2:78" ht="14.25">
      <c r="B68" s="13" t="s">
        <v>79</v>
      </c>
      <c r="C68" s="43" t="e">
        <f>⑱合計!#REF!</f>
        <v>#REF!</v>
      </c>
      <c r="D68" s="47">
        <f>BV68</f>
        <v>133</v>
      </c>
      <c r="E68" s="44">
        <f t="shared" si="39"/>
        <v>180</v>
      </c>
      <c r="F68" s="24">
        <f>BX68</f>
        <v>0</v>
      </c>
      <c r="G68" s="24">
        <f t="shared" si="24"/>
        <v>180</v>
      </c>
      <c r="H68" s="31" t="e">
        <f t="shared" si="40"/>
        <v>#REF!</v>
      </c>
      <c r="I68" s="10"/>
      <c r="J68" s="50">
        <v>6</v>
      </c>
      <c r="K68" s="42">
        <v>0</v>
      </c>
      <c r="L68" s="56">
        <v>7</v>
      </c>
      <c r="M68" s="62">
        <f aca="true" t="shared" si="41" ref="M68:M74">N68-J68</f>
        <v>10</v>
      </c>
      <c r="N68" s="63">
        <v>16</v>
      </c>
      <c r="O68" s="74">
        <f aca="true" t="shared" si="42" ref="O68:O74">P68-K68</f>
        <v>0</v>
      </c>
      <c r="P68" s="63">
        <v>0</v>
      </c>
      <c r="Q68" s="74">
        <f aca="true" t="shared" si="43" ref="Q68:Q74">R68-L68</f>
        <v>11</v>
      </c>
      <c r="R68" s="102">
        <v>18</v>
      </c>
      <c r="S68" s="116">
        <f t="shared" si="26"/>
        <v>9</v>
      </c>
      <c r="T68" s="101">
        <v>25</v>
      </c>
      <c r="U68" s="120">
        <f t="shared" si="27"/>
        <v>0</v>
      </c>
      <c r="V68" s="101">
        <v>0</v>
      </c>
      <c r="W68" s="120">
        <f t="shared" si="28"/>
        <v>13</v>
      </c>
      <c r="X68" s="111">
        <v>31</v>
      </c>
      <c r="Y68" s="116">
        <f t="shared" si="29"/>
        <v>17</v>
      </c>
      <c r="Z68" s="61">
        <v>42</v>
      </c>
      <c r="AA68" s="126">
        <f t="shared" si="30"/>
        <v>0</v>
      </c>
      <c r="AB68" s="61">
        <v>0</v>
      </c>
      <c r="AC68" s="126">
        <f t="shared" si="31"/>
        <v>26</v>
      </c>
      <c r="AD68" s="127">
        <v>57</v>
      </c>
      <c r="AE68" s="137">
        <f t="shared" si="32"/>
        <v>7</v>
      </c>
      <c r="AF68" s="61">
        <v>49</v>
      </c>
      <c r="AG68" s="126">
        <f t="shared" si="33"/>
        <v>0</v>
      </c>
      <c r="AH68" s="61">
        <v>0</v>
      </c>
      <c r="AI68" s="126">
        <f aca="true" t="shared" si="44" ref="AI68:AI74">AJ68-AD68</f>
        <v>10</v>
      </c>
      <c r="AJ68" s="86">
        <v>67</v>
      </c>
      <c r="AK68" s="137">
        <f t="shared" si="34"/>
        <v>13</v>
      </c>
      <c r="AL68" s="61">
        <v>62</v>
      </c>
      <c r="AM68" s="126">
        <f t="shared" si="35"/>
        <v>0</v>
      </c>
      <c r="AN68" s="61">
        <v>0</v>
      </c>
      <c r="AO68" s="126">
        <f aca="true" t="shared" si="45" ref="AO68:AO74">AP68-AJ68</f>
        <v>15</v>
      </c>
      <c r="AP68" s="86">
        <v>82</v>
      </c>
      <c r="AQ68" s="137">
        <f aca="true" t="shared" si="46" ref="AQ68:AQ74">AR68-AL68</f>
        <v>13</v>
      </c>
      <c r="AR68" s="61">
        <v>75</v>
      </c>
      <c r="AS68" s="126">
        <f aca="true" t="shared" si="47" ref="AS68:AS74">AT68-AN68</f>
        <v>0</v>
      </c>
      <c r="AT68" s="61">
        <v>0</v>
      </c>
      <c r="AU68" s="126">
        <f aca="true" t="shared" si="48" ref="AU68:AU73">AV68-AP68</f>
        <v>20</v>
      </c>
      <c r="AV68" s="127">
        <v>102</v>
      </c>
      <c r="AW68" s="137">
        <f t="shared" si="36"/>
        <v>8</v>
      </c>
      <c r="AX68" s="61">
        <v>83</v>
      </c>
      <c r="AY68" s="126">
        <f aca="true" t="shared" si="49" ref="AY68:AY74">AZ68-AT68</f>
        <v>0</v>
      </c>
      <c r="AZ68" s="61">
        <v>0</v>
      </c>
      <c r="BA68" s="126">
        <f aca="true" t="shared" si="50" ref="BA68:BA74">BB68-AV68</f>
        <v>12</v>
      </c>
      <c r="BB68" s="86">
        <v>114</v>
      </c>
      <c r="BC68" s="137">
        <f aca="true" t="shared" si="51" ref="BC68:BC74">BD68-AX68</f>
        <v>12</v>
      </c>
      <c r="BD68" s="61">
        <v>95</v>
      </c>
      <c r="BE68" s="126">
        <f aca="true" t="shared" si="52" ref="BE68:BE74">BF68-AZ68</f>
        <v>0</v>
      </c>
      <c r="BF68" s="61">
        <v>0</v>
      </c>
      <c r="BG68" s="126">
        <f aca="true" t="shared" si="53" ref="BG68:BG74">BH68-BB68</f>
        <v>16</v>
      </c>
      <c r="BH68" s="127">
        <v>130</v>
      </c>
      <c r="BI68" s="137">
        <f aca="true" t="shared" si="54" ref="BI68:BI74">BJ68-BD68</f>
        <v>13</v>
      </c>
      <c r="BJ68" s="61">
        <v>108</v>
      </c>
      <c r="BK68" s="126">
        <f aca="true" t="shared" si="55" ref="BK68:BK74">BL68-BF68</f>
        <v>0</v>
      </c>
      <c r="BL68" s="61">
        <v>0</v>
      </c>
      <c r="BM68" s="126">
        <f aca="true" t="shared" si="56" ref="BM68:BM74">BN68-BH68</f>
        <v>19</v>
      </c>
      <c r="BN68" s="86">
        <v>149</v>
      </c>
      <c r="BO68" s="137">
        <f aca="true" t="shared" si="57" ref="BO68:BO74">BP68-BJ68</f>
        <v>14</v>
      </c>
      <c r="BP68" s="61">
        <v>122</v>
      </c>
      <c r="BQ68" s="151">
        <f aca="true" t="shared" si="58" ref="BQ68:BQ74">BR68-BL68</f>
        <v>0</v>
      </c>
      <c r="BR68" s="61">
        <v>0</v>
      </c>
      <c r="BS68" s="126">
        <f aca="true" t="shared" si="59" ref="BS68:BS74">BT68-BN68</f>
        <v>14</v>
      </c>
      <c r="BT68" s="86">
        <v>163</v>
      </c>
      <c r="BU68" s="137">
        <f t="shared" si="37"/>
        <v>11</v>
      </c>
      <c r="BV68" s="61">
        <v>133</v>
      </c>
      <c r="BW68" s="126">
        <f aca="true" t="shared" si="60" ref="BW68:BW74">BX68-BR68</f>
        <v>0</v>
      </c>
      <c r="BX68" s="61">
        <v>0</v>
      </c>
      <c r="BY68" s="126">
        <f aca="true" t="shared" si="61" ref="BY68:BY74">BZ68-BT68</f>
        <v>17</v>
      </c>
      <c r="BZ68" s="86">
        <v>180</v>
      </c>
    </row>
    <row r="69" spans="2:78" ht="14.25">
      <c r="B69" s="13" t="s">
        <v>80</v>
      </c>
      <c r="C69" s="43" t="e">
        <f>⑱合計!#REF!</f>
        <v>#REF!</v>
      </c>
      <c r="D69" s="47">
        <f>BV69</f>
        <v>208</v>
      </c>
      <c r="E69" s="44">
        <f t="shared" si="39"/>
        <v>270</v>
      </c>
      <c r="F69" s="24">
        <f>BX69</f>
        <v>2</v>
      </c>
      <c r="G69" s="24">
        <f>BZ69</f>
        <v>268</v>
      </c>
      <c r="H69" s="31" t="e">
        <f t="shared" si="40"/>
        <v>#REF!</v>
      </c>
      <c r="I69" s="10"/>
      <c r="J69" s="50">
        <v>13</v>
      </c>
      <c r="K69" s="42">
        <v>0</v>
      </c>
      <c r="L69" s="56">
        <v>17</v>
      </c>
      <c r="M69" s="62">
        <f t="shared" si="41"/>
        <v>15</v>
      </c>
      <c r="N69" s="63">
        <v>28</v>
      </c>
      <c r="O69" s="74">
        <f t="shared" si="42"/>
        <v>1</v>
      </c>
      <c r="P69" s="63">
        <v>1</v>
      </c>
      <c r="Q69" s="74">
        <f t="shared" si="43"/>
        <v>17</v>
      </c>
      <c r="R69" s="102">
        <v>34</v>
      </c>
      <c r="S69" s="116">
        <f aca="true" t="shared" si="62" ref="S69:S74">T69-N69</f>
        <v>14</v>
      </c>
      <c r="T69" s="101">
        <v>42</v>
      </c>
      <c r="U69" s="120">
        <f aca="true" t="shared" si="63" ref="U69:U74">V69-P69</f>
        <v>0</v>
      </c>
      <c r="V69" s="101">
        <v>1</v>
      </c>
      <c r="W69" s="120">
        <f>X69-R69</f>
        <v>22</v>
      </c>
      <c r="X69" s="111">
        <v>56</v>
      </c>
      <c r="Y69" s="116">
        <f aca="true" t="shared" si="64" ref="Y69:Y74">Z69-T69</f>
        <v>19</v>
      </c>
      <c r="Z69" s="61">
        <v>61</v>
      </c>
      <c r="AA69" s="126">
        <f aca="true" t="shared" si="65" ref="AA69:AA74">AB69-V69</f>
        <v>0</v>
      </c>
      <c r="AB69" s="61">
        <v>1</v>
      </c>
      <c r="AC69" s="126">
        <f aca="true" t="shared" si="66" ref="AC69:AC74">AD69-X69</f>
        <v>22</v>
      </c>
      <c r="AD69" s="127">
        <v>78</v>
      </c>
      <c r="AE69" s="137">
        <f aca="true" t="shared" si="67" ref="AE69:AE74">AF69-Z69</f>
        <v>19</v>
      </c>
      <c r="AF69" s="61">
        <v>80</v>
      </c>
      <c r="AG69" s="126">
        <f aca="true" t="shared" si="68" ref="AG69:AG74">AH69-AB69</f>
        <v>0</v>
      </c>
      <c r="AH69" s="61">
        <v>1</v>
      </c>
      <c r="AI69" s="126">
        <f t="shared" si="44"/>
        <v>26</v>
      </c>
      <c r="AJ69" s="86">
        <v>104</v>
      </c>
      <c r="AK69" s="137">
        <f aca="true" t="shared" si="69" ref="AK69:AK74">AL69-AF69</f>
        <v>22</v>
      </c>
      <c r="AL69" s="61">
        <v>102</v>
      </c>
      <c r="AM69" s="126">
        <f aca="true" t="shared" si="70" ref="AM69:AM74">AN69-AH69</f>
        <v>0</v>
      </c>
      <c r="AN69" s="61">
        <v>1</v>
      </c>
      <c r="AO69" s="126">
        <f t="shared" si="45"/>
        <v>27</v>
      </c>
      <c r="AP69" s="86">
        <v>131</v>
      </c>
      <c r="AQ69" s="137">
        <f t="shared" si="46"/>
        <v>19</v>
      </c>
      <c r="AR69" s="61">
        <v>121</v>
      </c>
      <c r="AS69" s="126">
        <f t="shared" si="47"/>
        <v>0</v>
      </c>
      <c r="AT69" s="61">
        <v>1</v>
      </c>
      <c r="AU69" s="126">
        <f t="shared" si="48"/>
        <v>25</v>
      </c>
      <c r="AV69" s="127">
        <v>156</v>
      </c>
      <c r="AW69" s="137">
        <f aca="true" t="shared" si="71" ref="AW69:AW74">AX69-AR69</f>
        <v>7</v>
      </c>
      <c r="AX69" s="61">
        <v>128</v>
      </c>
      <c r="AY69" s="126">
        <f t="shared" si="49"/>
        <v>0</v>
      </c>
      <c r="AZ69" s="61">
        <v>1</v>
      </c>
      <c r="BA69" s="126">
        <f t="shared" si="50"/>
        <v>8</v>
      </c>
      <c r="BB69" s="86">
        <v>164</v>
      </c>
      <c r="BC69" s="137">
        <f t="shared" si="51"/>
        <v>15</v>
      </c>
      <c r="BD69" s="61">
        <v>143</v>
      </c>
      <c r="BE69" s="126">
        <f t="shared" si="52"/>
        <v>0</v>
      </c>
      <c r="BF69" s="61">
        <v>1</v>
      </c>
      <c r="BG69" s="126">
        <f t="shared" si="53"/>
        <v>21</v>
      </c>
      <c r="BH69" s="127">
        <v>185</v>
      </c>
      <c r="BI69" s="137">
        <f t="shared" si="54"/>
        <v>24</v>
      </c>
      <c r="BJ69" s="61">
        <v>167</v>
      </c>
      <c r="BK69" s="126">
        <f t="shared" si="55"/>
        <v>0</v>
      </c>
      <c r="BL69" s="61">
        <v>1</v>
      </c>
      <c r="BM69" s="126">
        <f t="shared" si="56"/>
        <v>28</v>
      </c>
      <c r="BN69" s="86">
        <v>213</v>
      </c>
      <c r="BO69" s="137">
        <f t="shared" si="57"/>
        <v>21</v>
      </c>
      <c r="BP69" s="61">
        <v>188</v>
      </c>
      <c r="BQ69" s="151">
        <f t="shared" si="58"/>
        <v>0</v>
      </c>
      <c r="BR69" s="61">
        <v>1</v>
      </c>
      <c r="BS69" s="126">
        <f t="shared" si="59"/>
        <v>32</v>
      </c>
      <c r="BT69" s="86">
        <v>245</v>
      </c>
      <c r="BU69" s="137">
        <f aca="true" t="shared" si="72" ref="BU69:BU74">BV69-BP69</f>
        <v>20</v>
      </c>
      <c r="BV69" s="61">
        <v>208</v>
      </c>
      <c r="BW69" s="126">
        <f t="shared" si="60"/>
        <v>1</v>
      </c>
      <c r="BX69" s="61">
        <v>2</v>
      </c>
      <c r="BY69" s="126">
        <f t="shared" si="61"/>
        <v>23</v>
      </c>
      <c r="BZ69" s="86">
        <v>268</v>
      </c>
    </row>
    <row r="70" spans="2:78" ht="14.25">
      <c r="B70" s="13" t="s">
        <v>81</v>
      </c>
      <c r="C70" s="43" t="e">
        <f>⑱合計!#REF!</f>
        <v>#REF!</v>
      </c>
      <c r="D70" s="47">
        <f>BV70</f>
        <v>88</v>
      </c>
      <c r="E70" s="44">
        <f t="shared" si="39"/>
        <v>113</v>
      </c>
      <c r="F70" s="24">
        <f>BX70</f>
        <v>5</v>
      </c>
      <c r="G70" s="24">
        <f>BZ70</f>
        <v>108</v>
      </c>
      <c r="H70" s="31" t="e">
        <f t="shared" si="40"/>
        <v>#REF!</v>
      </c>
      <c r="I70" s="10"/>
      <c r="J70" s="50">
        <v>1</v>
      </c>
      <c r="K70" s="42">
        <v>0</v>
      </c>
      <c r="L70" s="56">
        <v>2</v>
      </c>
      <c r="M70" s="62">
        <f t="shared" si="41"/>
        <v>6</v>
      </c>
      <c r="N70" s="63">
        <v>7</v>
      </c>
      <c r="O70" s="74">
        <f t="shared" si="42"/>
        <v>0</v>
      </c>
      <c r="P70" s="63">
        <v>0</v>
      </c>
      <c r="Q70" s="74">
        <f t="shared" si="43"/>
        <v>10</v>
      </c>
      <c r="R70" s="102">
        <v>12</v>
      </c>
      <c r="S70" s="116">
        <f t="shared" si="62"/>
        <v>5</v>
      </c>
      <c r="T70" s="101">
        <v>12</v>
      </c>
      <c r="U70" s="120">
        <f t="shared" si="63"/>
        <v>0</v>
      </c>
      <c r="V70" s="101">
        <v>0</v>
      </c>
      <c r="W70" s="120">
        <f t="shared" si="28"/>
        <v>6</v>
      </c>
      <c r="X70" s="111">
        <v>18</v>
      </c>
      <c r="Y70" s="116">
        <f t="shared" si="64"/>
        <v>6</v>
      </c>
      <c r="Z70" s="61">
        <v>18</v>
      </c>
      <c r="AA70" s="126">
        <f t="shared" si="65"/>
        <v>1</v>
      </c>
      <c r="AB70" s="61">
        <v>1</v>
      </c>
      <c r="AC70" s="126">
        <f t="shared" si="66"/>
        <v>5</v>
      </c>
      <c r="AD70" s="127">
        <v>23</v>
      </c>
      <c r="AE70" s="137">
        <f t="shared" si="67"/>
        <v>13</v>
      </c>
      <c r="AF70" s="61">
        <v>31</v>
      </c>
      <c r="AG70" s="126">
        <f t="shared" si="68"/>
        <v>1</v>
      </c>
      <c r="AH70" s="61">
        <v>2</v>
      </c>
      <c r="AI70" s="126">
        <f t="shared" si="44"/>
        <v>17</v>
      </c>
      <c r="AJ70" s="86">
        <v>40</v>
      </c>
      <c r="AK70" s="137">
        <f t="shared" si="69"/>
        <v>10</v>
      </c>
      <c r="AL70" s="61">
        <v>41</v>
      </c>
      <c r="AM70" s="126">
        <f t="shared" si="70"/>
        <v>1</v>
      </c>
      <c r="AN70" s="61">
        <v>3</v>
      </c>
      <c r="AO70" s="126">
        <f t="shared" si="45"/>
        <v>11</v>
      </c>
      <c r="AP70" s="86">
        <v>51</v>
      </c>
      <c r="AQ70" s="137">
        <f t="shared" si="46"/>
        <v>7</v>
      </c>
      <c r="AR70" s="61">
        <v>48</v>
      </c>
      <c r="AS70" s="126">
        <f t="shared" si="47"/>
        <v>1</v>
      </c>
      <c r="AT70" s="61">
        <v>4</v>
      </c>
      <c r="AU70" s="126">
        <f t="shared" si="48"/>
        <v>6</v>
      </c>
      <c r="AV70" s="127">
        <v>57</v>
      </c>
      <c r="AW70" s="137">
        <f t="shared" si="71"/>
        <v>4</v>
      </c>
      <c r="AX70" s="61">
        <v>52</v>
      </c>
      <c r="AY70" s="126">
        <f t="shared" si="49"/>
        <v>0</v>
      </c>
      <c r="AZ70" s="61">
        <v>4</v>
      </c>
      <c r="BA70" s="126">
        <f t="shared" si="50"/>
        <v>9</v>
      </c>
      <c r="BB70" s="86">
        <v>66</v>
      </c>
      <c r="BC70" s="137">
        <f t="shared" si="51"/>
        <v>9</v>
      </c>
      <c r="BD70" s="61">
        <v>61</v>
      </c>
      <c r="BE70" s="126">
        <f t="shared" si="52"/>
        <v>0</v>
      </c>
      <c r="BF70" s="61">
        <v>4</v>
      </c>
      <c r="BG70" s="126">
        <f t="shared" si="53"/>
        <v>12</v>
      </c>
      <c r="BH70" s="127">
        <v>78</v>
      </c>
      <c r="BI70" s="137">
        <f t="shared" si="54"/>
        <v>7</v>
      </c>
      <c r="BJ70" s="61">
        <v>68</v>
      </c>
      <c r="BK70" s="126">
        <f t="shared" si="55"/>
        <v>0</v>
      </c>
      <c r="BL70" s="61">
        <v>4</v>
      </c>
      <c r="BM70" s="126">
        <f t="shared" si="56"/>
        <v>8</v>
      </c>
      <c r="BN70" s="86">
        <v>86</v>
      </c>
      <c r="BO70" s="137">
        <f t="shared" si="57"/>
        <v>12</v>
      </c>
      <c r="BP70" s="61">
        <v>80</v>
      </c>
      <c r="BQ70" s="151">
        <f t="shared" si="58"/>
        <v>1</v>
      </c>
      <c r="BR70" s="61">
        <v>5</v>
      </c>
      <c r="BS70" s="126">
        <f t="shared" si="59"/>
        <v>13</v>
      </c>
      <c r="BT70" s="86">
        <v>99</v>
      </c>
      <c r="BU70" s="137">
        <f t="shared" si="72"/>
        <v>8</v>
      </c>
      <c r="BV70" s="61">
        <v>88</v>
      </c>
      <c r="BW70" s="126">
        <f t="shared" si="60"/>
        <v>0</v>
      </c>
      <c r="BX70" s="61">
        <v>5</v>
      </c>
      <c r="BY70" s="126">
        <f t="shared" si="61"/>
        <v>9</v>
      </c>
      <c r="BZ70" s="86">
        <v>108</v>
      </c>
    </row>
    <row r="71" spans="1:78" ht="15" thickBot="1">
      <c r="A71" s="7" t="s">
        <v>110</v>
      </c>
      <c r="B71" s="13" t="s">
        <v>82</v>
      </c>
      <c r="C71" s="43" t="e">
        <f>⑱合計!#REF!</f>
        <v>#REF!</v>
      </c>
      <c r="D71" s="47">
        <f>BV71</f>
        <v>110</v>
      </c>
      <c r="E71" s="44">
        <f t="shared" si="39"/>
        <v>150</v>
      </c>
      <c r="F71" s="153">
        <f>BX71</f>
        <v>2</v>
      </c>
      <c r="G71" s="24">
        <f>BZ71</f>
        <v>148</v>
      </c>
      <c r="H71" s="31" t="e">
        <f t="shared" si="40"/>
        <v>#REF!</v>
      </c>
      <c r="I71" s="10"/>
      <c r="J71" s="88">
        <v>6</v>
      </c>
      <c r="K71" s="71">
        <v>0</v>
      </c>
      <c r="L71" s="89">
        <v>7</v>
      </c>
      <c r="M71" s="65">
        <f t="shared" si="41"/>
        <v>3</v>
      </c>
      <c r="N71" s="66">
        <v>9</v>
      </c>
      <c r="O71" s="75">
        <f t="shared" si="42"/>
        <v>0</v>
      </c>
      <c r="P71" s="66">
        <v>0</v>
      </c>
      <c r="Q71" s="75">
        <f t="shared" si="43"/>
        <v>3</v>
      </c>
      <c r="R71" s="103">
        <v>10</v>
      </c>
      <c r="S71" s="116">
        <f t="shared" si="62"/>
        <v>12</v>
      </c>
      <c r="T71" s="106">
        <v>21</v>
      </c>
      <c r="U71" s="120">
        <f t="shared" si="63"/>
        <v>0</v>
      </c>
      <c r="V71" s="106">
        <v>0</v>
      </c>
      <c r="W71" s="120">
        <f>X71-R71</f>
        <v>13</v>
      </c>
      <c r="X71" s="112">
        <v>23</v>
      </c>
      <c r="Y71" s="116">
        <f t="shared" si="64"/>
        <v>8</v>
      </c>
      <c r="Z71" s="125">
        <v>29</v>
      </c>
      <c r="AA71" s="126">
        <f t="shared" si="65"/>
        <v>1</v>
      </c>
      <c r="AB71" s="125">
        <v>1</v>
      </c>
      <c r="AC71" s="126">
        <f t="shared" si="66"/>
        <v>12</v>
      </c>
      <c r="AD71" s="128">
        <v>35</v>
      </c>
      <c r="AE71" s="141">
        <f t="shared" si="67"/>
        <v>7</v>
      </c>
      <c r="AF71" s="125">
        <v>36</v>
      </c>
      <c r="AG71" s="142">
        <f t="shared" si="68"/>
        <v>0</v>
      </c>
      <c r="AH71" s="125">
        <v>1</v>
      </c>
      <c r="AI71" s="142">
        <f t="shared" si="44"/>
        <v>14</v>
      </c>
      <c r="AJ71" s="143">
        <v>49</v>
      </c>
      <c r="AK71" s="141">
        <f t="shared" si="69"/>
        <v>7</v>
      </c>
      <c r="AL71" s="125">
        <v>43</v>
      </c>
      <c r="AM71" s="142">
        <f t="shared" si="70"/>
        <v>0</v>
      </c>
      <c r="AN71" s="125">
        <v>1</v>
      </c>
      <c r="AO71" s="142">
        <f t="shared" si="45"/>
        <v>14</v>
      </c>
      <c r="AP71" s="143">
        <v>63</v>
      </c>
      <c r="AQ71" s="141">
        <f t="shared" si="46"/>
        <v>10</v>
      </c>
      <c r="AR71" s="125">
        <v>53</v>
      </c>
      <c r="AS71" s="142">
        <f t="shared" si="47"/>
        <v>0</v>
      </c>
      <c r="AT71" s="125">
        <v>1</v>
      </c>
      <c r="AU71" s="142">
        <f t="shared" si="48"/>
        <v>14</v>
      </c>
      <c r="AV71" s="128">
        <v>77</v>
      </c>
      <c r="AW71" s="137">
        <f t="shared" si="71"/>
        <v>6</v>
      </c>
      <c r="AX71" s="61">
        <v>59</v>
      </c>
      <c r="AY71" s="126">
        <f t="shared" si="49"/>
        <v>0</v>
      </c>
      <c r="AZ71" s="61">
        <v>1</v>
      </c>
      <c r="BA71" s="126">
        <f t="shared" si="50"/>
        <v>9</v>
      </c>
      <c r="BB71" s="86">
        <v>86</v>
      </c>
      <c r="BC71" s="137">
        <f t="shared" si="51"/>
        <v>9</v>
      </c>
      <c r="BD71" s="61">
        <v>68</v>
      </c>
      <c r="BE71" s="126">
        <f t="shared" si="52"/>
        <v>0</v>
      </c>
      <c r="BF71" s="61">
        <v>1</v>
      </c>
      <c r="BG71" s="126">
        <f t="shared" si="53"/>
        <v>11</v>
      </c>
      <c r="BH71" s="127">
        <v>97</v>
      </c>
      <c r="BI71" s="137">
        <f t="shared" si="54"/>
        <v>14</v>
      </c>
      <c r="BJ71" s="61">
        <v>82</v>
      </c>
      <c r="BK71" s="126">
        <f t="shared" si="55"/>
        <v>0</v>
      </c>
      <c r="BL71" s="61">
        <v>1</v>
      </c>
      <c r="BM71" s="126">
        <f t="shared" si="56"/>
        <v>19</v>
      </c>
      <c r="BN71" s="86">
        <v>116</v>
      </c>
      <c r="BO71" s="137">
        <f t="shared" si="57"/>
        <v>17</v>
      </c>
      <c r="BP71" s="61">
        <v>99</v>
      </c>
      <c r="BQ71" s="151">
        <f t="shared" si="58"/>
        <v>1</v>
      </c>
      <c r="BR71" s="61">
        <v>2</v>
      </c>
      <c r="BS71" s="126">
        <f t="shared" si="59"/>
        <v>21</v>
      </c>
      <c r="BT71" s="86">
        <v>137</v>
      </c>
      <c r="BU71" s="137">
        <f t="shared" si="72"/>
        <v>11</v>
      </c>
      <c r="BV71" s="61">
        <v>110</v>
      </c>
      <c r="BW71" s="126">
        <f t="shared" si="60"/>
        <v>0</v>
      </c>
      <c r="BX71" s="61">
        <v>2</v>
      </c>
      <c r="BY71" s="126">
        <f t="shared" si="61"/>
        <v>11</v>
      </c>
      <c r="BZ71" s="86">
        <v>148</v>
      </c>
    </row>
    <row r="72" spans="1:78" ht="15.75" thickBot="1" thickTop="1">
      <c r="A72" s="7" t="s">
        <v>111</v>
      </c>
      <c r="B72" s="13" t="s">
        <v>87</v>
      </c>
      <c r="C72" s="23" t="e">
        <f>SUM(C3:C71)</f>
        <v>#REF!</v>
      </c>
      <c r="D72" s="45">
        <f>SUM(D3:D71)</f>
        <v>41177</v>
      </c>
      <c r="E72" s="11">
        <f t="shared" si="39"/>
        <v>52963</v>
      </c>
      <c r="F72" s="14">
        <f>SUM(F3:F71)</f>
        <v>266</v>
      </c>
      <c r="G72" s="14">
        <f>SUM(G3:G71)</f>
        <v>52697</v>
      </c>
      <c r="H72" s="31" t="e">
        <f>C72/E72</f>
        <v>#REF!</v>
      </c>
      <c r="I72" s="10"/>
      <c r="J72" s="90">
        <f>SUM(J3:J71)</f>
        <v>3017</v>
      </c>
      <c r="K72" s="72">
        <f>SUM(K3:K71)</f>
        <v>21</v>
      </c>
      <c r="L72" s="91">
        <f>SUM(L3:L71)</f>
        <v>3853</v>
      </c>
      <c r="M72" s="67">
        <f t="shared" si="41"/>
        <v>3123</v>
      </c>
      <c r="N72" s="68">
        <f>SUM(N3:N71)</f>
        <v>6140</v>
      </c>
      <c r="O72" s="76">
        <f t="shared" si="42"/>
        <v>20</v>
      </c>
      <c r="P72" s="68">
        <f>SUM(P3:P71)</f>
        <v>41</v>
      </c>
      <c r="Q72" s="76">
        <f t="shared" si="43"/>
        <v>3944</v>
      </c>
      <c r="R72" s="104">
        <f>SUM(R3:R71)</f>
        <v>7797</v>
      </c>
      <c r="S72" s="117">
        <f t="shared" si="62"/>
        <v>3426</v>
      </c>
      <c r="T72" s="68">
        <f>SUM(T3:T71)</f>
        <v>9566</v>
      </c>
      <c r="U72" s="121">
        <f t="shared" si="63"/>
        <v>19</v>
      </c>
      <c r="V72" s="107">
        <f>SUM(V3:V71)</f>
        <v>60</v>
      </c>
      <c r="W72" s="121">
        <f>X72-R72</f>
        <v>4416</v>
      </c>
      <c r="X72" s="113">
        <f>SUM(X3:X71)</f>
        <v>12213</v>
      </c>
      <c r="Y72" s="117">
        <f t="shared" si="64"/>
        <v>3381</v>
      </c>
      <c r="Z72" s="68">
        <f>SUM(Z3:Z71)</f>
        <v>12947</v>
      </c>
      <c r="AA72" s="121">
        <f t="shared" si="65"/>
        <v>18</v>
      </c>
      <c r="AB72" s="107">
        <f>SUM(AB3:AB71)</f>
        <v>78</v>
      </c>
      <c r="AC72" s="121">
        <f t="shared" si="66"/>
        <v>4272</v>
      </c>
      <c r="AD72" s="113">
        <f>SUM(AD3:AD71)</f>
        <v>16485</v>
      </c>
      <c r="AE72" s="117">
        <f t="shared" si="67"/>
        <v>3416</v>
      </c>
      <c r="AF72" s="107">
        <f>SUM(AF3:AF71)</f>
        <v>16363</v>
      </c>
      <c r="AG72" s="121">
        <f t="shared" si="68"/>
        <v>18</v>
      </c>
      <c r="AH72" s="107">
        <f>SUM(AH3:AH71)</f>
        <v>96</v>
      </c>
      <c r="AI72" s="121">
        <f t="shared" si="44"/>
        <v>4450</v>
      </c>
      <c r="AJ72" s="104">
        <f>SUM(AJ3:AJ71)</f>
        <v>20935</v>
      </c>
      <c r="AK72" s="117">
        <f t="shared" si="69"/>
        <v>3430</v>
      </c>
      <c r="AL72" s="107">
        <f>SUM(AL3:AL71)</f>
        <v>19793</v>
      </c>
      <c r="AM72" s="121">
        <f t="shared" si="70"/>
        <v>20</v>
      </c>
      <c r="AN72" s="107">
        <f>SUM(AN3:AN71)</f>
        <v>116</v>
      </c>
      <c r="AO72" s="121">
        <f t="shared" si="45"/>
        <v>4320</v>
      </c>
      <c r="AP72" s="104">
        <f>SUM(AP3:AP71)</f>
        <v>25255</v>
      </c>
      <c r="AQ72" s="117">
        <f t="shared" si="46"/>
        <v>3666</v>
      </c>
      <c r="AR72" s="107">
        <f>SUM(AR3:AR71)</f>
        <v>23459</v>
      </c>
      <c r="AS72" s="121">
        <f t="shared" si="47"/>
        <v>17</v>
      </c>
      <c r="AT72" s="107">
        <f>SUM(AT3:AT71)</f>
        <v>133</v>
      </c>
      <c r="AU72" s="121">
        <f t="shared" si="48"/>
        <v>4691</v>
      </c>
      <c r="AV72" s="113">
        <f>SUM(AV3:AV71)</f>
        <v>29946</v>
      </c>
      <c r="AW72" s="137">
        <f t="shared" si="71"/>
        <v>3332</v>
      </c>
      <c r="AX72" s="61">
        <f>SUM(AX3:AX71)</f>
        <v>26791</v>
      </c>
      <c r="AY72" s="126">
        <f t="shared" si="49"/>
        <v>33</v>
      </c>
      <c r="AZ72" s="61">
        <f>SUM(AZ3:AZ71)</f>
        <v>166</v>
      </c>
      <c r="BA72" s="126">
        <f t="shared" si="50"/>
        <v>4476</v>
      </c>
      <c r="BB72" s="86">
        <f>SUM(BB3:BB71)</f>
        <v>34422</v>
      </c>
      <c r="BC72" s="137">
        <f t="shared" si="51"/>
        <v>3318</v>
      </c>
      <c r="BD72" s="61">
        <f>SUM(BD3:BD71)</f>
        <v>30109</v>
      </c>
      <c r="BE72" s="126">
        <f t="shared" si="52"/>
        <v>13</v>
      </c>
      <c r="BF72" s="61">
        <f>SUM(BF3:BF71)</f>
        <v>179</v>
      </c>
      <c r="BG72" s="126">
        <f t="shared" si="53"/>
        <v>4281</v>
      </c>
      <c r="BH72" s="127">
        <f>SUM(BH3:BH71)</f>
        <v>38703</v>
      </c>
      <c r="BI72" s="137">
        <f t="shared" si="54"/>
        <v>3633</v>
      </c>
      <c r="BJ72" s="61">
        <f>SUM(BJ3:BJ71)</f>
        <v>33742</v>
      </c>
      <c r="BK72" s="126">
        <f t="shared" si="55"/>
        <v>35</v>
      </c>
      <c r="BL72" s="61">
        <f>SUM(BL3:BL71)</f>
        <v>214</v>
      </c>
      <c r="BM72" s="126">
        <f t="shared" si="56"/>
        <v>4604</v>
      </c>
      <c r="BN72" s="86">
        <f>SUM(BN3:BN71)</f>
        <v>43307</v>
      </c>
      <c r="BO72" s="137">
        <f t="shared" si="57"/>
        <v>3587</v>
      </c>
      <c r="BP72" s="61">
        <f>SUM(BP3:BP71)</f>
        <v>37329</v>
      </c>
      <c r="BQ72" s="151">
        <f t="shared" si="58"/>
        <v>25</v>
      </c>
      <c r="BR72" s="61">
        <f>SUM(BR3:BR71)</f>
        <v>239</v>
      </c>
      <c r="BS72" s="126">
        <f t="shared" si="59"/>
        <v>4492</v>
      </c>
      <c r="BT72" s="86">
        <f>SUM(BT3:BT71)</f>
        <v>47799</v>
      </c>
      <c r="BU72" s="137">
        <f t="shared" si="72"/>
        <v>3848</v>
      </c>
      <c r="BV72" s="61">
        <f>SUM(BV3:BV71)</f>
        <v>41177</v>
      </c>
      <c r="BW72" s="126">
        <f t="shared" si="60"/>
        <v>27</v>
      </c>
      <c r="BX72" s="61">
        <f>SUM(BX3:BX71)</f>
        <v>266</v>
      </c>
      <c r="BY72" s="126">
        <f t="shared" si="61"/>
        <v>4898</v>
      </c>
      <c r="BZ72" s="86">
        <f>SUM(BZ3:BZ71)</f>
        <v>52697</v>
      </c>
    </row>
    <row r="73" spans="1:78" ht="15.75" thickBot="1" thickTop="1">
      <c r="A73" s="7" t="s">
        <v>112</v>
      </c>
      <c r="B73" s="13" t="s">
        <v>113</v>
      </c>
      <c r="C73" s="18" t="e">
        <f>⑱合計!#REF!+⑱合計!#REF!</f>
        <v>#REF!</v>
      </c>
      <c r="D73" s="46">
        <f>BV73</f>
        <v>472</v>
      </c>
      <c r="E73" s="15">
        <f t="shared" si="39"/>
        <v>819</v>
      </c>
      <c r="F73" s="24">
        <f>BX73</f>
        <v>11</v>
      </c>
      <c r="G73" s="24">
        <f>BZ73</f>
        <v>808</v>
      </c>
      <c r="H73" s="32" t="e">
        <f>C73/E73</f>
        <v>#REF!</v>
      </c>
      <c r="I73" s="10"/>
      <c r="J73" s="92">
        <v>40</v>
      </c>
      <c r="K73" s="73">
        <v>0</v>
      </c>
      <c r="L73" s="93">
        <v>75</v>
      </c>
      <c r="M73" s="69">
        <f t="shared" si="41"/>
        <v>35</v>
      </c>
      <c r="N73" s="70">
        <v>75</v>
      </c>
      <c r="O73" s="77">
        <f t="shared" si="42"/>
        <v>2</v>
      </c>
      <c r="P73" s="70">
        <v>2</v>
      </c>
      <c r="Q73" s="77">
        <f t="shared" si="43"/>
        <v>69</v>
      </c>
      <c r="R73" s="105">
        <v>144</v>
      </c>
      <c r="S73" s="118">
        <f t="shared" si="62"/>
        <v>36</v>
      </c>
      <c r="T73" s="108">
        <v>111</v>
      </c>
      <c r="U73" s="122">
        <f t="shared" si="63"/>
        <v>1</v>
      </c>
      <c r="V73" s="110">
        <v>3</v>
      </c>
      <c r="W73" s="122">
        <f>X73-R73</f>
        <v>50</v>
      </c>
      <c r="X73" s="114">
        <v>194</v>
      </c>
      <c r="Y73" s="124">
        <f t="shared" si="64"/>
        <v>20</v>
      </c>
      <c r="Z73" s="68">
        <v>131</v>
      </c>
      <c r="AA73" s="121">
        <f t="shared" si="65"/>
        <v>0</v>
      </c>
      <c r="AB73" s="107">
        <v>3</v>
      </c>
      <c r="AC73" s="121">
        <f t="shared" si="66"/>
        <v>30</v>
      </c>
      <c r="AD73" s="113">
        <v>224</v>
      </c>
      <c r="AE73" s="117">
        <f t="shared" si="67"/>
        <v>41</v>
      </c>
      <c r="AF73" s="107">
        <v>172</v>
      </c>
      <c r="AG73" s="121">
        <f t="shared" si="68"/>
        <v>3</v>
      </c>
      <c r="AH73" s="107">
        <v>6</v>
      </c>
      <c r="AI73" s="121">
        <f t="shared" si="44"/>
        <v>75</v>
      </c>
      <c r="AJ73" s="104">
        <v>299</v>
      </c>
      <c r="AK73" s="117">
        <f t="shared" si="69"/>
        <v>32</v>
      </c>
      <c r="AL73" s="107">
        <v>204</v>
      </c>
      <c r="AM73" s="121">
        <f t="shared" si="70"/>
        <v>0</v>
      </c>
      <c r="AN73" s="107">
        <v>6</v>
      </c>
      <c r="AO73" s="121">
        <f t="shared" si="45"/>
        <v>44</v>
      </c>
      <c r="AP73" s="104">
        <v>343</v>
      </c>
      <c r="AQ73" s="117">
        <f t="shared" si="46"/>
        <v>40</v>
      </c>
      <c r="AR73" s="107">
        <v>244</v>
      </c>
      <c r="AS73" s="121">
        <f t="shared" si="47"/>
        <v>0</v>
      </c>
      <c r="AT73" s="107">
        <v>6</v>
      </c>
      <c r="AU73" s="121">
        <f t="shared" si="48"/>
        <v>74</v>
      </c>
      <c r="AV73" s="113">
        <v>417</v>
      </c>
      <c r="AW73" s="137">
        <f t="shared" si="71"/>
        <v>59</v>
      </c>
      <c r="AX73" s="61">
        <v>303</v>
      </c>
      <c r="AY73" s="126">
        <f t="shared" si="49"/>
        <v>1</v>
      </c>
      <c r="AZ73" s="61">
        <v>7</v>
      </c>
      <c r="BA73" s="126">
        <f t="shared" si="50"/>
        <v>112</v>
      </c>
      <c r="BB73" s="86">
        <v>529</v>
      </c>
      <c r="BC73" s="137">
        <f t="shared" si="51"/>
        <v>36</v>
      </c>
      <c r="BD73" s="61">
        <v>339</v>
      </c>
      <c r="BE73" s="126">
        <f t="shared" si="52"/>
        <v>0</v>
      </c>
      <c r="BF73" s="61">
        <v>7</v>
      </c>
      <c r="BG73" s="126">
        <f t="shared" si="53"/>
        <v>63</v>
      </c>
      <c r="BH73" s="127">
        <v>592</v>
      </c>
      <c r="BI73" s="137">
        <f t="shared" si="54"/>
        <v>51</v>
      </c>
      <c r="BJ73" s="61">
        <v>390</v>
      </c>
      <c r="BK73" s="126">
        <f t="shared" si="55"/>
        <v>1</v>
      </c>
      <c r="BL73" s="61">
        <v>8</v>
      </c>
      <c r="BM73" s="126">
        <f t="shared" si="56"/>
        <v>80</v>
      </c>
      <c r="BN73" s="86">
        <v>672</v>
      </c>
      <c r="BO73" s="137">
        <f t="shared" si="57"/>
        <v>38</v>
      </c>
      <c r="BP73" s="61">
        <v>428</v>
      </c>
      <c r="BQ73" s="151">
        <f t="shared" si="58"/>
        <v>1</v>
      </c>
      <c r="BR73" s="61">
        <v>9</v>
      </c>
      <c r="BS73" s="126">
        <f t="shared" si="59"/>
        <v>65</v>
      </c>
      <c r="BT73" s="86">
        <v>737</v>
      </c>
      <c r="BU73" s="137">
        <f t="shared" si="72"/>
        <v>44</v>
      </c>
      <c r="BV73" s="61">
        <v>472</v>
      </c>
      <c r="BW73" s="126">
        <f t="shared" si="60"/>
        <v>2</v>
      </c>
      <c r="BX73" s="61">
        <v>11</v>
      </c>
      <c r="BY73" s="126">
        <f t="shared" si="61"/>
        <v>71</v>
      </c>
      <c r="BZ73" s="86">
        <v>808</v>
      </c>
    </row>
    <row r="74" spans="1:78" ht="21.75" customHeight="1" thickBot="1" thickTop="1">
      <c r="A74" s="7">
        <v>17</v>
      </c>
      <c r="B74" s="9" t="s">
        <v>17</v>
      </c>
      <c r="C74" s="16" t="e">
        <f>SUM(C72:C73)</f>
        <v>#REF!</v>
      </c>
      <c r="D74" s="16">
        <f>SUM(D72:D73)</f>
        <v>41649</v>
      </c>
      <c r="E74" s="11">
        <f t="shared" si="39"/>
        <v>53782</v>
      </c>
      <c r="F74" s="16">
        <f>SUM(F72:F73)</f>
        <v>277</v>
      </c>
      <c r="G74" s="16">
        <f>SUM(G72:G73)</f>
        <v>53505</v>
      </c>
      <c r="H74" s="33" t="e">
        <f>C74/E74</f>
        <v>#REF!</v>
      </c>
      <c r="I74" s="10"/>
      <c r="J74" s="94">
        <f>SUM(J72:J73)</f>
        <v>3057</v>
      </c>
      <c r="K74" s="95">
        <f>SUM(K72:K73)</f>
        <v>21</v>
      </c>
      <c r="L74" s="96">
        <f>SUM(L72:L73)</f>
        <v>3928</v>
      </c>
      <c r="M74" s="97">
        <f t="shared" si="41"/>
        <v>3158</v>
      </c>
      <c r="N74" s="98">
        <f>SUM(N72:N73)</f>
        <v>6215</v>
      </c>
      <c r="O74" s="99">
        <f t="shared" si="42"/>
        <v>22</v>
      </c>
      <c r="P74" s="98">
        <f>SUM(P72:P73)</f>
        <v>43</v>
      </c>
      <c r="Q74" s="99">
        <f t="shared" si="43"/>
        <v>4013</v>
      </c>
      <c r="R74" s="100">
        <f>SUM(R72:R73)</f>
        <v>7941</v>
      </c>
      <c r="S74" s="119">
        <f t="shared" si="62"/>
        <v>3462</v>
      </c>
      <c r="T74" s="98">
        <f>SUM(T72:T73)</f>
        <v>9677</v>
      </c>
      <c r="U74" s="123">
        <f t="shared" si="63"/>
        <v>20</v>
      </c>
      <c r="V74" s="109">
        <f>SUM(V72:V73)</f>
        <v>63</v>
      </c>
      <c r="W74" s="123">
        <f>X74-R74</f>
        <v>4466</v>
      </c>
      <c r="X74" s="115">
        <f>SUM(X72:X73)</f>
        <v>12407</v>
      </c>
      <c r="Y74" s="119">
        <f t="shared" si="64"/>
        <v>3401</v>
      </c>
      <c r="Z74" s="98">
        <f>SUM(Z72:Z73)</f>
        <v>13078</v>
      </c>
      <c r="AA74" s="123">
        <f t="shared" si="65"/>
        <v>18</v>
      </c>
      <c r="AB74" s="109">
        <f>SUM(AB72:AB73)</f>
        <v>81</v>
      </c>
      <c r="AC74" s="123">
        <f t="shared" si="66"/>
        <v>4302</v>
      </c>
      <c r="AD74" s="115">
        <f>SUM(AD72:AD73)</f>
        <v>16709</v>
      </c>
      <c r="AE74" s="119">
        <f t="shared" si="67"/>
        <v>3457</v>
      </c>
      <c r="AF74" s="109">
        <f>SUM(AF72:AF73)</f>
        <v>16535</v>
      </c>
      <c r="AG74" s="123">
        <f t="shared" si="68"/>
        <v>21</v>
      </c>
      <c r="AH74" s="109">
        <f>SUM(AH72:AH73)</f>
        <v>102</v>
      </c>
      <c r="AI74" s="123">
        <f t="shared" si="44"/>
        <v>4525</v>
      </c>
      <c r="AJ74" s="100">
        <f>SUM(AJ72:AJ73)</f>
        <v>21234</v>
      </c>
      <c r="AK74" s="144">
        <f t="shared" si="69"/>
        <v>3462</v>
      </c>
      <c r="AL74" s="145">
        <f>SUM(AL72:AL73)</f>
        <v>19997</v>
      </c>
      <c r="AM74" s="146">
        <f t="shared" si="70"/>
        <v>20</v>
      </c>
      <c r="AN74" s="145">
        <f>SUM(AN72:AN73)</f>
        <v>122</v>
      </c>
      <c r="AO74" s="146">
        <f t="shared" si="45"/>
        <v>4364</v>
      </c>
      <c r="AP74" s="147">
        <f>SUM(AP72:AP73)</f>
        <v>25598</v>
      </c>
      <c r="AQ74" s="144">
        <f t="shared" si="46"/>
        <v>3706</v>
      </c>
      <c r="AR74" s="145">
        <f>SUM(AR72:AR73)</f>
        <v>23703</v>
      </c>
      <c r="AS74" s="146">
        <f t="shared" si="47"/>
        <v>17</v>
      </c>
      <c r="AT74" s="148">
        <f>SUM(AT72:AT73)</f>
        <v>139</v>
      </c>
      <c r="AU74" s="149">
        <f>AV74-AP74</f>
        <v>4765</v>
      </c>
      <c r="AV74" s="150">
        <f>SUM(AV72:AV73)</f>
        <v>30363</v>
      </c>
      <c r="AW74" s="138">
        <f t="shared" si="71"/>
        <v>3391</v>
      </c>
      <c r="AX74" s="82">
        <f>SUM(AX72:AX73)</f>
        <v>27094</v>
      </c>
      <c r="AY74" s="140">
        <f t="shared" si="49"/>
        <v>34</v>
      </c>
      <c r="AZ74" s="82">
        <f>SUM(AZ72:AZ73)</f>
        <v>173</v>
      </c>
      <c r="BA74" s="140">
        <f t="shared" si="50"/>
        <v>4588</v>
      </c>
      <c r="BB74" s="135">
        <f>SUM(BB72:BB73)</f>
        <v>34951</v>
      </c>
      <c r="BC74" s="138">
        <f t="shared" si="51"/>
        <v>3354</v>
      </c>
      <c r="BD74" s="82">
        <f>SUM(BD72:BD73)</f>
        <v>30448</v>
      </c>
      <c r="BE74" s="140">
        <f t="shared" si="52"/>
        <v>13</v>
      </c>
      <c r="BF74" s="133">
        <f>SUM(BF72:BF73)</f>
        <v>186</v>
      </c>
      <c r="BG74" s="140">
        <f t="shared" si="53"/>
        <v>4344</v>
      </c>
      <c r="BH74" s="135">
        <f>SUM(BH72:BH73)</f>
        <v>39295</v>
      </c>
      <c r="BI74" s="138">
        <f t="shared" si="54"/>
        <v>3684</v>
      </c>
      <c r="BJ74" s="82">
        <f>SUM(BJ72:BJ73)</f>
        <v>34132</v>
      </c>
      <c r="BK74" s="140">
        <f t="shared" si="55"/>
        <v>36</v>
      </c>
      <c r="BL74" s="133">
        <f>SUM(BL72:BL73)</f>
        <v>222</v>
      </c>
      <c r="BM74" s="140">
        <f t="shared" si="56"/>
        <v>4684</v>
      </c>
      <c r="BN74" s="87">
        <f>SUM(BN72:BN73)</f>
        <v>43979</v>
      </c>
      <c r="BO74" s="138">
        <f t="shared" si="57"/>
        <v>3625</v>
      </c>
      <c r="BP74" s="82">
        <f>SUM(BP72:BP73)</f>
        <v>37757</v>
      </c>
      <c r="BQ74" s="152">
        <f t="shared" si="58"/>
        <v>26</v>
      </c>
      <c r="BR74" s="133">
        <f>SUM(BR72:BR73)</f>
        <v>248</v>
      </c>
      <c r="BS74" s="140">
        <f t="shared" si="59"/>
        <v>4557</v>
      </c>
      <c r="BT74" s="135">
        <f>SUM(BT72:BT73)</f>
        <v>48536</v>
      </c>
      <c r="BU74" s="138">
        <f t="shared" si="72"/>
        <v>3892</v>
      </c>
      <c r="BV74" s="133">
        <f>SUM(BV72:BV73)</f>
        <v>41649</v>
      </c>
      <c r="BW74" s="140">
        <f t="shared" si="60"/>
        <v>29</v>
      </c>
      <c r="BX74" s="133">
        <f>SUM(BX72:BX73)</f>
        <v>277</v>
      </c>
      <c r="BY74" s="140">
        <f t="shared" si="61"/>
        <v>4969</v>
      </c>
      <c r="BZ74" s="135">
        <f>SUM(BZ72:BZ73)</f>
        <v>53505</v>
      </c>
    </row>
    <row r="75" spans="2:8" ht="15" thickTop="1">
      <c r="B75" s="17" t="s">
        <v>114</v>
      </c>
      <c r="C75" s="17"/>
      <c r="D75" s="17"/>
      <c r="E75" s="17"/>
      <c r="F75" s="17"/>
      <c r="G75" s="17"/>
      <c r="H75" s="29"/>
    </row>
    <row r="76" ht="15" thickBot="1"/>
    <row r="77" spans="2:78" ht="14.25">
      <c r="B77" s="40" t="s">
        <v>139</v>
      </c>
      <c r="J77" s="58">
        <v>9</v>
      </c>
      <c r="K77" s="59">
        <v>0</v>
      </c>
      <c r="L77" s="60">
        <v>15</v>
      </c>
      <c r="M77" s="78">
        <f aca="true" t="shared" si="73" ref="M77:M82">N77-J77</f>
        <v>10</v>
      </c>
      <c r="N77" s="81">
        <v>19</v>
      </c>
      <c r="O77" s="83">
        <f aca="true" t="shared" si="74" ref="O77:O82">P77-K77</f>
        <v>0</v>
      </c>
      <c r="P77" s="81">
        <v>0</v>
      </c>
      <c r="Q77" s="83">
        <f aca="true" t="shared" si="75" ref="Q77:Q82">R77-L77</f>
        <v>12</v>
      </c>
      <c r="R77" s="129">
        <v>27</v>
      </c>
      <c r="S77" s="136">
        <f aca="true" t="shared" si="76" ref="S77:S82">T77-N77</f>
        <v>18</v>
      </c>
      <c r="T77" s="132">
        <v>37</v>
      </c>
      <c r="U77" s="139">
        <f aca="true" t="shared" si="77" ref="U77:U82">V77-P77</f>
        <v>0</v>
      </c>
      <c r="V77" s="132">
        <v>0</v>
      </c>
      <c r="W77" s="139">
        <f aca="true" t="shared" si="78" ref="W77:W82">X77-R77</f>
        <v>23</v>
      </c>
      <c r="X77" s="134">
        <v>50</v>
      </c>
      <c r="Y77" s="136">
        <f aca="true" t="shared" si="79" ref="Y77:Y82">Z77-T77</f>
        <v>9</v>
      </c>
      <c r="Z77" s="132">
        <v>46</v>
      </c>
      <c r="AA77" s="139">
        <f aca="true" t="shared" si="80" ref="AA77:AA82">AB77-V77</f>
        <v>0</v>
      </c>
      <c r="AB77" s="132">
        <v>0</v>
      </c>
      <c r="AC77" s="139">
        <f aca="true" t="shared" si="81" ref="AC77:AC82">AD77-X77</f>
        <v>14</v>
      </c>
      <c r="AD77" s="134">
        <v>64</v>
      </c>
      <c r="AE77" s="136">
        <f aca="true" t="shared" si="82" ref="AE77:AE82">AF77-Z77</f>
        <v>5</v>
      </c>
      <c r="AF77" s="132">
        <v>51</v>
      </c>
      <c r="AG77" s="139">
        <f aca="true" t="shared" si="83" ref="AG77:AG82">AH77-AB77</f>
        <v>0</v>
      </c>
      <c r="AH77" s="132">
        <v>0</v>
      </c>
      <c r="AI77" s="139">
        <f aca="true" t="shared" si="84" ref="AI77:AI82">AJ77-AD77</f>
        <v>6</v>
      </c>
      <c r="AJ77" s="134">
        <v>70</v>
      </c>
      <c r="AK77" s="136">
        <f aca="true" t="shared" si="85" ref="AK77:AK82">AL77-AF77</f>
        <v>13</v>
      </c>
      <c r="AL77" s="132">
        <v>64</v>
      </c>
      <c r="AM77" s="139">
        <f aca="true" t="shared" si="86" ref="AM77:AM82">AN77-AH77</f>
        <v>0</v>
      </c>
      <c r="AN77" s="132">
        <v>0</v>
      </c>
      <c r="AO77" s="139">
        <f aca="true" t="shared" si="87" ref="AO77:AO82">AP77-AJ77</f>
        <v>20</v>
      </c>
      <c r="AP77" s="134">
        <v>90</v>
      </c>
      <c r="AQ77" s="136">
        <f aca="true" t="shared" si="88" ref="AQ77:AQ82">AR77-AL77</f>
        <v>13</v>
      </c>
      <c r="AR77" s="132">
        <v>77</v>
      </c>
      <c r="AS77" s="139">
        <f aca="true" t="shared" si="89" ref="AS77:AS82">AT77-AN77</f>
        <v>0</v>
      </c>
      <c r="AT77" s="132">
        <v>0</v>
      </c>
      <c r="AU77" s="139">
        <f aca="true" t="shared" si="90" ref="AU77:AU82">AV77-AP77</f>
        <v>18</v>
      </c>
      <c r="AV77" s="134">
        <v>108</v>
      </c>
      <c r="AW77" s="136">
        <f aca="true" t="shared" si="91" ref="AW77:AW82">AX77-AR77</f>
        <v>9</v>
      </c>
      <c r="AX77" s="132">
        <v>86</v>
      </c>
      <c r="AY77" s="139">
        <f aca="true" t="shared" si="92" ref="AY77:AY82">AZ77-AT77</f>
        <v>0</v>
      </c>
      <c r="AZ77" s="132">
        <v>0</v>
      </c>
      <c r="BA77" s="139">
        <f aca="true" t="shared" si="93" ref="BA77:BA82">BB77-AV77</f>
        <v>16</v>
      </c>
      <c r="BB77" s="134">
        <v>124</v>
      </c>
      <c r="BC77" s="136">
        <f aca="true" t="shared" si="94" ref="BC77:BC82">BD77-AX77</f>
        <v>7</v>
      </c>
      <c r="BD77" s="132">
        <v>93</v>
      </c>
      <c r="BE77" s="139">
        <f aca="true" t="shared" si="95" ref="BE77:BE82">BF77-AZ77</f>
        <v>0</v>
      </c>
      <c r="BF77" s="132">
        <v>0</v>
      </c>
      <c r="BG77" s="139">
        <f aca="true" t="shared" si="96" ref="BG77:BG82">BH77-BB77</f>
        <v>8</v>
      </c>
      <c r="BH77" s="134">
        <v>132</v>
      </c>
      <c r="BI77" s="136">
        <f aca="true" t="shared" si="97" ref="BI77:BI82">BJ77-BD77</f>
        <v>15</v>
      </c>
      <c r="BJ77" s="132">
        <v>108</v>
      </c>
      <c r="BK77" s="139">
        <f aca="true" t="shared" si="98" ref="BK77:BK82">BL77-BF77</f>
        <v>0</v>
      </c>
      <c r="BL77" s="132">
        <v>0</v>
      </c>
      <c r="BM77" s="139">
        <f aca="true" t="shared" si="99" ref="BM77:BM82">BN77-BH77</f>
        <v>16</v>
      </c>
      <c r="BN77" s="134">
        <v>148</v>
      </c>
      <c r="BO77" s="136">
        <f aca="true" t="shared" si="100" ref="BO77:BO82">BP77-BJ77</f>
        <v>12</v>
      </c>
      <c r="BP77" s="132">
        <v>120</v>
      </c>
      <c r="BQ77" s="139">
        <f aca="true" t="shared" si="101" ref="BQ77:BQ82">BR77-BL77</f>
        <v>0</v>
      </c>
      <c r="BR77" s="132">
        <v>0</v>
      </c>
      <c r="BS77" s="139">
        <f aca="true" t="shared" si="102" ref="BS77:BS82">BT77-BN77</f>
        <v>15</v>
      </c>
      <c r="BT77" s="134">
        <v>163</v>
      </c>
      <c r="BU77" s="136">
        <f aca="true" t="shared" si="103" ref="BU77:BU82">BV77-BP77</f>
        <v>14</v>
      </c>
      <c r="BV77" s="132">
        <v>134</v>
      </c>
      <c r="BW77" s="139">
        <f aca="true" t="shared" si="104" ref="BW77:BW82">BX77-BR77</f>
        <v>1</v>
      </c>
      <c r="BX77" s="132">
        <v>1</v>
      </c>
      <c r="BY77" s="139">
        <f aca="true" t="shared" si="105" ref="BY77:BY82">BZ77-BT77</f>
        <v>13</v>
      </c>
      <c r="BZ77" s="134">
        <v>176</v>
      </c>
    </row>
    <row r="78" spans="2:78" ht="14.25">
      <c r="B78" s="40" t="s">
        <v>140</v>
      </c>
      <c r="J78" s="51">
        <v>2</v>
      </c>
      <c r="K78" s="40">
        <v>0</v>
      </c>
      <c r="L78" s="57">
        <v>3</v>
      </c>
      <c r="M78" s="79">
        <f t="shared" si="73"/>
        <v>5</v>
      </c>
      <c r="N78" s="64">
        <v>7</v>
      </c>
      <c r="O78" s="84">
        <f t="shared" si="74"/>
        <v>0</v>
      </c>
      <c r="P78" s="64">
        <v>0</v>
      </c>
      <c r="Q78" s="84">
        <f t="shared" si="75"/>
        <v>7</v>
      </c>
      <c r="R78" s="130">
        <v>10</v>
      </c>
      <c r="S78" s="137">
        <f t="shared" si="76"/>
        <v>4</v>
      </c>
      <c r="T78" s="61">
        <v>11</v>
      </c>
      <c r="U78" s="126">
        <f t="shared" si="77"/>
        <v>0</v>
      </c>
      <c r="V78" s="61">
        <v>0</v>
      </c>
      <c r="W78" s="126">
        <f t="shared" si="78"/>
        <v>5</v>
      </c>
      <c r="X78" s="127">
        <v>15</v>
      </c>
      <c r="Y78" s="137">
        <f t="shared" si="79"/>
        <v>2</v>
      </c>
      <c r="Z78" s="61">
        <v>13</v>
      </c>
      <c r="AA78" s="126">
        <f t="shared" si="80"/>
        <v>0</v>
      </c>
      <c r="AB78" s="61">
        <v>0</v>
      </c>
      <c r="AC78" s="126">
        <f t="shared" si="81"/>
        <v>2</v>
      </c>
      <c r="AD78" s="127">
        <v>17</v>
      </c>
      <c r="AE78" s="137">
        <f t="shared" si="82"/>
        <v>2</v>
      </c>
      <c r="AF78" s="61">
        <v>15</v>
      </c>
      <c r="AG78" s="126">
        <f t="shared" si="83"/>
        <v>0</v>
      </c>
      <c r="AH78" s="61">
        <v>0</v>
      </c>
      <c r="AI78" s="126">
        <f t="shared" si="84"/>
        <v>2</v>
      </c>
      <c r="AJ78" s="127">
        <v>19</v>
      </c>
      <c r="AK78" s="137">
        <f t="shared" si="85"/>
        <v>8</v>
      </c>
      <c r="AL78" s="61">
        <v>23</v>
      </c>
      <c r="AM78" s="126">
        <f t="shared" si="86"/>
        <v>0</v>
      </c>
      <c r="AN78" s="61">
        <v>0</v>
      </c>
      <c r="AO78" s="126">
        <f t="shared" si="87"/>
        <v>10</v>
      </c>
      <c r="AP78" s="127">
        <v>29</v>
      </c>
      <c r="AQ78" s="137">
        <f t="shared" si="88"/>
        <v>5</v>
      </c>
      <c r="AR78" s="61">
        <v>28</v>
      </c>
      <c r="AS78" s="126">
        <f t="shared" si="89"/>
        <v>0</v>
      </c>
      <c r="AT78" s="61">
        <v>0</v>
      </c>
      <c r="AU78" s="126">
        <f t="shared" si="90"/>
        <v>5</v>
      </c>
      <c r="AV78" s="127">
        <v>34</v>
      </c>
      <c r="AW78" s="137">
        <f t="shared" si="91"/>
        <v>5</v>
      </c>
      <c r="AX78" s="61">
        <v>33</v>
      </c>
      <c r="AY78" s="126">
        <f t="shared" si="92"/>
        <v>0</v>
      </c>
      <c r="AZ78" s="61">
        <v>0</v>
      </c>
      <c r="BA78" s="126">
        <f t="shared" si="93"/>
        <v>6</v>
      </c>
      <c r="BB78" s="127">
        <v>40</v>
      </c>
      <c r="BC78" s="137">
        <f t="shared" si="94"/>
        <v>7</v>
      </c>
      <c r="BD78" s="61">
        <v>40</v>
      </c>
      <c r="BE78" s="126">
        <f t="shared" si="95"/>
        <v>0</v>
      </c>
      <c r="BF78" s="61">
        <v>0</v>
      </c>
      <c r="BG78" s="126">
        <f t="shared" si="96"/>
        <v>8</v>
      </c>
      <c r="BH78" s="127">
        <v>48</v>
      </c>
      <c r="BI78" s="137">
        <f t="shared" si="97"/>
        <v>3</v>
      </c>
      <c r="BJ78" s="61">
        <v>43</v>
      </c>
      <c r="BK78" s="126">
        <f t="shared" si="98"/>
        <v>0</v>
      </c>
      <c r="BL78" s="61">
        <v>0</v>
      </c>
      <c r="BM78" s="126">
        <f t="shared" si="99"/>
        <v>3</v>
      </c>
      <c r="BN78" s="127">
        <v>51</v>
      </c>
      <c r="BO78" s="137">
        <f t="shared" si="100"/>
        <v>5</v>
      </c>
      <c r="BP78" s="61">
        <v>48</v>
      </c>
      <c r="BQ78" s="126">
        <f t="shared" si="101"/>
        <v>0</v>
      </c>
      <c r="BR78" s="61">
        <v>0</v>
      </c>
      <c r="BS78" s="126">
        <f t="shared" si="102"/>
        <v>5</v>
      </c>
      <c r="BT78" s="127">
        <v>56</v>
      </c>
      <c r="BU78" s="137">
        <f t="shared" si="103"/>
        <v>5</v>
      </c>
      <c r="BV78" s="61">
        <v>53</v>
      </c>
      <c r="BW78" s="126">
        <f t="shared" si="104"/>
        <v>1</v>
      </c>
      <c r="BX78" s="61">
        <v>1</v>
      </c>
      <c r="BY78" s="126">
        <f t="shared" si="105"/>
        <v>9</v>
      </c>
      <c r="BZ78" s="127">
        <v>65</v>
      </c>
    </row>
    <row r="79" spans="2:78" ht="14.25">
      <c r="B79" s="40" t="s">
        <v>141</v>
      </c>
      <c r="J79" s="51">
        <v>5</v>
      </c>
      <c r="K79" s="40">
        <v>0</v>
      </c>
      <c r="L79" s="57">
        <v>7</v>
      </c>
      <c r="M79" s="79">
        <f t="shared" si="73"/>
        <v>4</v>
      </c>
      <c r="N79" s="64">
        <v>9</v>
      </c>
      <c r="O79" s="84">
        <f t="shared" si="74"/>
        <v>0</v>
      </c>
      <c r="P79" s="64">
        <v>0</v>
      </c>
      <c r="Q79" s="84">
        <f t="shared" si="75"/>
        <v>4</v>
      </c>
      <c r="R79" s="130">
        <v>11</v>
      </c>
      <c r="S79" s="137">
        <f t="shared" si="76"/>
        <v>9</v>
      </c>
      <c r="T79" s="61">
        <v>18</v>
      </c>
      <c r="U79" s="126">
        <f t="shared" si="77"/>
        <v>0</v>
      </c>
      <c r="V79" s="61">
        <v>0</v>
      </c>
      <c r="W79" s="126">
        <f t="shared" si="78"/>
        <v>15</v>
      </c>
      <c r="X79" s="127">
        <v>26</v>
      </c>
      <c r="Y79" s="137">
        <f t="shared" si="79"/>
        <v>2</v>
      </c>
      <c r="Z79" s="61">
        <v>20</v>
      </c>
      <c r="AA79" s="126">
        <f t="shared" si="80"/>
        <v>0</v>
      </c>
      <c r="AB79" s="61">
        <v>0</v>
      </c>
      <c r="AC79" s="126">
        <f t="shared" si="81"/>
        <v>2</v>
      </c>
      <c r="AD79" s="127">
        <v>28</v>
      </c>
      <c r="AE79" s="137">
        <f t="shared" si="82"/>
        <v>5</v>
      </c>
      <c r="AF79" s="61">
        <v>25</v>
      </c>
      <c r="AG79" s="126">
        <f t="shared" si="83"/>
        <v>0</v>
      </c>
      <c r="AH79" s="61">
        <v>0</v>
      </c>
      <c r="AI79" s="126">
        <f t="shared" si="84"/>
        <v>6</v>
      </c>
      <c r="AJ79" s="127">
        <v>34</v>
      </c>
      <c r="AK79" s="137">
        <f t="shared" si="85"/>
        <v>2</v>
      </c>
      <c r="AL79" s="61">
        <v>27</v>
      </c>
      <c r="AM79" s="126">
        <f t="shared" si="86"/>
        <v>0</v>
      </c>
      <c r="AN79" s="61">
        <v>0</v>
      </c>
      <c r="AO79" s="126">
        <f t="shared" si="87"/>
        <v>2</v>
      </c>
      <c r="AP79" s="127">
        <v>36</v>
      </c>
      <c r="AQ79" s="137">
        <f t="shared" si="88"/>
        <v>1</v>
      </c>
      <c r="AR79" s="61">
        <v>28</v>
      </c>
      <c r="AS79" s="126">
        <f t="shared" si="89"/>
        <v>0</v>
      </c>
      <c r="AT79" s="61">
        <v>0</v>
      </c>
      <c r="AU79" s="126">
        <f t="shared" si="90"/>
        <v>1</v>
      </c>
      <c r="AV79" s="127">
        <v>37</v>
      </c>
      <c r="AW79" s="137">
        <f t="shared" si="91"/>
        <v>8</v>
      </c>
      <c r="AX79" s="61">
        <v>36</v>
      </c>
      <c r="AY79" s="126">
        <f t="shared" si="92"/>
        <v>1</v>
      </c>
      <c r="AZ79" s="61">
        <v>1</v>
      </c>
      <c r="BA79" s="126">
        <f t="shared" si="93"/>
        <v>16</v>
      </c>
      <c r="BB79" s="127">
        <v>53</v>
      </c>
      <c r="BC79" s="137">
        <f t="shared" si="94"/>
        <v>4</v>
      </c>
      <c r="BD79" s="61">
        <v>40</v>
      </c>
      <c r="BE79" s="126">
        <f t="shared" si="95"/>
        <v>0</v>
      </c>
      <c r="BF79" s="61">
        <v>1</v>
      </c>
      <c r="BG79" s="126">
        <f t="shared" si="96"/>
        <v>4</v>
      </c>
      <c r="BH79" s="127">
        <v>57</v>
      </c>
      <c r="BI79" s="137">
        <f t="shared" si="97"/>
        <v>1</v>
      </c>
      <c r="BJ79" s="61">
        <v>41</v>
      </c>
      <c r="BK79" s="126">
        <f t="shared" si="98"/>
        <v>0</v>
      </c>
      <c r="BL79" s="61">
        <v>1</v>
      </c>
      <c r="BM79" s="126">
        <f t="shared" si="99"/>
        <v>1</v>
      </c>
      <c r="BN79" s="127">
        <v>58</v>
      </c>
      <c r="BO79" s="137">
        <f t="shared" si="100"/>
        <v>6</v>
      </c>
      <c r="BP79" s="61">
        <v>47</v>
      </c>
      <c r="BQ79" s="126">
        <f t="shared" si="101"/>
        <v>0</v>
      </c>
      <c r="BR79" s="61">
        <v>1</v>
      </c>
      <c r="BS79" s="126">
        <f t="shared" si="102"/>
        <v>6</v>
      </c>
      <c r="BT79" s="127">
        <v>64</v>
      </c>
      <c r="BU79" s="137">
        <f t="shared" si="103"/>
        <v>2</v>
      </c>
      <c r="BV79" s="61">
        <v>49</v>
      </c>
      <c r="BW79" s="126">
        <f t="shared" si="104"/>
        <v>0</v>
      </c>
      <c r="BX79" s="61">
        <v>1</v>
      </c>
      <c r="BY79" s="126">
        <f t="shared" si="105"/>
        <v>2</v>
      </c>
      <c r="BZ79" s="127">
        <v>66</v>
      </c>
    </row>
    <row r="80" spans="2:78" ht="14.25">
      <c r="B80" s="40" t="s">
        <v>142</v>
      </c>
      <c r="J80" s="51">
        <v>5</v>
      </c>
      <c r="K80" s="40">
        <v>0</v>
      </c>
      <c r="L80" s="57">
        <v>10</v>
      </c>
      <c r="M80" s="79">
        <f t="shared" si="73"/>
        <v>4</v>
      </c>
      <c r="N80" s="64">
        <v>9</v>
      </c>
      <c r="O80" s="84">
        <f t="shared" si="74"/>
        <v>1</v>
      </c>
      <c r="P80" s="64">
        <v>1</v>
      </c>
      <c r="Q80" s="84">
        <f t="shared" si="75"/>
        <v>4</v>
      </c>
      <c r="R80" s="130">
        <v>14</v>
      </c>
      <c r="S80" s="137">
        <f t="shared" si="76"/>
        <v>4</v>
      </c>
      <c r="T80" s="61">
        <v>13</v>
      </c>
      <c r="U80" s="126">
        <f t="shared" si="77"/>
        <v>0</v>
      </c>
      <c r="V80" s="61">
        <v>1</v>
      </c>
      <c r="W80" s="126">
        <f t="shared" si="78"/>
        <v>4</v>
      </c>
      <c r="X80" s="127">
        <v>18</v>
      </c>
      <c r="Y80" s="137">
        <f t="shared" si="79"/>
        <v>3</v>
      </c>
      <c r="Z80" s="61">
        <v>16</v>
      </c>
      <c r="AA80" s="126">
        <f t="shared" si="80"/>
        <v>0</v>
      </c>
      <c r="AB80" s="61">
        <v>1</v>
      </c>
      <c r="AC80" s="126">
        <f t="shared" si="81"/>
        <v>5</v>
      </c>
      <c r="AD80" s="127">
        <v>23</v>
      </c>
      <c r="AE80" s="137">
        <f t="shared" si="82"/>
        <v>3</v>
      </c>
      <c r="AF80" s="61">
        <v>19</v>
      </c>
      <c r="AG80" s="126">
        <f t="shared" si="83"/>
        <v>0</v>
      </c>
      <c r="AH80" s="61">
        <v>1</v>
      </c>
      <c r="AI80" s="126">
        <f t="shared" si="84"/>
        <v>5</v>
      </c>
      <c r="AJ80" s="127">
        <v>28</v>
      </c>
      <c r="AK80" s="137">
        <f t="shared" si="85"/>
        <v>3</v>
      </c>
      <c r="AL80" s="61">
        <v>22</v>
      </c>
      <c r="AM80" s="126">
        <f t="shared" si="86"/>
        <v>0</v>
      </c>
      <c r="AN80" s="61">
        <v>1</v>
      </c>
      <c r="AO80" s="126">
        <f t="shared" si="87"/>
        <v>4</v>
      </c>
      <c r="AP80" s="127">
        <v>32</v>
      </c>
      <c r="AQ80" s="137">
        <f t="shared" si="88"/>
        <v>1</v>
      </c>
      <c r="AR80" s="61">
        <v>23</v>
      </c>
      <c r="AS80" s="126">
        <f t="shared" si="89"/>
        <v>0</v>
      </c>
      <c r="AT80" s="61">
        <v>1</v>
      </c>
      <c r="AU80" s="126">
        <f t="shared" si="90"/>
        <v>1</v>
      </c>
      <c r="AV80" s="127">
        <v>33</v>
      </c>
      <c r="AW80" s="137">
        <f t="shared" si="91"/>
        <v>3</v>
      </c>
      <c r="AX80" s="61">
        <v>26</v>
      </c>
      <c r="AY80" s="126">
        <f t="shared" si="92"/>
        <v>0</v>
      </c>
      <c r="AZ80" s="61">
        <v>1</v>
      </c>
      <c r="BA80" s="126">
        <f t="shared" si="93"/>
        <v>3</v>
      </c>
      <c r="BB80" s="127">
        <v>36</v>
      </c>
      <c r="BC80" s="137">
        <f t="shared" si="94"/>
        <v>1</v>
      </c>
      <c r="BD80" s="61">
        <v>27</v>
      </c>
      <c r="BE80" s="126">
        <f t="shared" si="95"/>
        <v>0</v>
      </c>
      <c r="BF80" s="61">
        <v>1</v>
      </c>
      <c r="BG80" s="126">
        <f t="shared" si="96"/>
        <v>1</v>
      </c>
      <c r="BH80" s="127">
        <v>37</v>
      </c>
      <c r="BI80" s="137">
        <f t="shared" si="97"/>
        <v>2</v>
      </c>
      <c r="BJ80" s="61">
        <v>29</v>
      </c>
      <c r="BK80" s="126">
        <f t="shared" si="98"/>
        <v>0</v>
      </c>
      <c r="BL80" s="61">
        <v>1</v>
      </c>
      <c r="BM80" s="126">
        <f t="shared" si="99"/>
        <v>2</v>
      </c>
      <c r="BN80" s="127">
        <v>39</v>
      </c>
      <c r="BO80" s="137">
        <f t="shared" si="100"/>
        <v>2</v>
      </c>
      <c r="BP80" s="61">
        <v>31</v>
      </c>
      <c r="BQ80" s="126">
        <f t="shared" si="101"/>
        <v>0</v>
      </c>
      <c r="BR80" s="61">
        <v>1</v>
      </c>
      <c r="BS80" s="126">
        <f t="shared" si="102"/>
        <v>7</v>
      </c>
      <c r="BT80" s="127">
        <v>46</v>
      </c>
      <c r="BU80" s="137">
        <f t="shared" si="103"/>
        <v>1</v>
      </c>
      <c r="BV80" s="61">
        <v>32</v>
      </c>
      <c r="BW80" s="126">
        <f t="shared" si="104"/>
        <v>0</v>
      </c>
      <c r="BX80" s="61">
        <v>1</v>
      </c>
      <c r="BY80" s="126">
        <f t="shared" si="105"/>
        <v>1</v>
      </c>
      <c r="BZ80" s="127">
        <v>47</v>
      </c>
    </row>
    <row r="81" spans="2:78" ht="14.25">
      <c r="B81" s="40" t="s">
        <v>143</v>
      </c>
      <c r="J81" s="51">
        <v>2</v>
      </c>
      <c r="K81" s="40">
        <v>0</v>
      </c>
      <c r="L81" s="57">
        <v>2</v>
      </c>
      <c r="M81" s="79">
        <f t="shared" si="73"/>
        <v>3</v>
      </c>
      <c r="N81" s="64">
        <v>5</v>
      </c>
      <c r="O81" s="84">
        <f t="shared" si="74"/>
        <v>0</v>
      </c>
      <c r="P81" s="64">
        <v>0</v>
      </c>
      <c r="Q81" s="84">
        <f t="shared" si="75"/>
        <v>4</v>
      </c>
      <c r="R81" s="130">
        <v>6</v>
      </c>
      <c r="S81" s="137">
        <f t="shared" si="76"/>
        <v>5</v>
      </c>
      <c r="T81" s="61">
        <v>10</v>
      </c>
      <c r="U81" s="126">
        <f t="shared" si="77"/>
        <v>1</v>
      </c>
      <c r="V81" s="61">
        <v>1</v>
      </c>
      <c r="W81" s="126">
        <f t="shared" si="78"/>
        <v>5</v>
      </c>
      <c r="X81" s="127">
        <v>11</v>
      </c>
      <c r="Y81" s="137">
        <f t="shared" si="79"/>
        <v>6</v>
      </c>
      <c r="Z81" s="61">
        <v>16</v>
      </c>
      <c r="AA81" s="126">
        <f t="shared" si="80"/>
        <v>0</v>
      </c>
      <c r="AB81" s="61">
        <v>1</v>
      </c>
      <c r="AC81" s="126">
        <f t="shared" si="81"/>
        <v>8</v>
      </c>
      <c r="AD81" s="127">
        <v>19</v>
      </c>
      <c r="AE81" s="137">
        <f t="shared" si="82"/>
        <v>5</v>
      </c>
      <c r="AF81" s="61">
        <v>21</v>
      </c>
      <c r="AG81" s="126">
        <f t="shared" si="83"/>
        <v>0</v>
      </c>
      <c r="AH81" s="61">
        <v>1</v>
      </c>
      <c r="AI81" s="126">
        <f t="shared" si="84"/>
        <v>7</v>
      </c>
      <c r="AJ81" s="127">
        <v>26</v>
      </c>
      <c r="AK81" s="137">
        <f t="shared" si="85"/>
        <v>5</v>
      </c>
      <c r="AL81" s="61">
        <v>26</v>
      </c>
      <c r="AM81" s="126">
        <f t="shared" si="86"/>
        <v>0</v>
      </c>
      <c r="AN81" s="61">
        <v>1</v>
      </c>
      <c r="AO81" s="126">
        <f t="shared" si="87"/>
        <v>7</v>
      </c>
      <c r="AP81" s="127">
        <v>33</v>
      </c>
      <c r="AQ81" s="137">
        <f t="shared" si="88"/>
        <v>3</v>
      </c>
      <c r="AR81" s="61">
        <v>29</v>
      </c>
      <c r="AS81" s="126">
        <f t="shared" si="89"/>
        <v>0</v>
      </c>
      <c r="AT81" s="61">
        <v>1</v>
      </c>
      <c r="AU81" s="126">
        <f t="shared" si="90"/>
        <v>3</v>
      </c>
      <c r="AV81" s="127">
        <v>36</v>
      </c>
      <c r="AW81" s="137">
        <f t="shared" si="91"/>
        <v>3</v>
      </c>
      <c r="AX81" s="61">
        <v>32</v>
      </c>
      <c r="AY81" s="126">
        <f t="shared" si="92"/>
        <v>0</v>
      </c>
      <c r="AZ81" s="61">
        <v>1</v>
      </c>
      <c r="BA81" s="126">
        <f t="shared" si="93"/>
        <v>4</v>
      </c>
      <c r="BB81" s="127">
        <v>40</v>
      </c>
      <c r="BC81" s="137">
        <f t="shared" si="94"/>
        <v>5</v>
      </c>
      <c r="BD81" s="61">
        <v>37</v>
      </c>
      <c r="BE81" s="126">
        <f t="shared" si="95"/>
        <v>0</v>
      </c>
      <c r="BF81" s="61">
        <v>1</v>
      </c>
      <c r="BG81" s="126">
        <f t="shared" si="96"/>
        <v>10</v>
      </c>
      <c r="BH81" s="127">
        <v>50</v>
      </c>
      <c r="BI81" s="137">
        <f t="shared" si="97"/>
        <v>4</v>
      </c>
      <c r="BJ81" s="61">
        <v>41</v>
      </c>
      <c r="BK81" s="126">
        <f t="shared" si="98"/>
        <v>1</v>
      </c>
      <c r="BL81" s="61">
        <v>2</v>
      </c>
      <c r="BM81" s="126">
        <f t="shared" si="99"/>
        <v>7</v>
      </c>
      <c r="BN81" s="127">
        <v>57</v>
      </c>
      <c r="BO81" s="137">
        <f t="shared" si="100"/>
        <v>5</v>
      </c>
      <c r="BP81" s="61">
        <v>46</v>
      </c>
      <c r="BQ81" s="126">
        <f t="shared" si="101"/>
        <v>0</v>
      </c>
      <c r="BR81" s="61">
        <v>2</v>
      </c>
      <c r="BS81" s="126">
        <f t="shared" si="102"/>
        <v>7</v>
      </c>
      <c r="BT81" s="127">
        <v>64</v>
      </c>
      <c r="BU81" s="137">
        <f t="shared" si="103"/>
        <v>6</v>
      </c>
      <c r="BV81" s="61">
        <v>52</v>
      </c>
      <c r="BW81" s="126">
        <f t="shared" si="104"/>
        <v>0</v>
      </c>
      <c r="BX81" s="61">
        <v>2</v>
      </c>
      <c r="BY81" s="126">
        <f t="shared" si="105"/>
        <v>9</v>
      </c>
      <c r="BZ81" s="127">
        <v>73</v>
      </c>
    </row>
    <row r="82" spans="2:78" ht="15" thickBot="1">
      <c r="B82" s="40" t="s">
        <v>144</v>
      </c>
      <c r="J82" s="52">
        <v>17</v>
      </c>
      <c r="K82" s="53">
        <v>1</v>
      </c>
      <c r="L82" s="54">
        <v>22</v>
      </c>
      <c r="M82" s="80">
        <f t="shared" si="73"/>
        <v>13</v>
      </c>
      <c r="N82" s="82">
        <v>30</v>
      </c>
      <c r="O82" s="85">
        <f t="shared" si="74"/>
        <v>0</v>
      </c>
      <c r="P82" s="82">
        <v>1</v>
      </c>
      <c r="Q82" s="85">
        <f t="shared" si="75"/>
        <v>16</v>
      </c>
      <c r="R82" s="131">
        <v>38</v>
      </c>
      <c r="S82" s="138">
        <f t="shared" si="76"/>
        <v>10</v>
      </c>
      <c r="T82" s="133">
        <v>40</v>
      </c>
      <c r="U82" s="140">
        <f t="shared" si="77"/>
        <v>0</v>
      </c>
      <c r="V82" s="133">
        <v>1</v>
      </c>
      <c r="W82" s="140">
        <f t="shared" si="78"/>
        <v>14</v>
      </c>
      <c r="X82" s="135">
        <v>52</v>
      </c>
      <c r="Y82" s="138">
        <f t="shared" si="79"/>
        <v>22</v>
      </c>
      <c r="Z82" s="133">
        <v>62</v>
      </c>
      <c r="AA82" s="140">
        <f t="shared" si="80"/>
        <v>0</v>
      </c>
      <c r="AB82" s="133">
        <v>1</v>
      </c>
      <c r="AC82" s="140">
        <f t="shared" si="81"/>
        <v>31</v>
      </c>
      <c r="AD82" s="135">
        <v>83</v>
      </c>
      <c r="AE82" s="138">
        <f t="shared" si="82"/>
        <v>19</v>
      </c>
      <c r="AF82" s="133">
        <v>81</v>
      </c>
      <c r="AG82" s="140">
        <f t="shared" si="83"/>
        <v>1</v>
      </c>
      <c r="AH82" s="133">
        <v>2</v>
      </c>
      <c r="AI82" s="140">
        <f t="shared" si="84"/>
        <v>22</v>
      </c>
      <c r="AJ82" s="135">
        <v>105</v>
      </c>
      <c r="AK82" s="138">
        <f t="shared" si="85"/>
        <v>19</v>
      </c>
      <c r="AL82" s="133">
        <v>100</v>
      </c>
      <c r="AM82" s="140">
        <f t="shared" si="86"/>
        <v>3</v>
      </c>
      <c r="AN82" s="133">
        <v>5</v>
      </c>
      <c r="AO82" s="140">
        <f t="shared" si="87"/>
        <v>28</v>
      </c>
      <c r="AP82" s="135">
        <v>133</v>
      </c>
      <c r="AQ82" s="138">
        <f t="shared" si="88"/>
        <v>17</v>
      </c>
      <c r="AR82" s="133">
        <v>117</v>
      </c>
      <c r="AS82" s="140">
        <f t="shared" si="89"/>
        <v>0</v>
      </c>
      <c r="AT82" s="133">
        <v>5</v>
      </c>
      <c r="AU82" s="140">
        <f t="shared" si="90"/>
        <v>24</v>
      </c>
      <c r="AV82" s="135">
        <v>157</v>
      </c>
      <c r="AW82" s="138">
        <f t="shared" si="91"/>
        <v>18</v>
      </c>
      <c r="AX82" s="133">
        <v>135</v>
      </c>
      <c r="AY82" s="140">
        <f t="shared" si="92"/>
        <v>0</v>
      </c>
      <c r="AZ82" s="133">
        <v>5</v>
      </c>
      <c r="BA82" s="140">
        <f t="shared" si="93"/>
        <v>23</v>
      </c>
      <c r="BB82" s="135">
        <v>180</v>
      </c>
      <c r="BC82" s="138">
        <f t="shared" si="94"/>
        <v>13</v>
      </c>
      <c r="BD82" s="133">
        <v>148</v>
      </c>
      <c r="BE82" s="140">
        <f t="shared" si="95"/>
        <v>0</v>
      </c>
      <c r="BF82" s="133">
        <v>5</v>
      </c>
      <c r="BG82" s="140">
        <f t="shared" si="96"/>
        <v>16</v>
      </c>
      <c r="BH82" s="135">
        <v>196</v>
      </c>
      <c r="BI82" s="138">
        <f t="shared" si="97"/>
        <v>18</v>
      </c>
      <c r="BJ82" s="133">
        <v>166</v>
      </c>
      <c r="BK82" s="140">
        <f t="shared" si="98"/>
        <v>0</v>
      </c>
      <c r="BL82" s="133">
        <v>5</v>
      </c>
      <c r="BM82" s="140">
        <f t="shared" si="99"/>
        <v>24</v>
      </c>
      <c r="BN82" s="135">
        <v>220</v>
      </c>
      <c r="BO82" s="138">
        <f t="shared" si="100"/>
        <v>24</v>
      </c>
      <c r="BP82" s="133">
        <v>190</v>
      </c>
      <c r="BQ82" s="140">
        <f t="shared" si="101"/>
        <v>0</v>
      </c>
      <c r="BR82" s="133">
        <v>5</v>
      </c>
      <c r="BS82" s="140">
        <f t="shared" si="102"/>
        <v>28</v>
      </c>
      <c r="BT82" s="135">
        <v>248</v>
      </c>
      <c r="BU82" s="138">
        <f t="shared" si="103"/>
        <v>26</v>
      </c>
      <c r="BV82" s="133">
        <v>216</v>
      </c>
      <c r="BW82" s="140">
        <f t="shared" si="104"/>
        <v>2</v>
      </c>
      <c r="BX82" s="133">
        <v>7</v>
      </c>
      <c r="BY82" s="140">
        <f t="shared" si="105"/>
        <v>28</v>
      </c>
      <c r="BZ82" s="135">
        <v>276</v>
      </c>
    </row>
  </sheetData>
  <mergeCells count="45">
    <mergeCell ref="BW2:BX2"/>
    <mergeCell ref="BY2:BZ2"/>
    <mergeCell ref="BI2:BJ2"/>
    <mergeCell ref="BK2:BL2"/>
    <mergeCell ref="BM2:BN2"/>
    <mergeCell ref="BO2:BP2"/>
    <mergeCell ref="BQ2:BR2"/>
    <mergeCell ref="BS2:BT2"/>
    <mergeCell ref="BU2:BV2"/>
    <mergeCell ref="AW2:AX2"/>
    <mergeCell ref="AY2:AZ2"/>
    <mergeCell ref="BA2:BB2"/>
    <mergeCell ref="BC1:BH1"/>
    <mergeCell ref="BC2:BD2"/>
    <mergeCell ref="BE2:BF2"/>
    <mergeCell ref="BG2:BH2"/>
    <mergeCell ref="AK2:AL2"/>
    <mergeCell ref="AM2:AN2"/>
    <mergeCell ref="AO2:AP2"/>
    <mergeCell ref="AQ1:AV1"/>
    <mergeCell ref="AQ2:AR2"/>
    <mergeCell ref="AS2:AT2"/>
    <mergeCell ref="AU2:AV2"/>
    <mergeCell ref="Y2:Z2"/>
    <mergeCell ref="AA2:AB2"/>
    <mergeCell ref="AC2:AD2"/>
    <mergeCell ref="AE1:AJ1"/>
    <mergeCell ref="AE2:AF2"/>
    <mergeCell ref="AG2:AH2"/>
    <mergeCell ref="AI2:AJ2"/>
    <mergeCell ref="S2:T2"/>
    <mergeCell ref="U2:V2"/>
    <mergeCell ref="W2:X2"/>
    <mergeCell ref="M2:N2"/>
    <mergeCell ref="O2:P2"/>
    <mergeCell ref="Q2:R2"/>
    <mergeCell ref="BI1:BN1"/>
    <mergeCell ref="BU1:BZ1"/>
    <mergeCell ref="J1:L1"/>
    <mergeCell ref="Y1:AD1"/>
    <mergeCell ref="AK1:AP1"/>
    <mergeCell ref="AW1:BB1"/>
    <mergeCell ref="S1:X1"/>
    <mergeCell ref="M1:R1"/>
    <mergeCell ref="BO1:BT1"/>
  </mergeCells>
  <printOptions horizontalCentered="1" verticalCentered="1"/>
  <pageMargins left="0.5118110236220472" right="0.15748031496062992" top="0.11811023622047245" bottom="0.11811023622047245" header="0.5118110236220472" footer="0.5118110236220472"/>
  <pageSetup horizontalDpi="400" verticalDpi="4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OutlineSymbols="0" zoomScale="75" zoomScaleNormal="75" workbookViewId="0" topLeftCell="A1">
      <pane xSplit="1" ySplit="3" topLeftCell="B4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19" width="7.75390625" style="0" customWidth="1"/>
    <col min="20" max="20" width="1.625" style="0" customWidth="1"/>
    <col min="21" max="16384" width="10.75390625" style="0" customWidth="1"/>
  </cols>
  <sheetData>
    <row r="1" spans="1:3" ht="21.75" customHeight="1">
      <c r="A1" s="1">
        <v>10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0" ht="19.5" customHeight="1" thickBot="1" thickTop="1">
      <c r="A3" s="3" t="s">
        <v>2</v>
      </c>
      <c r="B3" s="3" t="s">
        <v>3</v>
      </c>
      <c r="C3" s="21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86</v>
      </c>
      <c r="Q3" s="22" t="s">
        <v>88</v>
      </c>
      <c r="R3" s="21" t="s">
        <v>153</v>
      </c>
      <c r="S3" s="3" t="s">
        <v>17</v>
      </c>
      <c r="T3" s="5"/>
    </row>
    <row r="4" spans="1:20" ht="19.5" customHeight="1" thickTop="1">
      <c r="A4" s="3" t="s">
        <v>18</v>
      </c>
      <c r="B4" s="155">
        <v>80</v>
      </c>
      <c r="C4" s="156">
        <v>42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5">
        <f>SUM(C4:Q4)</f>
        <v>42</v>
      </c>
      <c r="S4" s="155">
        <f aca="true" t="shared" si="0" ref="S4:S48">R4+B4</f>
        <v>122</v>
      </c>
      <c r="T4" s="5"/>
    </row>
    <row r="5" spans="1:20" ht="19.5" customHeight="1">
      <c r="A5" s="2" t="s">
        <v>19</v>
      </c>
      <c r="B5" s="158">
        <v>5</v>
      </c>
      <c r="C5" s="158"/>
      <c r="D5" s="159">
        <v>80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8">
        <f aca="true" t="shared" si="1" ref="R5:R48">SUM(C5:Q5)</f>
        <v>80</v>
      </c>
      <c r="S5" s="158">
        <f t="shared" si="0"/>
        <v>85</v>
      </c>
      <c r="T5" s="5"/>
    </row>
    <row r="6" spans="1:20" ht="19.5" customHeight="1">
      <c r="A6" s="2" t="s">
        <v>20</v>
      </c>
      <c r="B6" s="158">
        <v>3</v>
      </c>
      <c r="C6" s="158"/>
      <c r="D6" s="159"/>
      <c r="E6" s="159">
        <v>11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8">
        <f t="shared" si="1"/>
        <v>11</v>
      </c>
      <c r="S6" s="158">
        <f t="shared" si="0"/>
        <v>14</v>
      </c>
      <c r="T6" s="5"/>
    </row>
    <row r="7" spans="1:20" ht="19.5" customHeight="1">
      <c r="A7" s="2" t="s">
        <v>21</v>
      </c>
      <c r="B7" s="158">
        <v>7</v>
      </c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8">
        <f t="shared" si="1"/>
        <v>0</v>
      </c>
      <c r="S7" s="158">
        <f t="shared" si="0"/>
        <v>7</v>
      </c>
      <c r="T7" s="5"/>
    </row>
    <row r="8" spans="1:20" ht="19.5" customHeight="1">
      <c r="A8" s="2" t="s">
        <v>22</v>
      </c>
      <c r="B8" s="158">
        <v>2</v>
      </c>
      <c r="C8" s="158"/>
      <c r="D8" s="159"/>
      <c r="E8" s="159"/>
      <c r="F8" s="159"/>
      <c r="G8" s="159"/>
      <c r="H8" s="159"/>
      <c r="I8" s="159"/>
      <c r="J8" s="159"/>
      <c r="K8" s="159">
        <v>15</v>
      </c>
      <c r="L8" s="159"/>
      <c r="M8" s="159"/>
      <c r="N8" s="159"/>
      <c r="O8" s="159"/>
      <c r="P8" s="159"/>
      <c r="Q8" s="159"/>
      <c r="R8" s="158">
        <f t="shared" si="1"/>
        <v>15</v>
      </c>
      <c r="S8" s="158">
        <f t="shared" si="0"/>
        <v>17</v>
      </c>
      <c r="T8" s="5"/>
    </row>
    <row r="9" spans="1:20" ht="19.5" customHeight="1">
      <c r="A9" s="2" t="s">
        <v>9</v>
      </c>
      <c r="B9" s="158">
        <v>8</v>
      </c>
      <c r="C9" s="158"/>
      <c r="D9" s="159"/>
      <c r="E9" s="159"/>
      <c r="F9" s="159"/>
      <c r="G9" s="159"/>
      <c r="H9" s="159">
        <v>6</v>
      </c>
      <c r="I9" s="159"/>
      <c r="J9" s="159"/>
      <c r="K9" s="159"/>
      <c r="L9" s="159"/>
      <c r="M9" s="159"/>
      <c r="N9" s="159"/>
      <c r="O9" s="159"/>
      <c r="P9" s="159"/>
      <c r="Q9" s="159"/>
      <c r="R9" s="158">
        <f t="shared" si="1"/>
        <v>6</v>
      </c>
      <c r="S9" s="158">
        <f t="shared" si="0"/>
        <v>14</v>
      </c>
      <c r="T9" s="5"/>
    </row>
    <row r="10" spans="1:20" ht="19.5" customHeight="1">
      <c r="A10" s="2" t="s">
        <v>23</v>
      </c>
      <c r="B10" s="158">
        <v>6</v>
      </c>
      <c r="C10" s="158"/>
      <c r="D10" s="159"/>
      <c r="E10" s="159"/>
      <c r="F10" s="159"/>
      <c r="G10" s="159"/>
      <c r="H10" s="159"/>
      <c r="I10" s="159"/>
      <c r="J10" s="159"/>
      <c r="K10" s="159">
        <v>1</v>
      </c>
      <c r="L10" s="159"/>
      <c r="M10" s="159"/>
      <c r="N10" s="159"/>
      <c r="O10" s="159"/>
      <c r="P10" s="159"/>
      <c r="Q10" s="159"/>
      <c r="R10" s="158">
        <f t="shared" si="1"/>
        <v>1</v>
      </c>
      <c r="S10" s="158">
        <f t="shared" si="0"/>
        <v>7</v>
      </c>
      <c r="T10" s="5"/>
    </row>
    <row r="11" spans="1:20" ht="19.5" customHeight="1">
      <c r="A11" s="2" t="s">
        <v>24</v>
      </c>
      <c r="B11" s="158">
        <v>8</v>
      </c>
      <c r="C11" s="158"/>
      <c r="D11" s="159"/>
      <c r="E11" s="159"/>
      <c r="F11" s="159">
        <v>10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8">
        <f t="shared" si="1"/>
        <v>10</v>
      </c>
      <c r="S11" s="158">
        <f t="shared" si="0"/>
        <v>18</v>
      </c>
      <c r="T11" s="5"/>
    </row>
    <row r="12" spans="1:20" ht="19.5" customHeight="1">
      <c r="A12" s="2" t="s">
        <v>25</v>
      </c>
      <c r="B12" s="158">
        <v>20</v>
      </c>
      <c r="C12" s="158"/>
      <c r="D12" s="159"/>
      <c r="E12" s="159"/>
      <c r="F12" s="159"/>
      <c r="G12" s="159">
        <v>9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8">
        <f t="shared" si="1"/>
        <v>9</v>
      </c>
      <c r="S12" s="158">
        <f t="shared" si="0"/>
        <v>29</v>
      </c>
      <c r="T12" s="5"/>
    </row>
    <row r="13" spans="1:20" ht="19.5" customHeight="1">
      <c r="A13" s="2" t="s">
        <v>26</v>
      </c>
      <c r="B13" s="158">
        <v>7</v>
      </c>
      <c r="C13" s="158"/>
      <c r="D13" s="159"/>
      <c r="E13" s="159"/>
      <c r="F13" s="159"/>
      <c r="G13" s="159"/>
      <c r="H13" s="159"/>
      <c r="I13" s="159">
        <v>42</v>
      </c>
      <c r="J13" s="159"/>
      <c r="K13" s="159"/>
      <c r="L13" s="159"/>
      <c r="M13" s="159"/>
      <c r="N13" s="159"/>
      <c r="O13" s="159"/>
      <c r="P13" s="159"/>
      <c r="Q13" s="159"/>
      <c r="R13" s="158">
        <f t="shared" si="1"/>
        <v>42</v>
      </c>
      <c r="S13" s="158">
        <f t="shared" si="0"/>
        <v>49</v>
      </c>
      <c r="T13" s="5"/>
    </row>
    <row r="14" spans="1:20" ht="19.5" customHeight="1">
      <c r="A14" s="2" t="s">
        <v>27</v>
      </c>
      <c r="B14" s="158">
        <v>3</v>
      </c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>
        <v>5</v>
      </c>
      <c r="Q14" s="159"/>
      <c r="R14" s="158">
        <f t="shared" si="1"/>
        <v>5</v>
      </c>
      <c r="S14" s="158">
        <f t="shared" si="0"/>
        <v>8</v>
      </c>
      <c r="T14" s="5"/>
    </row>
    <row r="15" spans="1:20" ht="19.5" customHeight="1">
      <c r="A15" s="2" t="s">
        <v>28</v>
      </c>
      <c r="B15" s="158">
        <v>6</v>
      </c>
      <c r="C15" s="158"/>
      <c r="D15" s="159"/>
      <c r="E15" s="159"/>
      <c r="F15" s="159"/>
      <c r="G15" s="159"/>
      <c r="H15" s="159"/>
      <c r="I15" s="159">
        <v>2</v>
      </c>
      <c r="J15" s="159">
        <v>8</v>
      </c>
      <c r="K15" s="159"/>
      <c r="L15" s="159"/>
      <c r="M15" s="159"/>
      <c r="N15" s="159"/>
      <c r="O15" s="159"/>
      <c r="P15" s="159"/>
      <c r="Q15" s="159"/>
      <c r="R15" s="158">
        <f t="shared" si="1"/>
        <v>10</v>
      </c>
      <c r="S15" s="158">
        <f t="shared" si="0"/>
        <v>16</v>
      </c>
      <c r="T15" s="5"/>
    </row>
    <row r="16" spans="1:20" ht="19.5" customHeight="1">
      <c r="A16" s="2" t="s">
        <v>29</v>
      </c>
      <c r="B16" s="158">
        <v>11</v>
      </c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>
        <v>8</v>
      </c>
      <c r="O16" s="159"/>
      <c r="P16" s="159"/>
      <c r="Q16" s="159"/>
      <c r="R16" s="158">
        <f t="shared" si="1"/>
        <v>8</v>
      </c>
      <c r="S16" s="158">
        <f t="shared" si="0"/>
        <v>19</v>
      </c>
      <c r="T16" s="5"/>
    </row>
    <row r="17" spans="1:20" ht="19.5" customHeight="1">
      <c r="A17" s="2" t="s">
        <v>14</v>
      </c>
      <c r="B17" s="158">
        <v>5</v>
      </c>
      <c r="C17" s="158"/>
      <c r="D17" s="159"/>
      <c r="E17" s="159">
        <v>1</v>
      </c>
      <c r="F17" s="159"/>
      <c r="G17" s="159"/>
      <c r="H17" s="159"/>
      <c r="I17" s="159"/>
      <c r="J17" s="159"/>
      <c r="K17" s="159"/>
      <c r="L17" s="159"/>
      <c r="M17" s="159">
        <v>18</v>
      </c>
      <c r="N17" s="159"/>
      <c r="O17" s="159"/>
      <c r="P17" s="159"/>
      <c r="Q17" s="159"/>
      <c r="R17" s="158">
        <f t="shared" si="1"/>
        <v>19</v>
      </c>
      <c r="S17" s="158">
        <f t="shared" si="0"/>
        <v>24</v>
      </c>
      <c r="T17" s="5"/>
    </row>
    <row r="18" spans="1:20" ht="19.5" customHeight="1">
      <c r="A18" s="2" t="s">
        <v>30</v>
      </c>
      <c r="B18" s="158"/>
      <c r="C18" s="158"/>
      <c r="D18" s="159"/>
      <c r="E18" s="159"/>
      <c r="F18" s="159"/>
      <c r="G18" s="159"/>
      <c r="H18" s="159"/>
      <c r="I18" s="159"/>
      <c r="J18" s="159"/>
      <c r="K18" s="159"/>
      <c r="L18" s="159">
        <v>1</v>
      </c>
      <c r="M18" s="159"/>
      <c r="N18" s="159"/>
      <c r="O18" s="159"/>
      <c r="P18" s="159"/>
      <c r="Q18" s="159"/>
      <c r="R18" s="158">
        <f t="shared" si="1"/>
        <v>1</v>
      </c>
      <c r="S18" s="158">
        <f t="shared" si="0"/>
        <v>1</v>
      </c>
      <c r="T18" s="5"/>
    </row>
    <row r="19" spans="1:20" ht="19.5" customHeight="1">
      <c r="A19" s="2" t="s">
        <v>33</v>
      </c>
      <c r="B19" s="158"/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8">
        <f t="shared" si="1"/>
        <v>0</v>
      </c>
      <c r="S19" s="158">
        <f t="shared" si="0"/>
        <v>0</v>
      </c>
      <c r="T19" s="5"/>
    </row>
    <row r="20" spans="1:20" ht="19.5" customHeight="1">
      <c r="A20" s="2" t="s">
        <v>34</v>
      </c>
      <c r="B20" s="158"/>
      <c r="C20" s="158"/>
      <c r="D20" s="159"/>
      <c r="E20" s="159">
        <v>2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>
        <v>5</v>
      </c>
      <c r="P20" s="159"/>
      <c r="Q20" s="159"/>
      <c r="R20" s="158">
        <f t="shared" si="1"/>
        <v>7</v>
      </c>
      <c r="S20" s="158">
        <f t="shared" si="0"/>
        <v>7</v>
      </c>
      <c r="T20" s="5"/>
    </row>
    <row r="21" spans="1:20" ht="19.5" customHeight="1">
      <c r="A21" s="2" t="s">
        <v>35</v>
      </c>
      <c r="B21" s="158">
        <v>1</v>
      </c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8">
        <f t="shared" si="1"/>
        <v>0</v>
      </c>
      <c r="S21" s="158">
        <f t="shared" si="0"/>
        <v>1</v>
      </c>
      <c r="T21" s="5"/>
    </row>
    <row r="22" spans="1:20" ht="19.5" customHeight="1">
      <c r="A22" s="2" t="s">
        <v>119</v>
      </c>
      <c r="B22" s="158"/>
      <c r="C22" s="160"/>
      <c r="D22" s="161"/>
      <c r="E22" s="161"/>
      <c r="F22" s="159"/>
      <c r="G22" s="159"/>
      <c r="H22" s="159"/>
      <c r="I22" s="159"/>
      <c r="J22" s="159"/>
      <c r="K22" s="161"/>
      <c r="L22" s="159"/>
      <c r="M22" s="159"/>
      <c r="N22" s="159"/>
      <c r="O22" s="161"/>
      <c r="P22" s="159"/>
      <c r="Q22" s="161"/>
      <c r="R22" s="158">
        <f t="shared" si="1"/>
        <v>0</v>
      </c>
      <c r="S22" s="158">
        <f t="shared" si="0"/>
        <v>0</v>
      </c>
      <c r="T22" s="5"/>
    </row>
    <row r="23" spans="1:20" ht="19.5" customHeight="1">
      <c r="A23" s="37" t="s">
        <v>150</v>
      </c>
      <c r="B23" s="158"/>
      <c r="C23" s="160"/>
      <c r="D23" s="159"/>
      <c r="E23" s="159"/>
      <c r="F23" s="162"/>
      <c r="G23" s="163"/>
      <c r="H23" s="159"/>
      <c r="I23" s="159"/>
      <c r="J23" s="162"/>
      <c r="K23" s="159"/>
      <c r="L23" s="162"/>
      <c r="M23" s="159"/>
      <c r="N23" s="162"/>
      <c r="O23" s="159"/>
      <c r="P23" s="159"/>
      <c r="Q23" s="164"/>
      <c r="R23" s="158">
        <f t="shared" si="1"/>
        <v>0</v>
      </c>
      <c r="S23" s="158">
        <f t="shared" si="0"/>
        <v>0</v>
      </c>
      <c r="T23" s="5"/>
    </row>
    <row r="24" spans="1:20" ht="19.5" customHeight="1">
      <c r="A24" s="37" t="s">
        <v>146</v>
      </c>
      <c r="B24" s="158">
        <v>3</v>
      </c>
      <c r="C24" s="165"/>
      <c r="D24" s="159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6"/>
      <c r="R24" s="158">
        <f t="shared" si="1"/>
        <v>0</v>
      </c>
      <c r="S24" s="158">
        <f t="shared" si="0"/>
        <v>3</v>
      </c>
      <c r="T24" s="5"/>
    </row>
    <row r="25" spans="1:20" ht="19.5" customHeight="1">
      <c r="A25" s="37" t="s">
        <v>147</v>
      </c>
      <c r="B25" s="158">
        <v>3</v>
      </c>
      <c r="C25" s="165"/>
      <c r="D25" s="159"/>
      <c r="E25" s="164"/>
      <c r="F25" s="164"/>
      <c r="G25" s="164"/>
      <c r="H25" s="164"/>
      <c r="I25" s="164"/>
      <c r="J25" s="164"/>
      <c r="K25" s="164">
        <v>3</v>
      </c>
      <c r="L25" s="164"/>
      <c r="M25" s="164"/>
      <c r="N25" s="164"/>
      <c r="O25" s="164"/>
      <c r="P25" s="164"/>
      <c r="Q25" s="167"/>
      <c r="R25" s="158">
        <f t="shared" si="1"/>
        <v>3</v>
      </c>
      <c r="S25" s="158">
        <f t="shared" si="0"/>
        <v>6</v>
      </c>
      <c r="T25" s="5"/>
    </row>
    <row r="26" spans="1:20" ht="19.5" customHeight="1">
      <c r="A26" s="37" t="s">
        <v>149</v>
      </c>
      <c r="B26" s="158">
        <v>2</v>
      </c>
      <c r="C26" s="165"/>
      <c r="D26" s="159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8"/>
      <c r="R26" s="158">
        <f t="shared" si="1"/>
        <v>0</v>
      </c>
      <c r="S26" s="158">
        <f t="shared" si="0"/>
        <v>2</v>
      </c>
      <c r="T26" s="5"/>
    </row>
    <row r="27" spans="1:20" ht="19.5" customHeight="1">
      <c r="A27" s="2" t="s">
        <v>36</v>
      </c>
      <c r="B27" s="158"/>
      <c r="C27" s="158"/>
      <c r="D27" s="15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59"/>
      <c r="R27" s="158">
        <f t="shared" si="1"/>
        <v>0</v>
      </c>
      <c r="S27" s="158">
        <f t="shared" si="0"/>
        <v>0</v>
      </c>
      <c r="T27" s="5"/>
    </row>
    <row r="28" spans="1:20" ht="19.5" customHeight="1">
      <c r="A28" s="2" t="s">
        <v>37</v>
      </c>
      <c r="B28" s="158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8">
        <f t="shared" si="1"/>
        <v>0</v>
      </c>
      <c r="S28" s="158">
        <f t="shared" si="0"/>
        <v>0</v>
      </c>
      <c r="T28" s="5"/>
    </row>
    <row r="29" spans="1:20" ht="19.5" customHeight="1">
      <c r="A29" s="2" t="s">
        <v>38</v>
      </c>
      <c r="B29" s="158">
        <v>1</v>
      </c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8">
        <f t="shared" si="1"/>
        <v>0</v>
      </c>
      <c r="S29" s="158">
        <f t="shared" si="0"/>
        <v>1</v>
      </c>
      <c r="T29" s="5"/>
    </row>
    <row r="30" spans="1:20" ht="19.5" customHeight="1">
      <c r="A30" s="2" t="s">
        <v>39</v>
      </c>
      <c r="B30" s="158">
        <v>3</v>
      </c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8">
        <f t="shared" si="1"/>
        <v>0</v>
      </c>
      <c r="S30" s="158">
        <f t="shared" si="0"/>
        <v>3</v>
      </c>
      <c r="T30" s="5"/>
    </row>
    <row r="31" spans="1:20" ht="19.5" customHeight="1">
      <c r="A31" s="2" t="s">
        <v>40</v>
      </c>
      <c r="B31" s="158"/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8">
        <f t="shared" si="1"/>
        <v>0</v>
      </c>
      <c r="S31" s="158">
        <f t="shared" si="0"/>
        <v>0</v>
      </c>
      <c r="T31" s="5"/>
    </row>
    <row r="32" spans="1:20" ht="19.5" customHeight="1">
      <c r="A32" s="2" t="s">
        <v>44</v>
      </c>
      <c r="B32" s="158">
        <v>4</v>
      </c>
      <c r="C32" s="158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8">
        <f t="shared" si="1"/>
        <v>0</v>
      </c>
      <c r="S32" s="158">
        <f t="shared" si="0"/>
        <v>4</v>
      </c>
      <c r="T32" s="5"/>
    </row>
    <row r="33" spans="1:20" ht="19.5" customHeight="1">
      <c r="A33" s="2" t="s">
        <v>47</v>
      </c>
      <c r="B33" s="158">
        <v>1</v>
      </c>
      <c r="C33" s="158"/>
      <c r="D33" s="159"/>
      <c r="E33" s="159">
        <v>1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8">
        <f t="shared" si="1"/>
        <v>1</v>
      </c>
      <c r="S33" s="158">
        <f t="shared" si="0"/>
        <v>2</v>
      </c>
      <c r="T33" s="5"/>
    </row>
    <row r="34" spans="1:20" ht="19.5" customHeight="1">
      <c r="A34" s="2" t="s">
        <v>48</v>
      </c>
      <c r="B34" s="158"/>
      <c r="C34" s="158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8">
        <f t="shared" si="1"/>
        <v>0</v>
      </c>
      <c r="S34" s="158">
        <f t="shared" si="0"/>
        <v>0</v>
      </c>
      <c r="T34" s="5"/>
    </row>
    <row r="35" spans="1:20" ht="19.5" customHeight="1">
      <c r="A35" s="2" t="s">
        <v>49</v>
      </c>
      <c r="B35" s="158">
        <v>1</v>
      </c>
      <c r="C35" s="158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8">
        <f t="shared" si="1"/>
        <v>0</v>
      </c>
      <c r="S35" s="158">
        <f t="shared" si="0"/>
        <v>1</v>
      </c>
      <c r="T35" s="5"/>
    </row>
    <row r="36" spans="1:20" ht="19.5" customHeight="1">
      <c r="A36" s="2" t="s">
        <v>51</v>
      </c>
      <c r="B36" s="158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8">
        <f>SUM(C36:Q36)</f>
        <v>0</v>
      </c>
      <c r="S36" s="158">
        <f t="shared" si="0"/>
        <v>0</v>
      </c>
      <c r="T36" s="5"/>
    </row>
    <row r="37" spans="1:20" ht="19.5" customHeight="1">
      <c r="A37" s="2" t="s">
        <v>50</v>
      </c>
      <c r="B37" s="158">
        <v>2</v>
      </c>
      <c r="C37" s="158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8">
        <f t="shared" si="1"/>
        <v>0</v>
      </c>
      <c r="S37" s="158">
        <f t="shared" si="0"/>
        <v>2</v>
      </c>
      <c r="T37" s="5"/>
    </row>
    <row r="38" spans="1:20" ht="19.5" customHeight="1">
      <c r="A38" s="2" t="s">
        <v>53</v>
      </c>
      <c r="B38" s="158"/>
      <c r="C38" s="158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8">
        <f t="shared" si="1"/>
        <v>0</v>
      </c>
      <c r="S38" s="158">
        <f t="shared" si="0"/>
        <v>0</v>
      </c>
      <c r="T38" s="5"/>
    </row>
    <row r="39" spans="1:20" ht="19.5" customHeight="1">
      <c r="A39" s="2" t="s">
        <v>54</v>
      </c>
      <c r="B39" s="158"/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8">
        <f t="shared" si="1"/>
        <v>0</v>
      </c>
      <c r="S39" s="158">
        <f t="shared" si="0"/>
        <v>0</v>
      </c>
      <c r="T39" s="5"/>
    </row>
    <row r="40" spans="1:20" ht="19.5" customHeight="1">
      <c r="A40" s="2" t="s">
        <v>55</v>
      </c>
      <c r="B40" s="158"/>
      <c r="C40" s="15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8">
        <f t="shared" si="1"/>
        <v>0</v>
      </c>
      <c r="S40" s="158">
        <f t="shared" si="0"/>
        <v>0</v>
      </c>
      <c r="T40" s="5"/>
    </row>
    <row r="41" spans="1:20" ht="19.5" customHeight="1">
      <c r="A41" s="2" t="s">
        <v>58</v>
      </c>
      <c r="B41" s="158">
        <v>1</v>
      </c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8">
        <f t="shared" si="1"/>
        <v>0</v>
      </c>
      <c r="S41" s="158">
        <f t="shared" si="0"/>
        <v>1</v>
      </c>
      <c r="T41" s="5"/>
    </row>
    <row r="42" spans="1:20" ht="19.5" customHeight="1">
      <c r="A42" s="2" t="s">
        <v>60</v>
      </c>
      <c r="B42" s="158"/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8">
        <f t="shared" si="1"/>
        <v>0</v>
      </c>
      <c r="S42" s="158">
        <f t="shared" si="0"/>
        <v>0</v>
      </c>
      <c r="T42" s="5"/>
    </row>
    <row r="43" spans="1:20" ht="19.5" customHeight="1">
      <c r="A43" s="37" t="s">
        <v>151</v>
      </c>
      <c r="B43" s="158"/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8">
        <f t="shared" si="1"/>
        <v>0</v>
      </c>
      <c r="S43" s="158">
        <f t="shared" si="0"/>
        <v>0</v>
      </c>
      <c r="T43" s="5"/>
    </row>
    <row r="44" spans="1:20" ht="19.5" customHeight="1">
      <c r="A44" s="2" t="s">
        <v>67</v>
      </c>
      <c r="B44" s="158"/>
      <c r="C44" s="158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8">
        <f t="shared" si="1"/>
        <v>0</v>
      </c>
      <c r="S44" s="158">
        <f t="shared" si="0"/>
        <v>0</v>
      </c>
      <c r="T44" s="5"/>
    </row>
    <row r="45" spans="1:20" ht="19.5" customHeight="1">
      <c r="A45" s="2" t="s">
        <v>78</v>
      </c>
      <c r="B45" s="158"/>
      <c r="C45" s="158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8">
        <f t="shared" si="1"/>
        <v>0</v>
      </c>
      <c r="S45" s="158">
        <f t="shared" si="0"/>
        <v>0</v>
      </c>
      <c r="T45" s="5"/>
    </row>
    <row r="46" spans="1:20" ht="19.5" customHeight="1">
      <c r="A46" s="2" t="s">
        <v>83</v>
      </c>
      <c r="B46" s="158">
        <v>2</v>
      </c>
      <c r="C46" s="158"/>
      <c r="D46" s="159"/>
      <c r="E46" s="159"/>
      <c r="F46" s="159"/>
      <c r="G46" s="159"/>
      <c r="H46" s="159"/>
      <c r="I46" s="159">
        <v>2</v>
      </c>
      <c r="J46" s="159"/>
      <c r="K46" s="159"/>
      <c r="L46" s="159"/>
      <c r="M46" s="159"/>
      <c r="N46" s="159"/>
      <c r="O46" s="159"/>
      <c r="P46" s="159"/>
      <c r="Q46" s="159"/>
      <c r="R46" s="158">
        <f t="shared" si="1"/>
        <v>2</v>
      </c>
      <c r="S46" s="158">
        <f t="shared" si="0"/>
        <v>4</v>
      </c>
      <c r="T46" s="5"/>
    </row>
    <row r="47" spans="1:20" ht="19.5" customHeight="1" thickBot="1">
      <c r="A47" s="2" t="s">
        <v>84</v>
      </c>
      <c r="B47" s="158">
        <v>8</v>
      </c>
      <c r="C47" s="170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8">
        <f t="shared" si="1"/>
        <v>0</v>
      </c>
      <c r="S47" s="158">
        <f t="shared" si="0"/>
        <v>8</v>
      </c>
      <c r="T47" s="5"/>
    </row>
    <row r="48" spans="1:20" ht="21.75" customHeight="1" thickBot="1" thickTop="1">
      <c r="A48" s="3" t="s">
        <v>17</v>
      </c>
      <c r="B48" s="155">
        <f aca="true" t="shared" si="2" ref="B48:Q48">SUM(B4:B47)</f>
        <v>203</v>
      </c>
      <c r="C48" s="155">
        <f t="shared" si="2"/>
        <v>42</v>
      </c>
      <c r="D48" s="157">
        <f t="shared" si="2"/>
        <v>80</v>
      </c>
      <c r="E48" s="157">
        <f t="shared" si="2"/>
        <v>15</v>
      </c>
      <c r="F48" s="157">
        <f t="shared" si="2"/>
        <v>10</v>
      </c>
      <c r="G48" s="157">
        <f t="shared" si="2"/>
        <v>9</v>
      </c>
      <c r="H48" s="157">
        <f t="shared" si="2"/>
        <v>6</v>
      </c>
      <c r="I48" s="157">
        <f t="shared" si="2"/>
        <v>46</v>
      </c>
      <c r="J48" s="157">
        <f t="shared" si="2"/>
        <v>8</v>
      </c>
      <c r="K48" s="157">
        <f t="shared" si="2"/>
        <v>19</v>
      </c>
      <c r="L48" s="157">
        <f t="shared" si="2"/>
        <v>1</v>
      </c>
      <c r="M48" s="157">
        <f t="shared" si="2"/>
        <v>18</v>
      </c>
      <c r="N48" s="157">
        <f t="shared" si="2"/>
        <v>8</v>
      </c>
      <c r="O48" s="157">
        <f t="shared" si="2"/>
        <v>5</v>
      </c>
      <c r="P48" s="157">
        <f t="shared" si="2"/>
        <v>5</v>
      </c>
      <c r="Q48" s="157">
        <f t="shared" si="2"/>
        <v>0</v>
      </c>
      <c r="R48" s="155">
        <f t="shared" si="1"/>
        <v>272</v>
      </c>
      <c r="S48" s="155">
        <f t="shared" si="0"/>
        <v>475</v>
      </c>
      <c r="T48" s="5"/>
    </row>
    <row r="49" spans="1:20" ht="7.5" customHeight="1" thickTop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54"/>
      <c r="T49" s="20"/>
    </row>
    <row r="50" spans="1:20" ht="14.25">
      <c r="A50" t="s">
        <v>152</v>
      </c>
      <c r="S50" s="39"/>
      <c r="T50" s="20"/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OutlineSymbols="0" zoomScale="75" zoomScaleNormal="75" workbookViewId="0" topLeftCell="A1">
      <pane xSplit="1" ySplit="3" topLeftCell="B4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19" width="7.75390625" style="0" customWidth="1"/>
    <col min="20" max="20" width="1.625" style="0" customWidth="1"/>
    <col min="21" max="16384" width="10.75390625" style="0" customWidth="1"/>
  </cols>
  <sheetData>
    <row r="1" spans="1:3" ht="21.75" customHeight="1">
      <c r="A1" s="1">
        <v>11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0" ht="19.5" customHeight="1" thickBot="1" thickTop="1">
      <c r="A3" s="3" t="s">
        <v>2</v>
      </c>
      <c r="B3" s="3" t="s">
        <v>3</v>
      </c>
      <c r="C3" s="21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86</v>
      </c>
      <c r="Q3" s="22" t="s">
        <v>88</v>
      </c>
      <c r="R3" s="21" t="s">
        <v>153</v>
      </c>
      <c r="S3" s="3" t="s">
        <v>17</v>
      </c>
      <c r="T3" s="5"/>
    </row>
    <row r="4" spans="1:20" ht="19.5" customHeight="1" thickTop="1">
      <c r="A4" s="3" t="s">
        <v>18</v>
      </c>
      <c r="B4" s="155">
        <v>77</v>
      </c>
      <c r="C4" s="156">
        <v>36</v>
      </c>
      <c r="D4" s="157"/>
      <c r="E4" s="157">
        <v>1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5">
        <f>SUM(C4:Q4)</f>
        <v>37</v>
      </c>
      <c r="S4" s="155">
        <f aca="true" t="shared" si="0" ref="S4:S48">R4+B4</f>
        <v>114</v>
      </c>
      <c r="T4" s="5"/>
    </row>
    <row r="5" spans="1:20" ht="19.5" customHeight="1">
      <c r="A5" s="2" t="s">
        <v>19</v>
      </c>
      <c r="B5" s="158">
        <v>3</v>
      </c>
      <c r="C5" s="158"/>
      <c r="D5" s="159">
        <v>82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8">
        <f aca="true" t="shared" si="1" ref="R5:R48">SUM(C5:Q5)</f>
        <v>82</v>
      </c>
      <c r="S5" s="158">
        <f t="shared" si="0"/>
        <v>85</v>
      </c>
      <c r="T5" s="5"/>
    </row>
    <row r="6" spans="1:20" ht="19.5" customHeight="1">
      <c r="A6" s="2" t="s">
        <v>20</v>
      </c>
      <c r="B6" s="158">
        <v>9</v>
      </c>
      <c r="C6" s="158"/>
      <c r="D6" s="159"/>
      <c r="E6" s="159">
        <v>16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8">
        <f t="shared" si="1"/>
        <v>16</v>
      </c>
      <c r="S6" s="158">
        <f t="shared" si="0"/>
        <v>25</v>
      </c>
      <c r="T6" s="5"/>
    </row>
    <row r="7" spans="1:20" ht="19.5" customHeight="1">
      <c r="A7" s="2" t="s">
        <v>21</v>
      </c>
      <c r="B7" s="158">
        <v>2</v>
      </c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8">
        <f t="shared" si="1"/>
        <v>0</v>
      </c>
      <c r="S7" s="158">
        <f t="shared" si="0"/>
        <v>2</v>
      </c>
      <c r="T7" s="5"/>
    </row>
    <row r="8" spans="1:20" ht="19.5" customHeight="1">
      <c r="A8" s="2" t="s">
        <v>22</v>
      </c>
      <c r="B8" s="158">
        <v>4</v>
      </c>
      <c r="C8" s="158"/>
      <c r="D8" s="159"/>
      <c r="E8" s="159">
        <v>1</v>
      </c>
      <c r="F8" s="159"/>
      <c r="G8" s="159"/>
      <c r="H8" s="159"/>
      <c r="I8" s="159"/>
      <c r="J8" s="159"/>
      <c r="K8" s="159">
        <v>11</v>
      </c>
      <c r="L8" s="159"/>
      <c r="M8" s="159"/>
      <c r="N8" s="159"/>
      <c r="O8" s="159"/>
      <c r="P8" s="159"/>
      <c r="Q8" s="159"/>
      <c r="R8" s="158">
        <f t="shared" si="1"/>
        <v>12</v>
      </c>
      <c r="S8" s="158">
        <f t="shared" si="0"/>
        <v>16</v>
      </c>
      <c r="T8" s="5"/>
    </row>
    <row r="9" spans="1:20" ht="19.5" customHeight="1">
      <c r="A9" s="2" t="s">
        <v>9</v>
      </c>
      <c r="B9" s="158">
        <v>1</v>
      </c>
      <c r="C9" s="158"/>
      <c r="D9" s="159"/>
      <c r="E9" s="159"/>
      <c r="F9" s="159"/>
      <c r="G9" s="159"/>
      <c r="H9" s="159">
        <v>5</v>
      </c>
      <c r="I9" s="159"/>
      <c r="J9" s="159"/>
      <c r="K9" s="159"/>
      <c r="L9" s="159"/>
      <c r="M9" s="159"/>
      <c r="N9" s="159"/>
      <c r="O9" s="159"/>
      <c r="P9" s="159"/>
      <c r="Q9" s="159"/>
      <c r="R9" s="158">
        <f t="shared" si="1"/>
        <v>5</v>
      </c>
      <c r="S9" s="158">
        <f t="shared" si="0"/>
        <v>6</v>
      </c>
      <c r="T9" s="5"/>
    </row>
    <row r="10" spans="1:20" ht="19.5" customHeight="1">
      <c r="A10" s="2" t="s">
        <v>23</v>
      </c>
      <c r="B10" s="158">
        <v>2</v>
      </c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8">
        <f t="shared" si="1"/>
        <v>0</v>
      </c>
      <c r="S10" s="158">
        <f t="shared" si="0"/>
        <v>2</v>
      </c>
      <c r="T10" s="5"/>
    </row>
    <row r="11" spans="1:20" ht="19.5" customHeight="1">
      <c r="A11" s="2" t="s">
        <v>24</v>
      </c>
      <c r="B11" s="158">
        <v>4</v>
      </c>
      <c r="C11" s="158"/>
      <c r="D11" s="159"/>
      <c r="E11" s="159"/>
      <c r="F11" s="159">
        <v>3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8">
        <f t="shared" si="1"/>
        <v>3</v>
      </c>
      <c r="S11" s="158">
        <f t="shared" si="0"/>
        <v>7</v>
      </c>
      <c r="T11" s="5"/>
    </row>
    <row r="12" spans="1:20" ht="19.5" customHeight="1">
      <c r="A12" s="2" t="s">
        <v>25</v>
      </c>
      <c r="B12" s="158">
        <v>18</v>
      </c>
      <c r="C12" s="158"/>
      <c r="D12" s="159"/>
      <c r="E12" s="159"/>
      <c r="F12" s="159"/>
      <c r="G12" s="159">
        <v>14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8">
        <f t="shared" si="1"/>
        <v>14</v>
      </c>
      <c r="S12" s="158">
        <f t="shared" si="0"/>
        <v>32</v>
      </c>
      <c r="T12" s="5"/>
    </row>
    <row r="13" spans="1:20" ht="19.5" customHeight="1">
      <c r="A13" s="2" t="s">
        <v>26</v>
      </c>
      <c r="B13" s="158">
        <v>5</v>
      </c>
      <c r="C13" s="158"/>
      <c r="D13" s="159"/>
      <c r="E13" s="159"/>
      <c r="F13" s="159"/>
      <c r="G13" s="159"/>
      <c r="H13" s="159"/>
      <c r="I13" s="159">
        <v>43</v>
      </c>
      <c r="J13" s="159"/>
      <c r="K13" s="159"/>
      <c r="L13" s="159"/>
      <c r="M13" s="159"/>
      <c r="N13" s="159"/>
      <c r="O13" s="159"/>
      <c r="P13" s="159"/>
      <c r="Q13" s="159"/>
      <c r="R13" s="158">
        <f t="shared" si="1"/>
        <v>43</v>
      </c>
      <c r="S13" s="158">
        <f t="shared" si="0"/>
        <v>48</v>
      </c>
      <c r="T13" s="5"/>
    </row>
    <row r="14" spans="1:20" ht="19.5" customHeight="1">
      <c r="A14" s="2" t="s">
        <v>27</v>
      </c>
      <c r="B14" s="158">
        <v>4</v>
      </c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>
        <v>9</v>
      </c>
      <c r="Q14" s="159"/>
      <c r="R14" s="158">
        <f t="shared" si="1"/>
        <v>9</v>
      </c>
      <c r="S14" s="158">
        <f t="shared" si="0"/>
        <v>13</v>
      </c>
      <c r="T14" s="5"/>
    </row>
    <row r="15" spans="1:20" ht="19.5" customHeight="1">
      <c r="A15" s="2" t="s">
        <v>28</v>
      </c>
      <c r="B15" s="158">
        <v>1</v>
      </c>
      <c r="C15" s="158"/>
      <c r="D15" s="159"/>
      <c r="E15" s="159"/>
      <c r="F15" s="159"/>
      <c r="G15" s="159"/>
      <c r="H15" s="159"/>
      <c r="I15" s="159">
        <v>2</v>
      </c>
      <c r="J15" s="159">
        <v>3</v>
      </c>
      <c r="K15" s="159"/>
      <c r="L15" s="159"/>
      <c r="M15" s="159"/>
      <c r="N15" s="159"/>
      <c r="O15" s="159"/>
      <c r="P15" s="159"/>
      <c r="Q15" s="159"/>
      <c r="R15" s="158">
        <f t="shared" si="1"/>
        <v>5</v>
      </c>
      <c r="S15" s="158">
        <f t="shared" si="0"/>
        <v>6</v>
      </c>
      <c r="T15" s="5"/>
    </row>
    <row r="16" spans="1:20" ht="19.5" customHeight="1">
      <c r="A16" s="2" t="s">
        <v>29</v>
      </c>
      <c r="B16" s="158">
        <v>9</v>
      </c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>
        <v>3</v>
      </c>
      <c r="O16" s="159"/>
      <c r="P16" s="159"/>
      <c r="Q16" s="159"/>
      <c r="R16" s="158">
        <f t="shared" si="1"/>
        <v>3</v>
      </c>
      <c r="S16" s="158">
        <f t="shared" si="0"/>
        <v>12</v>
      </c>
      <c r="T16" s="5"/>
    </row>
    <row r="17" spans="1:20" ht="19.5" customHeight="1">
      <c r="A17" s="2" t="s">
        <v>14</v>
      </c>
      <c r="B17" s="158">
        <v>2</v>
      </c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>
        <v>5</v>
      </c>
      <c r="N17" s="159"/>
      <c r="O17" s="159"/>
      <c r="P17" s="159"/>
      <c r="Q17" s="159"/>
      <c r="R17" s="158">
        <f t="shared" si="1"/>
        <v>5</v>
      </c>
      <c r="S17" s="158">
        <f t="shared" si="0"/>
        <v>7</v>
      </c>
      <c r="T17" s="5"/>
    </row>
    <row r="18" spans="1:20" ht="19.5" customHeight="1">
      <c r="A18" s="2" t="s">
        <v>30</v>
      </c>
      <c r="B18" s="158"/>
      <c r="C18" s="158"/>
      <c r="D18" s="159"/>
      <c r="E18" s="159"/>
      <c r="F18" s="159"/>
      <c r="G18" s="159"/>
      <c r="H18" s="159"/>
      <c r="I18" s="159">
        <v>1</v>
      </c>
      <c r="J18" s="159"/>
      <c r="K18" s="159"/>
      <c r="L18" s="159">
        <v>2</v>
      </c>
      <c r="M18" s="159"/>
      <c r="N18" s="159"/>
      <c r="O18" s="159"/>
      <c r="P18" s="159"/>
      <c r="Q18" s="159"/>
      <c r="R18" s="158">
        <f t="shared" si="1"/>
        <v>3</v>
      </c>
      <c r="S18" s="158">
        <f t="shared" si="0"/>
        <v>3</v>
      </c>
      <c r="T18" s="5"/>
    </row>
    <row r="19" spans="1:20" ht="19.5" customHeight="1">
      <c r="A19" s="2" t="s">
        <v>33</v>
      </c>
      <c r="B19" s="158">
        <v>1</v>
      </c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8">
        <f t="shared" si="1"/>
        <v>0</v>
      </c>
      <c r="S19" s="158">
        <f t="shared" si="0"/>
        <v>1</v>
      </c>
      <c r="T19" s="5"/>
    </row>
    <row r="20" spans="1:20" ht="19.5" customHeight="1">
      <c r="A20" s="2" t="s">
        <v>34</v>
      </c>
      <c r="B20" s="158"/>
      <c r="C20" s="158"/>
      <c r="D20" s="159"/>
      <c r="E20" s="159"/>
      <c r="F20" s="159"/>
      <c r="G20" s="159"/>
      <c r="H20" s="159"/>
      <c r="I20" s="159"/>
      <c r="J20" s="159"/>
      <c r="K20" s="159">
        <v>1</v>
      </c>
      <c r="L20" s="159"/>
      <c r="M20" s="159"/>
      <c r="N20" s="159"/>
      <c r="O20" s="159">
        <v>1</v>
      </c>
      <c r="P20" s="159"/>
      <c r="Q20" s="159"/>
      <c r="R20" s="158">
        <f t="shared" si="1"/>
        <v>2</v>
      </c>
      <c r="S20" s="158">
        <f t="shared" si="0"/>
        <v>2</v>
      </c>
      <c r="T20" s="5"/>
    </row>
    <row r="21" spans="1:20" ht="19.5" customHeight="1">
      <c r="A21" s="2" t="s">
        <v>35</v>
      </c>
      <c r="B21" s="158"/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8">
        <f t="shared" si="1"/>
        <v>0</v>
      </c>
      <c r="S21" s="158">
        <f t="shared" si="0"/>
        <v>0</v>
      </c>
      <c r="T21" s="5"/>
    </row>
    <row r="22" spans="1:20" ht="19.5" customHeight="1">
      <c r="A22" s="2" t="s">
        <v>119</v>
      </c>
      <c r="B22" s="158">
        <v>3</v>
      </c>
      <c r="C22" s="160"/>
      <c r="D22" s="161"/>
      <c r="E22" s="161"/>
      <c r="F22" s="159"/>
      <c r="G22" s="159"/>
      <c r="H22" s="159"/>
      <c r="I22" s="159"/>
      <c r="J22" s="159"/>
      <c r="K22" s="161"/>
      <c r="L22" s="159"/>
      <c r="M22" s="159"/>
      <c r="N22" s="159"/>
      <c r="O22" s="161"/>
      <c r="P22" s="159"/>
      <c r="Q22" s="161"/>
      <c r="R22" s="158">
        <f t="shared" si="1"/>
        <v>0</v>
      </c>
      <c r="S22" s="158">
        <f t="shared" si="0"/>
        <v>3</v>
      </c>
      <c r="T22" s="5"/>
    </row>
    <row r="23" spans="1:20" ht="19.5" customHeight="1">
      <c r="A23" s="37" t="s">
        <v>150</v>
      </c>
      <c r="B23" s="158">
        <v>1</v>
      </c>
      <c r="C23" s="160"/>
      <c r="D23" s="159"/>
      <c r="E23" s="159"/>
      <c r="F23" s="162"/>
      <c r="G23" s="163"/>
      <c r="H23" s="159"/>
      <c r="I23" s="159"/>
      <c r="J23" s="162"/>
      <c r="K23" s="159"/>
      <c r="L23" s="162"/>
      <c r="M23" s="159"/>
      <c r="N23" s="162"/>
      <c r="O23" s="159"/>
      <c r="P23" s="159"/>
      <c r="Q23" s="164"/>
      <c r="R23" s="158">
        <f t="shared" si="1"/>
        <v>0</v>
      </c>
      <c r="S23" s="158">
        <f t="shared" si="0"/>
        <v>1</v>
      </c>
      <c r="T23" s="5"/>
    </row>
    <row r="24" spans="1:20" ht="19.5" customHeight="1">
      <c r="A24" s="37" t="s">
        <v>146</v>
      </c>
      <c r="B24" s="158">
        <v>1</v>
      </c>
      <c r="C24" s="165"/>
      <c r="D24" s="159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6"/>
      <c r="R24" s="158">
        <f t="shared" si="1"/>
        <v>0</v>
      </c>
      <c r="S24" s="158">
        <f t="shared" si="0"/>
        <v>1</v>
      </c>
      <c r="T24" s="5"/>
    </row>
    <row r="25" spans="1:20" ht="19.5" customHeight="1">
      <c r="A25" s="37" t="s">
        <v>147</v>
      </c>
      <c r="B25" s="158">
        <v>6</v>
      </c>
      <c r="C25" s="165"/>
      <c r="D25" s="159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7"/>
      <c r="R25" s="158">
        <f t="shared" si="1"/>
        <v>0</v>
      </c>
      <c r="S25" s="158">
        <f t="shared" si="0"/>
        <v>6</v>
      </c>
      <c r="T25" s="5"/>
    </row>
    <row r="26" spans="1:20" ht="19.5" customHeight="1">
      <c r="A26" s="37" t="s">
        <v>149</v>
      </c>
      <c r="B26" s="158">
        <v>2</v>
      </c>
      <c r="C26" s="165"/>
      <c r="D26" s="159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8"/>
      <c r="R26" s="158">
        <f t="shared" si="1"/>
        <v>0</v>
      </c>
      <c r="S26" s="158">
        <f t="shared" si="0"/>
        <v>2</v>
      </c>
      <c r="T26" s="5"/>
    </row>
    <row r="27" spans="1:20" ht="19.5" customHeight="1">
      <c r="A27" s="2" t="s">
        <v>36</v>
      </c>
      <c r="B27" s="158"/>
      <c r="C27" s="158"/>
      <c r="D27" s="15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59"/>
      <c r="R27" s="158">
        <f t="shared" si="1"/>
        <v>0</v>
      </c>
      <c r="S27" s="158">
        <f t="shared" si="0"/>
        <v>0</v>
      </c>
      <c r="T27" s="5"/>
    </row>
    <row r="28" spans="1:20" ht="19.5" customHeight="1">
      <c r="A28" s="2" t="s">
        <v>37</v>
      </c>
      <c r="B28" s="158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8">
        <f t="shared" si="1"/>
        <v>0</v>
      </c>
      <c r="S28" s="158">
        <f t="shared" si="0"/>
        <v>0</v>
      </c>
      <c r="T28" s="5"/>
    </row>
    <row r="29" spans="1:20" ht="19.5" customHeight="1">
      <c r="A29" s="2" t="s">
        <v>38</v>
      </c>
      <c r="B29" s="158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8">
        <f t="shared" si="1"/>
        <v>0</v>
      </c>
      <c r="S29" s="158">
        <f t="shared" si="0"/>
        <v>0</v>
      </c>
      <c r="T29" s="5"/>
    </row>
    <row r="30" spans="1:20" ht="19.5" customHeight="1">
      <c r="A30" s="2" t="s">
        <v>39</v>
      </c>
      <c r="B30" s="158"/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8">
        <f t="shared" si="1"/>
        <v>0</v>
      </c>
      <c r="S30" s="158">
        <f t="shared" si="0"/>
        <v>0</v>
      </c>
      <c r="T30" s="5"/>
    </row>
    <row r="31" spans="1:20" ht="19.5" customHeight="1">
      <c r="A31" s="2" t="s">
        <v>40</v>
      </c>
      <c r="B31" s="158"/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8">
        <f t="shared" si="1"/>
        <v>0</v>
      </c>
      <c r="S31" s="158">
        <f t="shared" si="0"/>
        <v>0</v>
      </c>
      <c r="T31" s="5"/>
    </row>
    <row r="32" spans="1:20" ht="19.5" customHeight="1">
      <c r="A32" s="2" t="s">
        <v>44</v>
      </c>
      <c r="B32" s="158">
        <v>7</v>
      </c>
      <c r="C32" s="158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8">
        <f t="shared" si="1"/>
        <v>0</v>
      </c>
      <c r="S32" s="158">
        <f t="shared" si="0"/>
        <v>7</v>
      </c>
      <c r="T32" s="5"/>
    </row>
    <row r="33" spans="1:20" ht="19.5" customHeight="1">
      <c r="A33" s="2" t="s">
        <v>47</v>
      </c>
      <c r="B33" s="158">
        <v>1</v>
      </c>
      <c r="C33" s="158"/>
      <c r="D33" s="159"/>
      <c r="E33" s="159">
        <v>1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>
        <v>2</v>
      </c>
      <c r="R33" s="158">
        <f t="shared" si="1"/>
        <v>3</v>
      </c>
      <c r="S33" s="158">
        <f t="shared" si="0"/>
        <v>4</v>
      </c>
      <c r="T33" s="5"/>
    </row>
    <row r="34" spans="1:20" ht="19.5" customHeight="1">
      <c r="A34" s="2" t="s">
        <v>48</v>
      </c>
      <c r="B34" s="158"/>
      <c r="C34" s="158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8">
        <f t="shared" si="1"/>
        <v>0</v>
      </c>
      <c r="S34" s="158">
        <f t="shared" si="0"/>
        <v>0</v>
      </c>
      <c r="T34" s="5"/>
    </row>
    <row r="35" spans="1:20" ht="19.5" customHeight="1">
      <c r="A35" s="2" t="s">
        <v>49</v>
      </c>
      <c r="B35" s="158"/>
      <c r="C35" s="158"/>
      <c r="D35" s="159"/>
      <c r="E35" s="159"/>
      <c r="F35" s="159"/>
      <c r="G35" s="159"/>
      <c r="H35" s="159"/>
      <c r="I35" s="159"/>
      <c r="J35" s="159"/>
      <c r="K35" s="159"/>
      <c r="L35" s="159"/>
      <c r="M35" s="159">
        <v>1</v>
      </c>
      <c r="N35" s="159"/>
      <c r="O35" s="159"/>
      <c r="P35" s="159"/>
      <c r="Q35" s="159"/>
      <c r="R35" s="158">
        <f t="shared" si="1"/>
        <v>1</v>
      </c>
      <c r="S35" s="158">
        <f t="shared" si="0"/>
        <v>1</v>
      </c>
      <c r="T35" s="5"/>
    </row>
    <row r="36" spans="1:20" ht="19.5" customHeight="1">
      <c r="A36" s="2" t="s">
        <v>51</v>
      </c>
      <c r="B36" s="158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8">
        <f>SUM(C36:Q36)</f>
        <v>0</v>
      </c>
      <c r="S36" s="158">
        <f t="shared" si="0"/>
        <v>0</v>
      </c>
      <c r="T36" s="5"/>
    </row>
    <row r="37" spans="1:20" ht="19.5" customHeight="1">
      <c r="A37" s="2" t="s">
        <v>50</v>
      </c>
      <c r="B37" s="158">
        <v>1</v>
      </c>
      <c r="C37" s="158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8">
        <f t="shared" si="1"/>
        <v>0</v>
      </c>
      <c r="S37" s="158">
        <f t="shared" si="0"/>
        <v>1</v>
      </c>
      <c r="T37" s="5"/>
    </row>
    <row r="38" spans="1:20" ht="19.5" customHeight="1">
      <c r="A38" s="2" t="s">
        <v>53</v>
      </c>
      <c r="B38" s="158"/>
      <c r="C38" s="158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8">
        <f t="shared" si="1"/>
        <v>0</v>
      </c>
      <c r="S38" s="158">
        <f t="shared" si="0"/>
        <v>0</v>
      </c>
      <c r="T38" s="5"/>
    </row>
    <row r="39" spans="1:20" ht="19.5" customHeight="1">
      <c r="A39" s="2" t="s">
        <v>54</v>
      </c>
      <c r="B39" s="158"/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8">
        <f t="shared" si="1"/>
        <v>0</v>
      </c>
      <c r="S39" s="158">
        <f t="shared" si="0"/>
        <v>0</v>
      </c>
      <c r="T39" s="5"/>
    </row>
    <row r="40" spans="1:20" ht="19.5" customHeight="1">
      <c r="A40" s="2" t="s">
        <v>55</v>
      </c>
      <c r="B40" s="158">
        <v>2</v>
      </c>
      <c r="C40" s="15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8">
        <f t="shared" si="1"/>
        <v>0</v>
      </c>
      <c r="S40" s="158">
        <f t="shared" si="0"/>
        <v>2</v>
      </c>
      <c r="T40" s="5"/>
    </row>
    <row r="41" spans="1:20" ht="19.5" customHeight="1">
      <c r="A41" s="2" t="s">
        <v>58</v>
      </c>
      <c r="B41" s="158">
        <v>2</v>
      </c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8">
        <f t="shared" si="1"/>
        <v>0</v>
      </c>
      <c r="S41" s="158">
        <f t="shared" si="0"/>
        <v>2</v>
      </c>
      <c r="T41" s="5"/>
    </row>
    <row r="42" spans="1:20" ht="19.5" customHeight="1">
      <c r="A42" s="2" t="s">
        <v>60</v>
      </c>
      <c r="B42" s="158"/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8">
        <f t="shared" si="1"/>
        <v>0</v>
      </c>
      <c r="S42" s="158">
        <f t="shared" si="0"/>
        <v>0</v>
      </c>
      <c r="T42" s="5"/>
    </row>
    <row r="43" spans="1:20" ht="19.5" customHeight="1">
      <c r="A43" s="37" t="s">
        <v>151</v>
      </c>
      <c r="B43" s="158"/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8">
        <f t="shared" si="1"/>
        <v>0</v>
      </c>
      <c r="S43" s="158">
        <f t="shared" si="0"/>
        <v>0</v>
      </c>
      <c r="T43" s="5"/>
    </row>
    <row r="44" spans="1:20" ht="19.5" customHeight="1">
      <c r="A44" s="2" t="s">
        <v>67</v>
      </c>
      <c r="B44" s="158"/>
      <c r="C44" s="158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8">
        <f t="shared" si="1"/>
        <v>0</v>
      </c>
      <c r="S44" s="158">
        <f t="shared" si="0"/>
        <v>0</v>
      </c>
      <c r="T44" s="5"/>
    </row>
    <row r="45" spans="1:20" ht="19.5" customHeight="1">
      <c r="A45" s="2" t="s">
        <v>78</v>
      </c>
      <c r="B45" s="158"/>
      <c r="C45" s="158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8">
        <f t="shared" si="1"/>
        <v>0</v>
      </c>
      <c r="S45" s="158">
        <f t="shared" si="0"/>
        <v>0</v>
      </c>
      <c r="T45" s="5"/>
    </row>
    <row r="46" spans="1:20" ht="19.5" customHeight="1">
      <c r="A46" s="2" t="s">
        <v>83</v>
      </c>
      <c r="B46" s="158">
        <v>3</v>
      </c>
      <c r="C46" s="158"/>
      <c r="D46" s="159"/>
      <c r="E46" s="159"/>
      <c r="F46" s="159"/>
      <c r="G46" s="159"/>
      <c r="H46" s="159"/>
      <c r="I46" s="159">
        <v>2</v>
      </c>
      <c r="J46" s="159"/>
      <c r="K46" s="159"/>
      <c r="L46" s="159"/>
      <c r="M46" s="159"/>
      <c r="N46" s="159">
        <v>1</v>
      </c>
      <c r="O46" s="159"/>
      <c r="P46" s="159"/>
      <c r="Q46" s="159"/>
      <c r="R46" s="158">
        <f t="shared" si="1"/>
        <v>3</v>
      </c>
      <c r="S46" s="158">
        <f t="shared" si="0"/>
        <v>6</v>
      </c>
      <c r="T46" s="5"/>
    </row>
    <row r="47" spans="1:20" ht="19.5" customHeight="1" thickBot="1">
      <c r="A47" s="2" t="s">
        <v>84</v>
      </c>
      <c r="B47" s="158">
        <v>4</v>
      </c>
      <c r="C47" s="170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8">
        <f t="shared" si="1"/>
        <v>0</v>
      </c>
      <c r="S47" s="158">
        <f t="shared" si="0"/>
        <v>4</v>
      </c>
      <c r="T47" s="5"/>
    </row>
    <row r="48" spans="1:20" ht="21.75" customHeight="1" thickBot="1" thickTop="1">
      <c r="A48" s="3" t="s">
        <v>17</v>
      </c>
      <c r="B48" s="155">
        <f aca="true" t="shared" si="2" ref="B48:Q48">SUM(B4:B47)</f>
        <v>175</v>
      </c>
      <c r="C48" s="155">
        <f t="shared" si="2"/>
        <v>36</v>
      </c>
      <c r="D48" s="157">
        <f t="shared" si="2"/>
        <v>82</v>
      </c>
      <c r="E48" s="157">
        <f t="shared" si="2"/>
        <v>19</v>
      </c>
      <c r="F48" s="157">
        <f t="shared" si="2"/>
        <v>3</v>
      </c>
      <c r="G48" s="157">
        <f t="shared" si="2"/>
        <v>14</v>
      </c>
      <c r="H48" s="157">
        <f t="shared" si="2"/>
        <v>5</v>
      </c>
      <c r="I48" s="157">
        <f t="shared" si="2"/>
        <v>48</v>
      </c>
      <c r="J48" s="157">
        <f t="shared" si="2"/>
        <v>3</v>
      </c>
      <c r="K48" s="157">
        <f t="shared" si="2"/>
        <v>12</v>
      </c>
      <c r="L48" s="157">
        <f t="shared" si="2"/>
        <v>2</v>
      </c>
      <c r="M48" s="157">
        <f t="shared" si="2"/>
        <v>6</v>
      </c>
      <c r="N48" s="157">
        <f t="shared" si="2"/>
        <v>4</v>
      </c>
      <c r="O48" s="157">
        <f t="shared" si="2"/>
        <v>1</v>
      </c>
      <c r="P48" s="157">
        <f t="shared" si="2"/>
        <v>9</v>
      </c>
      <c r="Q48" s="157">
        <f t="shared" si="2"/>
        <v>2</v>
      </c>
      <c r="R48" s="155">
        <f t="shared" si="1"/>
        <v>246</v>
      </c>
      <c r="S48" s="155">
        <f t="shared" si="0"/>
        <v>421</v>
      </c>
      <c r="T48" s="5"/>
    </row>
    <row r="49" spans="1:20" ht="7.5" customHeight="1" thickTop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54"/>
      <c r="T49" s="20"/>
    </row>
    <row r="50" spans="1:20" ht="14.25">
      <c r="A50" t="s">
        <v>152</v>
      </c>
      <c r="S50" s="39"/>
      <c r="T50" s="20"/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OutlineSymbols="0" zoomScale="75" zoomScaleNormal="75" workbookViewId="0" topLeftCell="A1">
      <pane xSplit="1" ySplit="3" topLeftCell="B4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19" width="7.75390625" style="0" customWidth="1"/>
    <col min="20" max="20" width="1.625" style="0" customWidth="1"/>
    <col min="21" max="16384" width="10.75390625" style="0" customWidth="1"/>
  </cols>
  <sheetData>
    <row r="1" spans="1:3" ht="21.75" customHeight="1">
      <c r="A1" s="1">
        <v>12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0" ht="19.5" customHeight="1" thickBot="1" thickTop="1">
      <c r="A3" s="3" t="s">
        <v>2</v>
      </c>
      <c r="B3" s="3" t="s">
        <v>3</v>
      </c>
      <c r="C3" s="21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86</v>
      </c>
      <c r="Q3" s="22" t="s">
        <v>88</v>
      </c>
      <c r="R3" s="21" t="s">
        <v>153</v>
      </c>
      <c r="S3" s="3" t="s">
        <v>17</v>
      </c>
      <c r="T3" s="5"/>
    </row>
    <row r="4" spans="1:20" ht="19.5" customHeight="1" thickTop="1">
      <c r="A4" s="3" t="s">
        <v>18</v>
      </c>
      <c r="B4" s="155">
        <v>95</v>
      </c>
      <c r="C4" s="156">
        <v>27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5">
        <f>SUM(C4:Q4)</f>
        <v>27</v>
      </c>
      <c r="S4" s="155">
        <f aca="true" t="shared" si="0" ref="S4:S48">R4+B4</f>
        <v>122</v>
      </c>
      <c r="T4" s="5"/>
    </row>
    <row r="5" spans="1:20" ht="19.5" customHeight="1">
      <c r="A5" s="2" t="s">
        <v>19</v>
      </c>
      <c r="B5" s="158">
        <v>3</v>
      </c>
      <c r="C5" s="158"/>
      <c r="D5" s="159">
        <v>80</v>
      </c>
      <c r="E5" s="159"/>
      <c r="F5" s="159"/>
      <c r="G5" s="159"/>
      <c r="H5" s="159"/>
      <c r="I5" s="159"/>
      <c r="J5" s="159"/>
      <c r="K5" s="159"/>
      <c r="L5" s="159">
        <v>1</v>
      </c>
      <c r="M5" s="159"/>
      <c r="N5" s="159"/>
      <c r="O5" s="159"/>
      <c r="P5" s="159"/>
      <c r="Q5" s="159"/>
      <c r="R5" s="158">
        <f aca="true" t="shared" si="1" ref="R5:R48">SUM(C5:Q5)</f>
        <v>81</v>
      </c>
      <c r="S5" s="158">
        <f t="shared" si="0"/>
        <v>84</v>
      </c>
      <c r="T5" s="5"/>
    </row>
    <row r="6" spans="1:20" ht="19.5" customHeight="1">
      <c r="A6" s="2" t="s">
        <v>20</v>
      </c>
      <c r="B6" s="158">
        <v>3</v>
      </c>
      <c r="C6" s="158"/>
      <c r="D6" s="159"/>
      <c r="E6" s="159">
        <v>11</v>
      </c>
      <c r="F6" s="159"/>
      <c r="G6" s="159"/>
      <c r="H6" s="159"/>
      <c r="I6" s="159"/>
      <c r="J6" s="159"/>
      <c r="K6" s="159">
        <v>2</v>
      </c>
      <c r="L6" s="159"/>
      <c r="M6" s="159"/>
      <c r="N6" s="159"/>
      <c r="O6" s="159"/>
      <c r="P6" s="159"/>
      <c r="Q6" s="159"/>
      <c r="R6" s="158">
        <f t="shared" si="1"/>
        <v>13</v>
      </c>
      <c r="S6" s="158">
        <f t="shared" si="0"/>
        <v>16</v>
      </c>
      <c r="T6" s="5"/>
    </row>
    <row r="7" spans="1:20" ht="19.5" customHeight="1">
      <c r="A7" s="2" t="s">
        <v>21</v>
      </c>
      <c r="B7" s="158">
        <v>1</v>
      </c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8">
        <f t="shared" si="1"/>
        <v>0</v>
      </c>
      <c r="S7" s="158">
        <f t="shared" si="0"/>
        <v>1</v>
      </c>
      <c r="T7" s="5"/>
    </row>
    <row r="8" spans="1:20" ht="19.5" customHeight="1">
      <c r="A8" s="2" t="s">
        <v>22</v>
      </c>
      <c r="B8" s="158">
        <v>5</v>
      </c>
      <c r="C8" s="158"/>
      <c r="D8" s="159"/>
      <c r="E8" s="159">
        <v>3</v>
      </c>
      <c r="F8" s="159"/>
      <c r="G8" s="159"/>
      <c r="H8" s="159"/>
      <c r="I8" s="159"/>
      <c r="J8" s="159"/>
      <c r="K8" s="159">
        <v>14</v>
      </c>
      <c r="L8" s="159"/>
      <c r="M8" s="159"/>
      <c r="N8" s="159"/>
      <c r="O8" s="159"/>
      <c r="P8" s="159"/>
      <c r="Q8" s="159"/>
      <c r="R8" s="158">
        <f t="shared" si="1"/>
        <v>17</v>
      </c>
      <c r="S8" s="158">
        <f t="shared" si="0"/>
        <v>22</v>
      </c>
      <c r="T8" s="5"/>
    </row>
    <row r="9" spans="1:20" ht="19.5" customHeight="1">
      <c r="A9" s="2" t="s">
        <v>9</v>
      </c>
      <c r="B9" s="158">
        <v>5</v>
      </c>
      <c r="C9" s="158"/>
      <c r="D9" s="159"/>
      <c r="E9" s="159"/>
      <c r="F9" s="159"/>
      <c r="G9" s="159"/>
      <c r="H9" s="159">
        <v>3</v>
      </c>
      <c r="I9" s="159"/>
      <c r="J9" s="159"/>
      <c r="K9" s="159"/>
      <c r="L9" s="159"/>
      <c r="M9" s="159"/>
      <c r="N9" s="159"/>
      <c r="O9" s="159"/>
      <c r="P9" s="159"/>
      <c r="Q9" s="159"/>
      <c r="R9" s="158">
        <f t="shared" si="1"/>
        <v>3</v>
      </c>
      <c r="S9" s="158">
        <f t="shared" si="0"/>
        <v>8</v>
      </c>
      <c r="T9" s="5"/>
    </row>
    <row r="10" spans="1:20" ht="19.5" customHeight="1">
      <c r="A10" s="2" t="s">
        <v>23</v>
      </c>
      <c r="B10" s="158">
        <v>1</v>
      </c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8">
        <f t="shared" si="1"/>
        <v>0</v>
      </c>
      <c r="S10" s="158">
        <f t="shared" si="0"/>
        <v>1</v>
      </c>
      <c r="T10" s="5"/>
    </row>
    <row r="11" spans="1:20" ht="19.5" customHeight="1">
      <c r="A11" s="2" t="s">
        <v>24</v>
      </c>
      <c r="B11" s="158">
        <v>6</v>
      </c>
      <c r="C11" s="158"/>
      <c r="D11" s="159"/>
      <c r="E11" s="159"/>
      <c r="F11" s="159">
        <v>4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8">
        <f t="shared" si="1"/>
        <v>4</v>
      </c>
      <c r="S11" s="158">
        <f t="shared" si="0"/>
        <v>10</v>
      </c>
      <c r="T11" s="5"/>
    </row>
    <row r="12" spans="1:20" ht="19.5" customHeight="1">
      <c r="A12" s="2" t="s">
        <v>25</v>
      </c>
      <c r="B12" s="158">
        <v>11</v>
      </c>
      <c r="C12" s="158"/>
      <c r="D12" s="159"/>
      <c r="E12" s="159"/>
      <c r="F12" s="159"/>
      <c r="G12" s="159">
        <v>12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8">
        <f t="shared" si="1"/>
        <v>12</v>
      </c>
      <c r="S12" s="158">
        <f t="shared" si="0"/>
        <v>23</v>
      </c>
      <c r="T12" s="5"/>
    </row>
    <row r="13" spans="1:20" ht="19.5" customHeight="1">
      <c r="A13" s="2" t="s">
        <v>26</v>
      </c>
      <c r="B13" s="158">
        <v>3</v>
      </c>
      <c r="C13" s="158"/>
      <c r="D13" s="159"/>
      <c r="E13" s="159"/>
      <c r="F13" s="159"/>
      <c r="G13" s="159"/>
      <c r="H13" s="159"/>
      <c r="I13" s="159">
        <v>60</v>
      </c>
      <c r="J13" s="159"/>
      <c r="K13" s="159"/>
      <c r="L13" s="159"/>
      <c r="M13" s="159"/>
      <c r="N13" s="159"/>
      <c r="O13" s="159"/>
      <c r="P13" s="159"/>
      <c r="Q13" s="159"/>
      <c r="R13" s="158">
        <f t="shared" si="1"/>
        <v>60</v>
      </c>
      <c r="S13" s="158">
        <f t="shared" si="0"/>
        <v>63</v>
      </c>
      <c r="T13" s="5"/>
    </row>
    <row r="14" spans="1:20" ht="19.5" customHeight="1">
      <c r="A14" s="2" t="s">
        <v>27</v>
      </c>
      <c r="B14" s="158">
        <v>5</v>
      </c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>
        <v>7</v>
      </c>
      <c r="Q14" s="159"/>
      <c r="R14" s="158">
        <f t="shared" si="1"/>
        <v>7</v>
      </c>
      <c r="S14" s="158">
        <f t="shared" si="0"/>
        <v>12</v>
      </c>
      <c r="T14" s="5"/>
    </row>
    <row r="15" spans="1:20" ht="19.5" customHeight="1">
      <c r="A15" s="2" t="s">
        <v>28</v>
      </c>
      <c r="B15" s="158">
        <v>1</v>
      </c>
      <c r="C15" s="158"/>
      <c r="D15" s="159"/>
      <c r="E15" s="159"/>
      <c r="F15" s="159"/>
      <c r="G15" s="159"/>
      <c r="H15" s="159"/>
      <c r="I15" s="159"/>
      <c r="J15" s="159">
        <v>5</v>
      </c>
      <c r="K15" s="159"/>
      <c r="L15" s="159"/>
      <c r="M15" s="159"/>
      <c r="N15" s="159"/>
      <c r="O15" s="159"/>
      <c r="P15" s="159"/>
      <c r="Q15" s="159"/>
      <c r="R15" s="158">
        <f t="shared" si="1"/>
        <v>5</v>
      </c>
      <c r="S15" s="158">
        <f t="shared" si="0"/>
        <v>6</v>
      </c>
      <c r="T15" s="5"/>
    </row>
    <row r="16" spans="1:20" ht="19.5" customHeight="1">
      <c r="A16" s="2" t="s">
        <v>29</v>
      </c>
      <c r="B16" s="158">
        <v>8</v>
      </c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>
        <v>4</v>
      </c>
      <c r="O16" s="159"/>
      <c r="P16" s="159"/>
      <c r="Q16" s="159"/>
      <c r="R16" s="158">
        <f t="shared" si="1"/>
        <v>4</v>
      </c>
      <c r="S16" s="158">
        <f t="shared" si="0"/>
        <v>12</v>
      </c>
      <c r="T16" s="5"/>
    </row>
    <row r="17" spans="1:20" ht="19.5" customHeight="1">
      <c r="A17" s="2" t="s">
        <v>14</v>
      </c>
      <c r="B17" s="158">
        <v>1</v>
      </c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>
        <v>1</v>
      </c>
      <c r="N17" s="159"/>
      <c r="O17" s="159"/>
      <c r="P17" s="159"/>
      <c r="Q17" s="159"/>
      <c r="R17" s="158">
        <f t="shared" si="1"/>
        <v>1</v>
      </c>
      <c r="S17" s="158">
        <f t="shared" si="0"/>
        <v>2</v>
      </c>
      <c r="T17" s="5"/>
    </row>
    <row r="18" spans="1:20" ht="19.5" customHeight="1">
      <c r="A18" s="2" t="s">
        <v>30</v>
      </c>
      <c r="B18" s="158">
        <v>1</v>
      </c>
      <c r="C18" s="158"/>
      <c r="D18" s="159"/>
      <c r="E18" s="159"/>
      <c r="F18" s="159"/>
      <c r="G18" s="159"/>
      <c r="H18" s="159"/>
      <c r="I18" s="159"/>
      <c r="J18" s="159"/>
      <c r="K18" s="159"/>
      <c r="L18" s="159">
        <v>4</v>
      </c>
      <c r="M18" s="159"/>
      <c r="N18" s="159"/>
      <c r="O18" s="159"/>
      <c r="P18" s="159"/>
      <c r="Q18" s="159"/>
      <c r="R18" s="158">
        <f t="shared" si="1"/>
        <v>4</v>
      </c>
      <c r="S18" s="158">
        <f t="shared" si="0"/>
        <v>5</v>
      </c>
      <c r="T18" s="5"/>
    </row>
    <row r="19" spans="1:20" ht="19.5" customHeight="1">
      <c r="A19" s="2" t="s">
        <v>33</v>
      </c>
      <c r="B19" s="158"/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8">
        <f t="shared" si="1"/>
        <v>0</v>
      </c>
      <c r="S19" s="158">
        <f t="shared" si="0"/>
        <v>0</v>
      </c>
      <c r="T19" s="5"/>
    </row>
    <row r="20" spans="1:20" ht="19.5" customHeight="1">
      <c r="A20" s="2" t="s">
        <v>34</v>
      </c>
      <c r="B20" s="158"/>
      <c r="C20" s="15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>
        <v>3</v>
      </c>
      <c r="P20" s="159"/>
      <c r="Q20" s="159"/>
      <c r="R20" s="158">
        <f t="shared" si="1"/>
        <v>3</v>
      </c>
      <c r="S20" s="158">
        <f t="shared" si="0"/>
        <v>3</v>
      </c>
      <c r="T20" s="5"/>
    </row>
    <row r="21" spans="1:20" ht="19.5" customHeight="1">
      <c r="A21" s="2" t="s">
        <v>35</v>
      </c>
      <c r="B21" s="158">
        <v>2</v>
      </c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8">
        <f t="shared" si="1"/>
        <v>0</v>
      </c>
      <c r="S21" s="158">
        <f t="shared" si="0"/>
        <v>2</v>
      </c>
      <c r="T21" s="5"/>
    </row>
    <row r="22" spans="1:20" ht="19.5" customHeight="1">
      <c r="A22" s="2" t="s">
        <v>119</v>
      </c>
      <c r="B22" s="158"/>
      <c r="C22" s="160"/>
      <c r="D22" s="161"/>
      <c r="E22" s="161"/>
      <c r="F22" s="159"/>
      <c r="G22" s="159"/>
      <c r="H22" s="159"/>
      <c r="I22" s="159"/>
      <c r="J22" s="159"/>
      <c r="K22" s="161"/>
      <c r="L22" s="159"/>
      <c r="M22" s="159"/>
      <c r="N22" s="159"/>
      <c r="O22" s="161"/>
      <c r="P22" s="159"/>
      <c r="Q22" s="161"/>
      <c r="R22" s="158">
        <f t="shared" si="1"/>
        <v>0</v>
      </c>
      <c r="S22" s="158">
        <f t="shared" si="0"/>
        <v>0</v>
      </c>
      <c r="T22" s="5"/>
    </row>
    <row r="23" spans="1:20" ht="19.5" customHeight="1">
      <c r="A23" s="37" t="s">
        <v>150</v>
      </c>
      <c r="B23" s="158"/>
      <c r="C23" s="160"/>
      <c r="D23" s="159"/>
      <c r="E23" s="159"/>
      <c r="F23" s="162"/>
      <c r="G23" s="163"/>
      <c r="H23" s="159"/>
      <c r="I23" s="159"/>
      <c r="J23" s="162"/>
      <c r="K23" s="159"/>
      <c r="L23" s="162"/>
      <c r="M23" s="159"/>
      <c r="N23" s="162"/>
      <c r="O23" s="159"/>
      <c r="P23" s="159"/>
      <c r="Q23" s="164"/>
      <c r="R23" s="158">
        <f t="shared" si="1"/>
        <v>0</v>
      </c>
      <c r="S23" s="158">
        <f t="shared" si="0"/>
        <v>0</v>
      </c>
      <c r="T23" s="5"/>
    </row>
    <row r="24" spans="1:20" ht="19.5" customHeight="1">
      <c r="A24" s="37" t="s">
        <v>146</v>
      </c>
      <c r="B24" s="158">
        <v>2</v>
      </c>
      <c r="C24" s="165"/>
      <c r="D24" s="159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6"/>
      <c r="R24" s="158">
        <f t="shared" si="1"/>
        <v>0</v>
      </c>
      <c r="S24" s="158">
        <f t="shared" si="0"/>
        <v>2</v>
      </c>
      <c r="T24" s="5"/>
    </row>
    <row r="25" spans="1:20" ht="19.5" customHeight="1">
      <c r="A25" s="37" t="s">
        <v>147</v>
      </c>
      <c r="B25" s="158">
        <v>1</v>
      </c>
      <c r="C25" s="165"/>
      <c r="D25" s="159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7"/>
      <c r="R25" s="158">
        <f t="shared" si="1"/>
        <v>0</v>
      </c>
      <c r="S25" s="158">
        <f t="shared" si="0"/>
        <v>1</v>
      </c>
      <c r="T25" s="5"/>
    </row>
    <row r="26" spans="1:20" ht="19.5" customHeight="1">
      <c r="A26" s="37" t="s">
        <v>149</v>
      </c>
      <c r="B26" s="158">
        <v>3</v>
      </c>
      <c r="C26" s="165"/>
      <c r="D26" s="159">
        <v>1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8"/>
      <c r="R26" s="158">
        <f t="shared" si="1"/>
        <v>1</v>
      </c>
      <c r="S26" s="158">
        <f t="shared" si="0"/>
        <v>4</v>
      </c>
      <c r="T26" s="5"/>
    </row>
    <row r="27" spans="1:20" ht="19.5" customHeight="1">
      <c r="A27" s="2" t="s">
        <v>36</v>
      </c>
      <c r="B27" s="158"/>
      <c r="C27" s="158"/>
      <c r="D27" s="15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59"/>
      <c r="R27" s="158">
        <f t="shared" si="1"/>
        <v>0</v>
      </c>
      <c r="S27" s="158">
        <f t="shared" si="0"/>
        <v>0</v>
      </c>
      <c r="T27" s="5"/>
    </row>
    <row r="28" spans="1:20" ht="19.5" customHeight="1">
      <c r="A28" s="2" t="s">
        <v>37</v>
      </c>
      <c r="B28" s="158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8">
        <f t="shared" si="1"/>
        <v>0</v>
      </c>
      <c r="S28" s="158">
        <f t="shared" si="0"/>
        <v>0</v>
      </c>
      <c r="T28" s="5"/>
    </row>
    <row r="29" spans="1:20" ht="19.5" customHeight="1">
      <c r="A29" s="2" t="s">
        <v>38</v>
      </c>
      <c r="B29" s="158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8">
        <f t="shared" si="1"/>
        <v>0</v>
      </c>
      <c r="S29" s="158">
        <f t="shared" si="0"/>
        <v>0</v>
      </c>
      <c r="T29" s="5"/>
    </row>
    <row r="30" spans="1:20" ht="19.5" customHeight="1">
      <c r="A30" s="2" t="s">
        <v>39</v>
      </c>
      <c r="B30" s="158">
        <v>1</v>
      </c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8">
        <f t="shared" si="1"/>
        <v>0</v>
      </c>
      <c r="S30" s="158">
        <f t="shared" si="0"/>
        <v>1</v>
      </c>
      <c r="T30" s="5"/>
    </row>
    <row r="31" spans="1:20" ht="19.5" customHeight="1">
      <c r="A31" s="2" t="s">
        <v>40</v>
      </c>
      <c r="B31" s="158"/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8">
        <f t="shared" si="1"/>
        <v>0</v>
      </c>
      <c r="S31" s="158">
        <f t="shared" si="0"/>
        <v>0</v>
      </c>
      <c r="T31" s="5"/>
    </row>
    <row r="32" spans="1:20" ht="19.5" customHeight="1">
      <c r="A32" s="2" t="s">
        <v>44</v>
      </c>
      <c r="B32" s="158">
        <v>1</v>
      </c>
      <c r="C32" s="158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8">
        <f t="shared" si="1"/>
        <v>0</v>
      </c>
      <c r="S32" s="158">
        <f t="shared" si="0"/>
        <v>1</v>
      </c>
      <c r="T32" s="5"/>
    </row>
    <row r="33" spans="1:20" ht="19.5" customHeight="1">
      <c r="A33" s="2" t="s">
        <v>47</v>
      </c>
      <c r="B33" s="158"/>
      <c r="C33" s="15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>
        <v>1</v>
      </c>
      <c r="R33" s="158">
        <f t="shared" si="1"/>
        <v>1</v>
      </c>
      <c r="S33" s="158">
        <f t="shared" si="0"/>
        <v>1</v>
      </c>
      <c r="T33" s="5"/>
    </row>
    <row r="34" spans="1:20" ht="19.5" customHeight="1">
      <c r="A34" s="2" t="s">
        <v>48</v>
      </c>
      <c r="B34" s="158"/>
      <c r="C34" s="158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8">
        <f t="shared" si="1"/>
        <v>0</v>
      </c>
      <c r="S34" s="158">
        <f t="shared" si="0"/>
        <v>0</v>
      </c>
      <c r="T34" s="5"/>
    </row>
    <row r="35" spans="1:20" ht="19.5" customHeight="1">
      <c r="A35" s="2" t="s">
        <v>49</v>
      </c>
      <c r="B35" s="158"/>
      <c r="C35" s="158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8">
        <f t="shared" si="1"/>
        <v>0</v>
      </c>
      <c r="S35" s="158">
        <f t="shared" si="0"/>
        <v>0</v>
      </c>
      <c r="T35" s="5"/>
    </row>
    <row r="36" spans="1:20" ht="19.5" customHeight="1">
      <c r="A36" s="2" t="s">
        <v>51</v>
      </c>
      <c r="B36" s="158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8">
        <f>SUM(C36:Q36)</f>
        <v>0</v>
      </c>
      <c r="S36" s="158">
        <f t="shared" si="0"/>
        <v>0</v>
      </c>
      <c r="T36" s="5"/>
    </row>
    <row r="37" spans="1:20" ht="19.5" customHeight="1">
      <c r="A37" s="2" t="s">
        <v>50</v>
      </c>
      <c r="B37" s="158">
        <v>1</v>
      </c>
      <c r="C37" s="158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8">
        <f t="shared" si="1"/>
        <v>0</v>
      </c>
      <c r="S37" s="158">
        <f t="shared" si="0"/>
        <v>1</v>
      </c>
      <c r="T37" s="5"/>
    </row>
    <row r="38" spans="1:20" ht="19.5" customHeight="1">
      <c r="A38" s="2" t="s">
        <v>53</v>
      </c>
      <c r="B38" s="158"/>
      <c r="C38" s="158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8">
        <f t="shared" si="1"/>
        <v>0</v>
      </c>
      <c r="S38" s="158">
        <f t="shared" si="0"/>
        <v>0</v>
      </c>
      <c r="T38" s="5"/>
    </row>
    <row r="39" spans="1:20" ht="19.5" customHeight="1">
      <c r="A39" s="2" t="s">
        <v>54</v>
      </c>
      <c r="B39" s="158">
        <v>4</v>
      </c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8">
        <f t="shared" si="1"/>
        <v>0</v>
      </c>
      <c r="S39" s="158">
        <f t="shared" si="0"/>
        <v>4</v>
      </c>
      <c r="T39" s="5"/>
    </row>
    <row r="40" spans="1:20" ht="19.5" customHeight="1">
      <c r="A40" s="2" t="s">
        <v>55</v>
      </c>
      <c r="B40" s="158">
        <v>1</v>
      </c>
      <c r="C40" s="15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8">
        <f t="shared" si="1"/>
        <v>0</v>
      </c>
      <c r="S40" s="158">
        <f t="shared" si="0"/>
        <v>1</v>
      </c>
      <c r="T40" s="5"/>
    </row>
    <row r="41" spans="1:20" ht="19.5" customHeight="1">
      <c r="A41" s="2" t="s">
        <v>58</v>
      </c>
      <c r="B41" s="158">
        <v>2</v>
      </c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8">
        <f t="shared" si="1"/>
        <v>0</v>
      </c>
      <c r="S41" s="158">
        <f t="shared" si="0"/>
        <v>2</v>
      </c>
      <c r="T41" s="5"/>
    </row>
    <row r="42" spans="1:20" ht="19.5" customHeight="1">
      <c r="A42" s="2" t="s">
        <v>60</v>
      </c>
      <c r="B42" s="158"/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8">
        <f t="shared" si="1"/>
        <v>0</v>
      </c>
      <c r="S42" s="158">
        <f t="shared" si="0"/>
        <v>0</v>
      </c>
      <c r="T42" s="5"/>
    </row>
    <row r="43" spans="1:20" ht="19.5" customHeight="1">
      <c r="A43" s="37" t="s">
        <v>151</v>
      </c>
      <c r="B43" s="158"/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8">
        <f t="shared" si="1"/>
        <v>0</v>
      </c>
      <c r="S43" s="158">
        <f t="shared" si="0"/>
        <v>0</v>
      </c>
      <c r="T43" s="5"/>
    </row>
    <row r="44" spans="1:20" ht="19.5" customHeight="1">
      <c r="A44" s="2" t="s">
        <v>67</v>
      </c>
      <c r="B44" s="158"/>
      <c r="C44" s="158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8">
        <f t="shared" si="1"/>
        <v>0</v>
      </c>
      <c r="S44" s="158">
        <f t="shared" si="0"/>
        <v>0</v>
      </c>
      <c r="T44" s="5"/>
    </row>
    <row r="45" spans="1:20" ht="19.5" customHeight="1">
      <c r="A45" s="2" t="s">
        <v>78</v>
      </c>
      <c r="B45" s="158"/>
      <c r="C45" s="158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8">
        <f t="shared" si="1"/>
        <v>0</v>
      </c>
      <c r="S45" s="158">
        <f t="shared" si="0"/>
        <v>0</v>
      </c>
      <c r="T45" s="5"/>
    </row>
    <row r="46" spans="1:20" ht="19.5" customHeight="1">
      <c r="A46" s="2" t="s">
        <v>83</v>
      </c>
      <c r="B46" s="158"/>
      <c r="C46" s="158"/>
      <c r="D46" s="159">
        <v>2</v>
      </c>
      <c r="E46" s="159"/>
      <c r="F46" s="159">
        <v>1</v>
      </c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8">
        <f t="shared" si="1"/>
        <v>3</v>
      </c>
      <c r="S46" s="158">
        <f t="shared" si="0"/>
        <v>3</v>
      </c>
      <c r="T46" s="5"/>
    </row>
    <row r="47" spans="1:20" ht="19.5" customHeight="1" thickBot="1">
      <c r="A47" s="2" t="s">
        <v>84</v>
      </c>
      <c r="B47" s="158">
        <v>4</v>
      </c>
      <c r="C47" s="170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8">
        <f t="shared" si="1"/>
        <v>0</v>
      </c>
      <c r="S47" s="158">
        <f t="shared" si="0"/>
        <v>4</v>
      </c>
      <c r="T47" s="5"/>
    </row>
    <row r="48" spans="1:20" ht="21.75" customHeight="1" thickBot="1" thickTop="1">
      <c r="A48" s="3" t="s">
        <v>17</v>
      </c>
      <c r="B48" s="155">
        <f aca="true" t="shared" si="2" ref="B48:Q48">SUM(B4:B47)</f>
        <v>171</v>
      </c>
      <c r="C48" s="155">
        <f t="shared" si="2"/>
        <v>27</v>
      </c>
      <c r="D48" s="157">
        <f t="shared" si="2"/>
        <v>83</v>
      </c>
      <c r="E48" s="157">
        <f t="shared" si="2"/>
        <v>14</v>
      </c>
      <c r="F48" s="157">
        <f t="shared" si="2"/>
        <v>5</v>
      </c>
      <c r="G48" s="157">
        <f t="shared" si="2"/>
        <v>12</v>
      </c>
      <c r="H48" s="157">
        <f t="shared" si="2"/>
        <v>3</v>
      </c>
      <c r="I48" s="157">
        <f t="shared" si="2"/>
        <v>60</v>
      </c>
      <c r="J48" s="157">
        <f t="shared" si="2"/>
        <v>5</v>
      </c>
      <c r="K48" s="157">
        <f t="shared" si="2"/>
        <v>16</v>
      </c>
      <c r="L48" s="157">
        <f t="shared" si="2"/>
        <v>5</v>
      </c>
      <c r="M48" s="157">
        <f t="shared" si="2"/>
        <v>1</v>
      </c>
      <c r="N48" s="157">
        <f t="shared" si="2"/>
        <v>4</v>
      </c>
      <c r="O48" s="157">
        <f t="shared" si="2"/>
        <v>3</v>
      </c>
      <c r="P48" s="157">
        <f t="shared" si="2"/>
        <v>7</v>
      </c>
      <c r="Q48" s="157">
        <f t="shared" si="2"/>
        <v>1</v>
      </c>
      <c r="R48" s="155">
        <f t="shared" si="1"/>
        <v>246</v>
      </c>
      <c r="S48" s="155">
        <f t="shared" si="0"/>
        <v>417</v>
      </c>
      <c r="T48" s="5"/>
    </row>
    <row r="49" spans="1:20" ht="7.5" customHeight="1" thickTop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54"/>
      <c r="T49" s="20"/>
    </row>
    <row r="50" spans="1:20" ht="14.25">
      <c r="A50" t="s">
        <v>152</v>
      </c>
      <c r="S50" s="39"/>
      <c r="T50" s="20"/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OutlineSymbols="0" view="pageBreakPreview" zoomScale="75" zoomScaleNormal="87" zoomScaleSheetLayoutView="75" workbookViewId="0" topLeftCell="A1">
      <pane xSplit="1" ySplit="3" topLeftCell="B25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19" width="7.75390625" style="0" customWidth="1"/>
    <col min="20" max="20" width="1.625" style="0" customWidth="1"/>
    <col min="21" max="16384" width="10.75390625" style="0" customWidth="1"/>
  </cols>
  <sheetData>
    <row r="1" spans="1:3" ht="21.75" customHeight="1">
      <c r="A1" s="1">
        <v>1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0" ht="19.5" customHeight="1" thickBot="1" thickTop="1">
      <c r="A3" s="3" t="s">
        <v>2</v>
      </c>
      <c r="B3" s="3" t="s">
        <v>3</v>
      </c>
      <c r="C3" s="21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86</v>
      </c>
      <c r="Q3" s="22" t="s">
        <v>88</v>
      </c>
      <c r="R3" s="21" t="s">
        <v>153</v>
      </c>
      <c r="S3" s="3" t="s">
        <v>17</v>
      </c>
      <c r="T3" s="5"/>
    </row>
    <row r="4" spans="1:20" ht="19.5" customHeight="1" thickTop="1">
      <c r="A4" s="3" t="s">
        <v>18</v>
      </c>
      <c r="B4" s="155">
        <v>58</v>
      </c>
      <c r="C4" s="156">
        <v>41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5">
        <f>SUM(C4:Q4)</f>
        <v>41</v>
      </c>
      <c r="S4" s="155">
        <f aca="true" t="shared" si="0" ref="S4:S48">R4+B4</f>
        <v>99</v>
      </c>
      <c r="T4" s="5"/>
    </row>
    <row r="5" spans="1:20" ht="19.5" customHeight="1">
      <c r="A5" s="2" t="s">
        <v>19</v>
      </c>
      <c r="B5" s="158">
        <v>6</v>
      </c>
      <c r="C5" s="158"/>
      <c r="D5" s="159">
        <v>73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8">
        <f aca="true" t="shared" si="1" ref="R5:R48">SUM(C5:Q5)</f>
        <v>73</v>
      </c>
      <c r="S5" s="158">
        <f t="shared" si="0"/>
        <v>79</v>
      </c>
      <c r="T5" s="5"/>
    </row>
    <row r="6" spans="1:20" ht="19.5" customHeight="1">
      <c r="A6" s="2" t="s">
        <v>20</v>
      </c>
      <c r="B6" s="158">
        <v>8</v>
      </c>
      <c r="C6" s="158"/>
      <c r="D6" s="159"/>
      <c r="E6" s="159">
        <v>12</v>
      </c>
      <c r="F6" s="159"/>
      <c r="G6" s="159"/>
      <c r="H6" s="159"/>
      <c r="I6" s="159"/>
      <c r="J6" s="159"/>
      <c r="K6" s="159">
        <v>2</v>
      </c>
      <c r="L6" s="159"/>
      <c r="M6" s="159"/>
      <c r="N6" s="159"/>
      <c r="O6" s="159"/>
      <c r="P6" s="159"/>
      <c r="Q6" s="159"/>
      <c r="R6" s="158">
        <f t="shared" si="1"/>
        <v>14</v>
      </c>
      <c r="S6" s="158">
        <f t="shared" si="0"/>
        <v>22</v>
      </c>
      <c r="T6" s="5"/>
    </row>
    <row r="7" spans="1:20" ht="19.5" customHeight="1">
      <c r="A7" s="2" t="s">
        <v>21</v>
      </c>
      <c r="B7" s="158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8">
        <f t="shared" si="1"/>
        <v>0</v>
      </c>
      <c r="S7" s="158">
        <f t="shared" si="0"/>
        <v>0</v>
      </c>
      <c r="T7" s="5"/>
    </row>
    <row r="8" spans="1:20" ht="19.5" customHeight="1">
      <c r="A8" s="2" t="s">
        <v>22</v>
      </c>
      <c r="B8" s="158">
        <v>4</v>
      </c>
      <c r="C8" s="158"/>
      <c r="D8" s="159"/>
      <c r="E8" s="159"/>
      <c r="F8" s="159"/>
      <c r="G8" s="159"/>
      <c r="H8" s="159"/>
      <c r="I8" s="159"/>
      <c r="J8" s="159"/>
      <c r="K8" s="159">
        <v>16</v>
      </c>
      <c r="L8" s="159"/>
      <c r="M8" s="159"/>
      <c r="N8" s="159"/>
      <c r="O8" s="159"/>
      <c r="P8" s="159"/>
      <c r="Q8" s="159"/>
      <c r="R8" s="158">
        <f t="shared" si="1"/>
        <v>16</v>
      </c>
      <c r="S8" s="158">
        <f t="shared" si="0"/>
        <v>20</v>
      </c>
      <c r="T8" s="5"/>
    </row>
    <row r="9" spans="1:20" ht="19.5" customHeight="1">
      <c r="A9" s="2" t="s">
        <v>9</v>
      </c>
      <c r="B9" s="158">
        <v>3</v>
      </c>
      <c r="C9" s="158"/>
      <c r="D9" s="159"/>
      <c r="E9" s="159"/>
      <c r="F9" s="159"/>
      <c r="G9" s="159"/>
      <c r="H9" s="159">
        <v>10</v>
      </c>
      <c r="I9" s="159"/>
      <c r="J9" s="159"/>
      <c r="K9" s="159"/>
      <c r="L9" s="159"/>
      <c r="M9" s="159"/>
      <c r="N9" s="159"/>
      <c r="O9" s="159"/>
      <c r="P9" s="159"/>
      <c r="Q9" s="159"/>
      <c r="R9" s="158">
        <f t="shared" si="1"/>
        <v>10</v>
      </c>
      <c r="S9" s="158">
        <f t="shared" si="0"/>
        <v>13</v>
      </c>
      <c r="T9" s="5"/>
    </row>
    <row r="10" spans="1:20" ht="19.5" customHeight="1">
      <c r="A10" s="2" t="s">
        <v>23</v>
      </c>
      <c r="B10" s="158"/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8">
        <f t="shared" si="1"/>
        <v>0</v>
      </c>
      <c r="S10" s="158">
        <f t="shared" si="0"/>
        <v>0</v>
      </c>
      <c r="T10" s="5"/>
    </row>
    <row r="11" spans="1:20" ht="19.5" customHeight="1">
      <c r="A11" s="2" t="s">
        <v>24</v>
      </c>
      <c r="B11" s="158">
        <v>1</v>
      </c>
      <c r="C11" s="158"/>
      <c r="D11" s="159"/>
      <c r="E11" s="159"/>
      <c r="F11" s="159">
        <v>8</v>
      </c>
      <c r="G11" s="159"/>
      <c r="H11" s="159"/>
      <c r="I11" s="159"/>
      <c r="J11" s="159"/>
      <c r="K11" s="159"/>
      <c r="L11" s="159"/>
      <c r="M11" s="159"/>
      <c r="N11" s="159">
        <v>1</v>
      </c>
      <c r="O11" s="159"/>
      <c r="P11" s="159"/>
      <c r="Q11" s="159"/>
      <c r="R11" s="158">
        <f t="shared" si="1"/>
        <v>9</v>
      </c>
      <c r="S11" s="158">
        <f t="shared" si="0"/>
        <v>10</v>
      </c>
      <c r="T11" s="5"/>
    </row>
    <row r="12" spans="1:20" ht="19.5" customHeight="1">
      <c r="A12" s="2" t="s">
        <v>25</v>
      </c>
      <c r="B12" s="158">
        <v>17</v>
      </c>
      <c r="C12" s="158"/>
      <c r="D12" s="159"/>
      <c r="E12" s="159"/>
      <c r="F12" s="159"/>
      <c r="G12" s="159">
        <v>13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8">
        <f t="shared" si="1"/>
        <v>13</v>
      </c>
      <c r="S12" s="158">
        <f t="shared" si="0"/>
        <v>30</v>
      </c>
      <c r="T12" s="5"/>
    </row>
    <row r="13" spans="1:20" ht="19.5" customHeight="1">
      <c r="A13" s="2" t="s">
        <v>26</v>
      </c>
      <c r="B13" s="158"/>
      <c r="C13" s="158"/>
      <c r="D13" s="159">
        <v>2</v>
      </c>
      <c r="E13" s="159"/>
      <c r="F13" s="159"/>
      <c r="G13" s="159"/>
      <c r="H13" s="159"/>
      <c r="I13" s="159">
        <v>37</v>
      </c>
      <c r="J13" s="159"/>
      <c r="K13" s="159"/>
      <c r="L13" s="159"/>
      <c r="M13" s="159"/>
      <c r="N13" s="159"/>
      <c r="O13" s="159"/>
      <c r="P13" s="159"/>
      <c r="Q13" s="159"/>
      <c r="R13" s="158">
        <f t="shared" si="1"/>
        <v>39</v>
      </c>
      <c r="S13" s="158">
        <f t="shared" si="0"/>
        <v>39</v>
      </c>
      <c r="T13" s="5"/>
    </row>
    <row r="14" spans="1:20" ht="19.5" customHeight="1">
      <c r="A14" s="2" t="s">
        <v>27</v>
      </c>
      <c r="B14" s="158">
        <v>7</v>
      </c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>
        <v>4</v>
      </c>
      <c r="Q14" s="159"/>
      <c r="R14" s="158">
        <f t="shared" si="1"/>
        <v>4</v>
      </c>
      <c r="S14" s="158">
        <f t="shared" si="0"/>
        <v>11</v>
      </c>
      <c r="T14" s="5"/>
    </row>
    <row r="15" spans="1:20" ht="19.5" customHeight="1">
      <c r="A15" s="2" t="s">
        <v>28</v>
      </c>
      <c r="B15" s="158">
        <v>2</v>
      </c>
      <c r="C15" s="158"/>
      <c r="D15" s="159"/>
      <c r="E15" s="159"/>
      <c r="F15" s="159"/>
      <c r="G15" s="159"/>
      <c r="H15" s="159"/>
      <c r="I15" s="159"/>
      <c r="J15" s="159">
        <v>10</v>
      </c>
      <c r="K15" s="159"/>
      <c r="L15" s="159"/>
      <c r="M15" s="159"/>
      <c r="N15" s="159"/>
      <c r="O15" s="159"/>
      <c r="P15" s="159"/>
      <c r="Q15" s="159"/>
      <c r="R15" s="158">
        <f t="shared" si="1"/>
        <v>10</v>
      </c>
      <c r="S15" s="158">
        <f t="shared" si="0"/>
        <v>12</v>
      </c>
      <c r="T15" s="5"/>
    </row>
    <row r="16" spans="1:20" ht="19.5" customHeight="1">
      <c r="A16" s="2" t="s">
        <v>29</v>
      </c>
      <c r="B16" s="158">
        <v>5</v>
      </c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>
        <v>4</v>
      </c>
      <c r="O16" s="159"/>
      <c r="P16" s="159"/>
      <c r="Q16" s="159"/>
      <c r="R16" s="158">
        <f t="shared" si="1"/>
        <v>4</v>
      </c>
      <c r="S16" s="158">
        <f t="shared" si="0"/>
        <v>9</v>
      </c>
      <c r="T16" s="5"/>
    </row>
    <row r="17" spans="1:20" ht="19.5" customHeight="1">
      <c r="A17" s="2" t="s">
        <v>14</v>
      </c>
      <c r="B17" s="158">
        <v>2</v>
      </c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>
        <v>13</v>
      </c>
      <c r="N17" s="159"/>
      <c r="O17" s="159"/>
      <c r="P17" s="159"/>
      <c r="Q17" s="159"/>
      <c r="R17" s="158">
        <f t="shared" si="1"/>
        <v>13</v>
      </c>
      <c r="S17" s="158">
        <f t="shared" si="0"/>
        <v>15</v>
      </c>
      <c r="T17" s="5"/>
    </row>
    <row r="18" spans="1:20" ht="19.5" customHeight="1">
      <c r="A18" s="2" t="s">
        <v>30</v>
      </c>
      <c r="B18" s="158">
        <v>1</v>
      </c>
      <c r="C18" s="158"/>
      <c r="D18" s="159"/>
      <c r="E18" s="159"/>
      <c r="F18" s="159"/>
      <c r="G18" s="159"/>
      <c r="H18" s="159"/>
      <c r="I18" s="159">
        <v>1</v>
      </c>
      <c r="J18" s="159"/>
      <c r="K18" s="159"/>
      <c r="L18" s="159">
        <v>2</v>
      </c>
      <c r="M18" s="159"/>
      <c r="N18" s="159"/>
      <c r="O18" s="159"/>
      <c r="P18" s="159"/>
      <c r="Q18" s="159"/>
      <c r="R18" s="158">
        <f t="shared" si="1"/>
        <v>3</v>
      </c>
      <c r="S18" s="158">
        <f t="shared" si="0"/>
        <v>4</v>
      </c>
      <c r="T18" s="5"/>
    </row>
    <row r="19" spans="1:20" ht="19.5" customHeight="1">
      <c r="A19" s="2" t="s">
        <v>33</v>
      </c>
      <c r="B19" s="158">
        <v>1</v>
      </c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8">
        <f t="shared" si="1"/>
        <v>0</v>
      </c>
      <c r="S19" s="158">
        <f t="shared" si="0"/>
        <v>1</v>
      </c>
      <c r="T19" s="5"/>
    </row>
    <row r="20" spans="1:20" ht="19.5" customHeight="1">
      <c r="A20" s="2" t="s">
        <v>34</v>
      </c>
      <c r="B20" s="158"/>
      <c r="C20" s="15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>
        <v>8</v>
      </c>
      <c r="P20" s="159"/>
      <c r="Q20" s="159"/>
      <c r="R20" s="158">
        <f t="shared" si="1"/>
        <v>8</v>
      </c>
      <c r="S20" s="158">
        <f t="shared" si="0"/>
        <v>8</v>
      </c>
      <c r="T20" s="5"/>
    </row>
    <row r="21" spans="1:20" ht="19.5" customHeight="1">
      <c r="A21" s="2" t="s">
        <v>35</v>
      </c>
      <c r="B21" s="158">
        <v>1</v>
      </c>
      <c r="C21" s="158"/>
      <c r="D21" s="159">
        <v>1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8">
        <f t="shared" si="1"/>
        <v>1</v>
      </c>
      <c r="S21" s="158">
        <f t="shared" si="0"/>
        <v>2</v>
      </c>
      <c r="T21" s="5"/>
    </row>
    <row r="22" spans="1:20" ht="19.5" customHeight="1">
      <c r="A22" s="2" t="s">
        <v>119</v>
      </c>
      <c r="B22" s="158"/>
      <c r="C22" s="160"/>
      <c r="D22" s="161"/>
      <c r="E22" s="161"/>
      <c r="F22" s="159"/>
      <c r="G22" s="159"/>
      <c r="H22" s="159"/>
      <c r="I22" s="159"/>
      <c r="J22" s="159"/>
      <c r="K22" s="161"/>
      <c r="L22" s="159"/>
      <c r="M22" s="159"/>
      <c r="N22" s="159"/>
      <c r="O22" s="161"/>
      <c r="P22" s="159"/>
      <c r="Q22" s="161"/>
      <c r="R22" s="158">
        <f t="shared" si="1"/>
        <v>0</v>
      </c>
      <c r="S22" s="158">
        <f t="shared" si="0"/>
        <v>0</v>
      </c>
      <c r="T22" s="5"/>
    </row>
    <row r="23" spans="1:20" ht="19.5" customHeight="1">
      <c r="A23" s="37" t="s">
        <v>150</v>
      </c>
      <c r="B23" s="158"/>
      <c r="C23" s="160"/>
      <c r="D23" s="159"/>
      <c r="E23" s="159"/>
      <c r="F23" s="162"/>
      <c r="G23" s="163"/>
      <c r="H23" s="159"/>
      <c r="I23" s="159"/>
      <c r="J23" s="162"/>
      <c r="K23" s="159"/>
      <c r="L23" s="162"/>
      <c r="M23" s="159"/>
      <c r="N23" s="162"/>
      <c r="O23" s="159"/>
      <c r="P23" s="159"/>
      <c r="Q23" s="164"/>
      <c r="R23" s="158">
        <f t="shared" si="1"/>
        <v>0</v>
      </c>
      <c r="S23" s="158">
        <f t="shared" si="0"/>
        <v>0</v>
      </c>
      <c r="T23" s="5"/>
    </row>
    <row r="24" spans="1:20" ht="19.5" customHeight="1">
      <c r="A24" s="37" t="s">
        <v>146</v>
      </c>
      <c r="B24" s="158">
        <v>1</v>
      </c>
      <c r="C24" s="165"/>
      <c r="D24" s="159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6"/>
      <c r="R24" s="158">
        <f t="shared" si="1"/>
        <v>0</v>
      </c>
      <c r="S24" s="158">
        <f t="shared" si="0"/>
        <v>1</v>
      </c>
      <c r="T24" s="5"/>
    </row>
    <row r="25" spans="1:20" ht="19.5" customHeight="1">
      <c r="A25" s="37" t="s">
        <v>147</v>
      </c>
      <c r="B25" s="158">
        <v>3</v>
      </c>
      <c r="C25" s="165"/>
      <c r="D25" s="159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7"/>
      <c r="R25" s="158">
        <f t="shared" si="1"/>
        <v>0</v>
      </c>
      <c r="S25" s="158">
        <f t="shared" si="0"/>
        <v>3</v>
      </c>
      <c r="T25" s="5"/>
    </row>
    <row r="26" spans="1:20" ht="19.5" customHeight="1">
      <c r="A26" s="37" t="s">
        <v>149</v>
      </c>
      <c r="B26" s="158">
        <v>4</v>
      </c>
      <c r="C26" s="165"/>
      <c r="D26" s="159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8"/>
      <c r="R26" s="158">
        <f t="shared" si="1"/>
        <v>0</v>
      </c>
      <c r="S26" s="158">
        <f t="shared" si="0"/>
        <v>4</v>
      </c>
      <c r="T26" s="5"/>
    </row>
    <row r="27" spans="1:20" ht="19.5" customHeight="1">
      <c r="A27" s="2" t="s">
        <v>36</v>
      </c>
      <c r="B27" s="158">
        <v>1</v>
      </c>
      <c r="C27" s="158"/>
      <c r="D27" s="15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59"/>
      <c r="R27" s="158">
        <f t="shared" si="1"/>
        <v>0</v>
      </c>
      <c r="S27" s="158">
        <f t="shared" si="0"/>
        <v>1</v>
      </c>
      <c r="T27" s="5"/>
    </row>
    <row r="28" spans="1:20" ht="19.5" customHeight="1">
      <c r="A28" s="2" t="s">
        <v>37</v>
      </c>
      <c r="B28" s="158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8">
        <f t="shared" si="1"/>
        <v>0</v>
      </c>
      <c r="S28" s="158">
        <f t="shared" si="0"/>
        <v>0</v>
      </c>
      <c r="T28" s="5"/>
    </row>
    <row r="29" spans="1:20" ht="19.5" customHeight="1">
      <c r="A29" s="2" t="s">
        <v>38</v>
      </c>
      <c r="B29" s="158">
        <v>4</v>
      </c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8">
        <f t="shared" si="1"/>
        <v>0</v>
      </c>
      <c r="S29" s="158">
        <f t="shared" si="0"/>
        <v>4</v>
      </c>
      <c r="T29" s="5"/>
    </row>
    <row r="30" spans="1:20" ht="19.5" customHeight="1">
      <c r="A30" s="2" t="s">
        <v>39</v>
      </c>
      <c r="B30" s="158"/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8">
        <f t="shared" si="1"/>
        <v>0</v>
      </c>
      <c r="S30" s="158">
        <f t="shared" si="0"/>
        <v>0</v>
      </c>
      <c r="T30" s="5"/>
    </row>
    <row r="31" spans="1:20" ht="19.5" customHeight="1">
      <c r="A31" s="2" t="s">
        <v>40</v>
      </c>
      <c r="B31" s="158"/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8">
        <f t="shared" si="1"/>
        <v>0</v>
      </c>
      <c r="S31" s="158">
        <f t="shared" si="0"/>
        <v>0</v>
      </c>
      <c r="T31" s="5"/>
    </row>
    <row r="32" spans="1:20" ht="19.5" customHeight="1">
      <c r="A32" s="2" t="s">
        <v>44</v>
      </c>
      <c r="B32" s="158">
        <v>4</v>
      </c>
      <c r="C32" s="158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8">
        <f t="shared" si="1"/>
        <v>0</v>
      </c>
      <c r="S32" s="158">
        <f t="shared" si="0"/>
        <v>4</v>
      </c>
      <c r="T32" s="5"/>
    </row>
    <row r="33" spans="1:20" ht="19.5" customHeight="1">
      <c r="A33" s="2" t="s">
        <v>47</v>
      </c>
      <c r="B33" s="158"/>
      <c r="C33" s="15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8">
        <f t="shared" si="1"/>
        <v>0</v>
      </c>
      <c r="S33" s="158">
        <f t="shared" si="0"/>
        <v>0</v>
      </c>
      <c r="T33" s="5"/>
    </row>
    <row r="34" spans="1:20" ht="19.5" customHeight="1">
      <c r="A34" s="2" t="s">
        <v>48</v>
      </c>
      <c r="B34" s="158">
        <v>1</v>
      </c>
      <c r="C34" s="158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8">
        <f t="shared" si="1"/>
        <v>0</v>
      </c>
      <c r="S34" s="158">
        <f t="shared" si="0"/>
        <v>1</v>
      </c>
      <c r="T34" s="5"/>
    </row>
    <row r="35" spans="1:20" ht="19.5" customHeight="1">
      <c r="A35" s="2" t="s">
        <v>49</v>
      </c>
      <c r="B35" s="158">
        <v>1</v>
      </c>
      <c r="C35" s="158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8">
        <f t="shared" si="1"/>
        <v>0</v>
      </c>
      <c r="S35" s="158">
        <f t="shared" si="0"/>
        <v>1</v>
      </c>
      <c r="T35" s="5"/>
    </row>
    <row r="36" spans="1:20" ht="19.5" customHeight="1">
      <c r="A36" s="2" t="s">
        <v>51</v>
      </c>
      <c r="B36" s="158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8">
        <f>SUM(C36:Q36)</f>
        <v>0</v>
      </c>
      <c r="S36" s="158">
        <f t="shared" si="0"/>
        <v>0</v>
      </c>
      <c r="T36" s="5"/>
    </row>
    <row r="37" spans="1:20" ht="19.5" customHeight="1">
      <c r="A37" s="2" t="s">
        <v>50</v>
      </c>
      <c r="B37" s="158"/>
      <c r="C37" s="158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8">
        <f t="shared" si="1"/>
        <v>0</v>
      </c>
      <c r="S37" s="158">
        <f t="shared" si="0"/>
        <v>0</v>
      </c>
      <c r="T37" s="5"/>
    </row>
    <row r="38" spans="1:20" ht="19.5" customHeight="1">
      <c r="A38" s="2" t="s">
        <v>53</v>
      </c>
      <c r="B38" s="158"/>
      <c r="C38" s="158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8">
        <f t="shared" si="1"/>
        <v>0</v>
      </c>
      <c r="S38" s="158">
        <f t="shared" si="0"/>
        <v>0</v>
      </c>
      <c r="T38" s="5"/>
    </row>
    <row r="39" spans="1:20" ht="19.5" customHeight="1">
      <c r="A39" s="2" t="s">
        <v>54</v>
      </c>
      <c r="B39" s="158"/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8">
        <f t="shared" si="1"/>
        <v>0</v>
      </c>
      <c r="S39" s="158">
        <f t="shared" si="0"/>
        <v>0</v>
      </c>
      <c r="T39" s="5"/>
    </row>
    <row r="40" spans="1:20" ht="19.5" customHeight="1">
      <c r="A40" s="2" t="s">
        <v>55</v>
      </c>
      <c r="B40" s="158"/>
      <c r="C40" s="15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8">
        <f t="shared" si="1"/>
        <v>0</v>
      </c>
      <c r="S40" s="158">
        <f t="shared" si="0"/>
        <v>0</v>
      </c>
      <c r="T40" s="5"/>
    </row>
    <row r="41" spans="1:20" ht="19.5" customHeight="1">
      <c r="A41" s="2" t="s">
        <v>58</v>
      </c>
      <c r="B41" s="158"/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8">
        <f t="shared" si="1"/>
        <v>0</v>
      </c>
      <c r="S41" s="158">
        <f t="shared" si="0"/>
        <v>0</v>
      </c>
      <c r="T41" s="5"/>
    </row>
    <row r="42" spans="1:20" ht="19.5" customHeight="1">
      <c r="A42" s="2" t="s">
        <v>60</v>
      </c>
      <c r="B42" s="158">
        <v>1</v>
      </c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8">
        <f t="shared" si="1"/>
        <v>0</v>
      </c>
      <c r="S42" s="158">
        <f t="shared" si="0"/>
        <v>1</v>
      </c>
      <c r="T42" s="5"/>
    </row>
    <row r="43" spans="1:20" ht="19.5" customHeight="1">
      <c r="A43" s="37" t="s">
        <v>151</v>
      </c>
      <c r="B43" s="158"/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8">
        <f t="shared" si="1"/>
        <v>0</v>
      </c>
      <c r="S43" s="158">
        <f t="shared" si="0"/>
        <v>0</v>
      </c>
      <c r="T43" s="5"/>
    </row>
    <row r="44" spans="1:20" ht="19.5" customHeight="1">
      <c r="A44" s="2" t="s">
        <v>67</v>
      </c>
      <c r="B44" s="158"/>
      <c r="C44" s="158"/>
      <c r="D44" s="159"/>
      <c r="E44" s="159"/>
      <c r="F44" s="159"/>
      <c r="G44" s="159"/>
      <c r="H44" s="159"/>
      <c r="I44" s="159"/>
      <c r="J44" s="159"/>
      <c r="K44" s="159"/>
      <c r="L44" s="159">
        <v>1</v>
      </c>
      <c r="M44" s="159"/>
      <c r="N44" s="159"/>
      <c r="O44" s="159"/>
      <c r="P44" s="159"/>
      <c r="Q44" s="159"/>
      <c r="R44" s="158">
        <f t="shared" si="1"/>
        <v>1</v>
      </c>
      <c r="S44" s="158">
        <f t="shared" si="0"/>
        <v>1</v>
      </c>
      <c r="T44" s="5"/>
    </row>
    <row r="45" spans="1:20" ht="19.5" customHeight="1">
      <c r="A45" s="2" t="s">
        <v>78</v>
      </c>
      <c r="B45" s="158"/>
      <c r="C45" s="158"/>
      <c r="D45" s="159"/>
      <c r="E45" s="159"/>
      <c r="F45" s="159"/>
      <c r="G45" s="159"/>
      <c r="H45" s="159"/>
      <c r="I45" s="159">
        <v>3</v>
      </c>
      <c r="J45" s="159"/>
      <c r="K45" s="159"/>
      <c r="L45" s="159"/>
      <c r="M45" s="159"/>
      <c r="N45" s="159"/>
      <c r="O45" s="159"/>
      <c r="P45" s="159"/>
      <c r="Q45" s="159"/>
      <c r="R45" s="158">
        <f t="shared" si="1"/>
        <v>3</v>
      </c>
      <c r="S45" s="158">
        <f t="shared" si="0"/>
        <v>3</v>
      </c>
      <c r="T45" s="5"/>
    </row>
    <row r="46" spans="1:20" ht="19.5" customHeight="1">
      <c r="A46" s="2" t="s">
        <v>83</v>
      </c>
      <c r="B46" s="158"/>
      <c r="C46" s="158"/>
      <c r="D46" s="159">
        <v>1</v>
      </c>
      <c r="E46" s="159">
        <v>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8">
        <f t="shared" si="1"/>
        <v>2</v>
      </c>
      <c r="S46" s="158">
        <f t="shared" si="0"/>
        <v>2</v>
      </c>
      <c r="T46" s="5"/>
    </row>
    <row r="47" spans="1:20" ht="19.5" customHeight="1" thickBot="1">
      <c r="A47" s="2" t="s">
        <v>84</v>
      </c>
      <c r="B47" s="158">
        <v>6</v>
      </c>
      <c r="C47" s="170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8">
        <f t="shared" si="1"/>
        <v>0</v>
      </c>
      <c r="S47" s="158">
        <f t="shared" si="0"/>
        <v>6</v>
      </c>
      <c r="T47" s="5"/>
    </row>
    <row r="48" spans="1:20" ht="21.75" customHeight="1" thickBot="1" thickTop="1">
      <c r="A48" s="3" t="s">
        <v>17</v>
      </c>
      <c r="B48" s="155">
        <f aca="true" t="shared" si="2" ref="B48:Q48">SUM(B4:B47)</f>
        <v>142</v>
      </c>
      <c r="C48" s="155">
        <f t="shared" si="2"/>
        <v>41</v>
      </c>
      <c r="D48" s="157">
        <f t="shared" si="2"/>
        <v>77</v>
      </c>
      <c r="E48" s="157">
        <f t="shared" si="2"/>
        <v>13</v>
      </c>
      <c r="F48" s="157">
        <f t="shared" si="2"/>
        <v>8</v>
      </c>
      <c r="G48" s="157">
        <f t="shared" si="2"/>
        <v>13</v>
      </c>
      <c r="H48" s="157">
        <f t="shared" si="2"/>
        <v>10</v>
      </c>
      <c r="I48" s="157">
        <f t="shared" si="2"/>
        <v>41</v>
      </c>
      <c r="J48" s="157">
        <f t="shared" si="2"/>
        <v>10</v>
      </c>
      <c r="K48" s="157">
        <f t="shared" si="2"/>
        <v>18</v>
      </c>
      <c r="L48" s="157">
        <f t="shared" si="2"/>
        <v>3</v>
      </c>
      <c r="M48" s="157">
        <f t="shared" si="2"/>
        <v>13</v>
      </c>
      <c r="N48" s="157">
        <f t="shared" si="2"/>
        <v>5</v>
      </c>
      <c r="O48" s="157">
        <f t="shared" si="2"/>
        <v>8</v>
      </c>
      <c r="P48" s="157">
        <f t="shared" si="2"/>
        <v>4</v>
      </c>
      <c r="Q48" s="157">
        <f t="shared" si="2"/>
        <v>0</v>
      </c>
      <c r="R48" s="155">
        <f t="shared" si="1"/>
        <v>264</v>
      </c>
      <c r="S48" s="155">
        <f t="shared" si="0"/>
        <v>406</v>
      </c>
      <c r="T48" s="5"/>
    </row>
    <row r="49" spans="1:20" ht="7.5" customHeight="1" thickTop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54"/>
      <c r="T49" s="20"/>
    </row>
    <row r="50" spans="1:20" ht="14.25">
      <c r="A50" t="s">
        <v>152</v>
      </c>
      <c r="S50" s="39"/>
      <c r="T50" s="20"/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OutlineSymbols="0" view="pageBreakPreview" zoomScale="75" zoomScaleNormal="87" zoomScaleSheetLayoutView="75" workbookViewId="0" topLeftCell="A1">
      <pane xSplit="1" ySplit="3" topLeftCell="B25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19" width="7.75390625" style="0" customWidth="1"/>
    <col min="20" max="20" width="1.625" style="0" customWidth="1"/>
    <col min="21" max="16384" width="10.75390625" style="0" customWidth="1"/>
  </cols>
  <sheetData>
    <row r="1" spans="1:3" ht="21.75" customHeight="1">
      <c r="A1" s="1">
        <v>2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0" ht="19.5" customHeight="1" thickBot="1" thickTop="1">
      <c r="A3" s="3" t="s">
        <v>2</v>
      </c>
      <c r="B3" s="3" t="s">
        <v>3</v>
      </c>
      <c r="C3" s="21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86</v>
      </c>
      <c r="Q3" s="22" t="s">
        <v>88</v>
      </c>
      <c r="R3" s="21" t="s">
        <v>153</v>
      </c>
      <c r="S3" s="3" t="s">
        <v>17</v>
      </c>
      <c r="T3" s="5"/>
    </row>
    <row r="4" spans="1:20" ht="19.5" customHeight="1" thickTop="1">
      <c r="A4" s="3" t="s">
        <v>18</v>
      </c>
      <c r="B4" s="155">
        <v>64</v>
      </c>
      <c r="C4" s="156">
        <v>31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5">
        <f>SUM(C4:Q4)</f>
        <v>31</v>
      </c>
      <c r="S4" s="155">
        <f aca="true" t="shared" si="0" ref="S4:S48">R4+B4</f>
        <v>95</v>
      </c>
      <c r="T4" s="5"/>
    </row>
    <row r="5" spans="1:20" ht="19.5" customHeight="1">
      <c r="A5" s="2" t="s">
        <v>19</v>
      </c>
      <c r="B5" s="158">
        <v>4</v>
      </c>
      <c r="C5" s="158"/>
      <c r="D5" s="159">
        <v>71</v>
      </c>
      <c r="E5" s="159"/>
      <c r="F5" s="159"/>
      <c r="G5" s="159"/>
      <c r="H5" s="159"/>
      <c r="I5" s="159">
        <v>5</v>
      </c>
      <c r="J5" s="159"/>
      <c r="K5" s="159"/>
      <c r="L5" s="159"/>
      <c r="M5" s="159"/>
      <c r="N5" s="159"/>
      <c r="O5" s="159"/>
      <c r="P5" s="159"/>
      <c r="Q5" s="159"/>
      <c r="R5" s="158">
        <f aca="true" t="shared" si="1" ref="R5:R48">SUM(C5:Q5)</f>
        <v>76</v>
      </c>
      <c r="S5" s="158">
        <f t="shared" si="0"/>
        <v>80</v>
      </c>
      <c r="T5" s="5"/>
    </row>
    <row r="6" spans="1:20" ht="19.5" customHeight="1">
      <c r="A6" s="2" t="s">
        <v>20</v>
      </c>
      <c r="B6" s="158">
        <v>4</v>
      </c>
      <c r="C6" s="158"/>
      <c r="D6" s="159"/>
      <c r="E6" s="159">
        <v>14</v>
      </c>
      <c r="F6" s="159"/>
      <c r="G6" s="159"/>
      <c r="H6" s="159"/>
      <c r="I6" s="159"/>
      <c r="J6" s="159"/>
      <c r="K6" s="159">
        <v>1</v>
      </c>
      <c r="L6" s="159"/>
      <c r="M6" s="159"/>
      <c r="N6" s="159"/>
      <c r="O6" s="159"/>
      <c r="P6" s="159"/>
      <c r="Q6" s="159"/>
      <c r="R6" s="158">
        <f t="shared" si="1"/>
        <v>15</v>
      </c>
      <c r="S6" s="158">
        <f t="shared" si="0"/>
        <v>19</v>
      </c>
      <c r="T6" s="5"/>
    </row>
    <row r="7" spans="1:20" ht="19.5" customHeight="1">
      <c r="A7" s="2" t="s">
        <v>21</v>
      </c>
      <c r="B7" s="158">
        <v>1</v>
      </c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8">
        <f t="shared" si="1"/>
        <v>0</v>
      </c>
      <c r="S7" s="158">
        <f t="shared" si="0"/>
        <v>1</v>
      </c>
      <c r="T7" s="5"/>
    </row>
    <row r="8" spans="1:20" ht="19.5" customHeight="1">
      <c r="A8" s="2" t="s">
        <v>22</v>
      </c>
      <c r="B8" s="158">
        <v>8</v>
      </c>
      <c r="C8" s="158"/>
      <c r="D8" s="159"/>
      <c r="E8" s="159"/>
      <c r="F8" s="159"/>
      <c r="G8" s="159"/>
      <c r="H8" s="159"/>
      <c r="I8" s="159"/>
      <c r="J8" s="159"/>
      <c r="K8" s="159">
        <v>10</v>
      </c>
      <c r="L8" s="159"/>
      <c r="M8" s="159"/>
      <c r="N8" s="159"/>
      <c r="O8" s="159"/>
      <c r="P8" s="159"/>
      <c r="Q8" s="159"/>
      <c r="R8" s="158">
        <f t="shared" si="1"/>
        <v>10</v>
      </c>
      <c r="S8" s="158">
        <f t="shared" si="0"/>
        <v>18</v>
      </c>
      <c r="T8" s="5"/>
    </row>
    <row r="9" spans="1:20" ht="19.5" customHeight="1">
      <c r="A9" s="2" t="s">
        <v>9</v>
      </c>
      <c r="B9" s="158">
        <v>3</v>
      </c>
      <c r="C9" s="158"/>
      <c r="D9" s="159"/>
      <c r="E9" s="159"/>
      <c r="F9" s="159"/>
      <c r="G9" s="159"/>
      <c r="H9" s="159">
        <v>8</v>
      </c>
      <c r="I9" s="159"/>
      <c r="J9" s="159"/>
      <c r="K9" s="159"/>
      <c r="L9" s="159"/>
      <c r="M9" s="159"/>
      <c r="N9" s="159"/>
      <c r="O9" s="159"/>
      <c r="P9" s="159"/>
      <c r="Q9" s="159"/>
      <c r="R9" s="158">
        <f t="shared" si="1"/>
        <v>8</v>
      </c>
      <c r="S9" s="158">
        <f t="shared" si="0"/>
        <v>11</v>
      </c>
      <c r="T9" s="5"/>
    </row>
    <row r="10" spans="1:20" ht="19.5" customHeight="1">
      <c r="A10" s="2" t="s">
        <v>23</v>
      </c>
      <c r="B10" s="158">
        <v>5</v>
      </c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8">
        <f t="shared" si="1"/>
        <v>0</v>
      </c>
      <c r="S10" s="158">
        <f t="shared" si="0"/>
        <v>5</v>
      </c>
      <c r="T10" s="5"/>
    </row>
    <row r="11" spans="1:20" ht="19.5" customHeight="1">
      <c r="A11" s="2" t="s">
        <v>24</v>
      </c>
      <c r="B11" s="158">
        <v>8</v>
      </c>
      <c r="C11" s="158"/>
      <c r="D11" s="159"/>
      <c r="E11" s="159"/>
      <c r="F11" s="159">
        <v>2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8">
        <f t="shared" si="1"/>
        <v>2</v>
      </c>
      <c r="S11" s="158">
        <f t="shared" si="0"/>
        <v>10</v>
      </c>
      <c r="T11" s="5"/>
    </row>
    <row r="12" spans="1:20" ht="19.5" customHeight="1">
      <c r="A12" s="2" t="s">
        <v>25</v>
      </c>
      <c r="B12" s="158">
        <v>12</v>
      </c>
      <c r="C12" s="158"/>
      <c r="D12" s="159"/>
      <c r="E12" s="159"/>
      <c r="F12" s="159"/>
      <c r="G12" s="159">
        <v>10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8">
        <f t="shared" si="1"/>
        <v>10</v>
      </c>
      <c r="S12" s="158">
        <f t="shared" si="0"/>
        <v>22</v>
      </c>
      <c r="T12" s="5"/>
    </row>
    <row r="13" spans="1:20" ht="19.5" customHeight="1">
      <c r="A13" s="2" t="s">
        <v>26</v>
      </c>
      <c r="B13" s="158"/>
      <c r="C13" s="158"/>
      <c r="D13" s="159"/>
      <c r="E13" s="159"/>
      <c r="F13" s="159"/>
      <c r="G13" s="159"/>
      <c r="H13" s="159"/>
      <c r="I13" s="159">
        <v>23</v>
      </c>
      <c r="J13" s="159"/>
      <c r="K13" s="159"/>
      <c r="L13" s="159"/>
      <c r="M13" s="159"/>
      <c r="N13" s="159"/>
      <c r="O13" s="159"/>
      <c r="P13" s="159"/>
      <c r="Q13" s="159"/>
      <c r="R13" s="158">
        <f t="shared" si="1"/>
        <v>23</v>
      </c>
      <c r="S13" s="158">
        <f t="shared" si="0"/>
        <v>23</v>
      </c>
      <c r="T13" s="5"/>
    </row>
    <row r="14" spans="1:20" ht="19.5" customHeight="1">
      <c r="A14" s="2" t="s">
        <v>27</v>
      </c>
      <c r="B14" s="158">
        <v>6</v>
      </c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>
        <v>3</v>
      </c>
      <c r="Q14" s="159"/>
      <c r="R14" s="158">
        <f t="shared" si="1"/>
        <v>3</v>
      </c>
      <c r="S14" s="158">
        <f t="shared" si="0"/>
        <v>9</v>
      </c>
      <c r="T14" s="5"/>
    </row>
    <row r="15" spans="1:20" ht="19.5" customHeight="1">
      <c r="A15" s="2" t="s">
        <v>28</v>
      </c>
      <c r="B15" s="158">
        <v>1</v>
      </c>
      <c r="C15" s="158"/>
      <c r="D15" s="159"/>
      <c r="E15" s="159"/>
      <c r="F15" s="159"/>
      <c r="G15" s="159"/>
      <c r="H15" s="159"/>
      <c r="I15" s="159"/>
      <c r="J15" s="159">
        <v>4</v>
      </c>
      <c r="K15" s="159"/>
      <c r="L15" s="159"/>
      <c r="M15" s="159"/>
      <c r="N15" s="159"/>
      <c r="O15" s="159"/>
      <c r="P15" s="159"/>
      <c r="Q15" s="159"/>
      <c r="R15" s="158">
        <f t="shared" si="1"/>
        <v>4</v>
      </c>
      <c r="S15" s="158">
        <f t="shared" si="0"/>
        <v>5</v>
      </c>
      <c r="T15" s="5"/>
    </row>
    <row r="16" spans="1:20" ht="19.5" customHeight="1">
      <c r="A16" s="2" t="s">
        <v>29</v>
      </c>
      <c r="B16" s="158">
        <v>5</v>
      </c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>
        <v>5</v>
      </c>
      <c r="O16" s="159"/>
      <c r="P16" s="159"/>
      <c r="Q16" s="159"/>
      <c r="R16" s="158">
        <f t="shared" si="1"/>
        <v>5</v>
      </c>
      <c r="S16" s="158">
        <f t="shared" si="0"/>
        <v>10</v>
      </c>
      <c r="T16" s="5"/>
    </row>
    <row r="17" spans="1:20" ht="19.5" customHeight="1">
      <c r="A17" s="2" t="s">
        <v>14</v>
      </c>
      <c r="B17" s="158">
        <v>1</v>
      </c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>
        <v>8</v>
      </c>
      <c r="N17" s="159"/>
      <c r="O17" s="159"/>
      <c r="P17" s="159"/>
      <c r="Q17" s="159"/>
      <c r="R17" s="158">
        <f t="shared" si="1"/>
        <v>8</v>
      </c>
      <c r="S17" s="158">
        <f t="shared" si="0"/>
        <v>9</v>
      </c>
      <c r="T17" s="5"/>
    </row>
    <row r="18" spans="1:20" ht="19.5" customHeight="1">
      <c r="A18" s="2" t="s">
        <v>30</v>
      </c>
      <c r="B18" s="158"/>
      <c r="C18" s="158"/>
      <c r="D18" s="159"/>
      <c r="E18" s="159"/>
      <c r="F18" s="159"/>
      <c r="G18" s="159"/>
      <c r="H18" s="159"/>
      <c r="I18" s="159">
        <v>1</v>
      </c>
      <c r="J18" s="159"/>
      <c r="K18" s="159"/>
      <c r="L18" s="159">
        <v>7</v>
      </c>
      <c r="M18" s="159"/>
      <c r="N18" s="159"/>
      <c r="O18" s="159"/>
      <c r="P18" s="159"/>
      <c r="Q18" s="159"/>
      <c r="R18" s="158">
        <f t="shared" si="1"/>
        <v>8</v>
      </c>
      <c r="S18" s="158">
        <f t="shared" si="0"/>
        <v>8</v>
      </c>
      <c r="T18" s="5"/>
    </row>
    <row r="19" spans="1:20" ht="19.5" customHeight="1">
      <c r="A19" s="2" t="s">
        <v>33</v>
      </c>
      <c r="B19" s="158">
        <v>2</v>
      </c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8">
        <f t="shared" si="1"/>
        <v>0</v>
      </c>
      <c r="S19" s="158">
        <f t="shared" si="0"/>
        <v>2</v>
      </c>
      <c r="T19" s="5"/>
    </row>
    <row r="20" spans="1:20" ht="19.5" customHeight="1">
      <c r="A20" s="2" t="s">
        <v>34</v>
      </c>
      <c r="B20" s="158">
        <v>7</v>
      </c>
      <c r="C20" s="15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>
        <v>7</v>
      </c>
      <c r="P20" s="159"/>
      <c r="Q20" s="159"/>
      <c r="R20" s="158">
        <f t="shared" si="1"/>
        <v>7</v>
      </c>
      <c r="S20" s="158">
        <f t="shared" si="0"/>
        <v>14</v>
      </c>
      <c r="T20" s="5"/>
    </row>
    <row r="21" spans="1:20" ht="19.5" customHeight="1">
      <c r="A21" s="2" t="s">
        <v>35</v>
      </c>
      <c r="B21" s="158"/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8">
        <f t="shared" si="1"/>
        <v>0</v>
      </c>
      <c r="S21" s="158">
        <f t="shared" si="0"/>
        <v>0</v>
      </c>
      <c r="T21" s="5"/>
    </row>
    <row r="22" spans="1:20" ht="19.5" customHeight="1">
      <c r="A22" s="2" t="s">
        <v>119</v>
      </c>
      <c r="B22" s="158">
        <v>1</v>
      </c>
      <c r="C22" s="160"/>
      <c r="D22" s="161"/>
      <c r="E22" s="161"/>
      <c r="F22" s="159"/>
      <c r="G22" s="159"/>
      <c r="H22" s="159"/>
      <c r="I22" s="159"/>
      <c r="J22" s="159"/>
      <c r="K22" s="161"/>
      <c r="L22" s="159"/>
      <c r="M22" s="159"/>
      <c r="N22" s="159"/>
      <c r="O22" s="161"/>
      <c r="P22" s="159"/>
      <c r="Q22" s="161"/>
      <c r="R22" s="158">
        <f t="shared" si="1"/>
        <v>0</v>
      </c>
      <c r="S22" s="158">
        <f t="shared" si="0"/>
        <v>1</v>
      </c>
      <c r="T22" s="5"/>
    </row>
    <row r="23" spans="1:20" ht="19.5" customHeight="1">
      <c r="A23" s="37" t="s">
        <v>150</v>
      </c>
      <c r="B23" s="158">
        <v>2</v>
      </c>
      <c r="C23" s="160"/>
      <c r="D23" s="159"/>
      <c r="E23" s="159"/>
      <c r="F23" s="162"/>
      <c r="G23" s="163"/>
      <c r="H23" s="159"/>
      <c r="I23" s="159"/>
      <c r="J23" s="162"/>
      <c r="K23" s="159"/>
      <c r="L23" s="162"/>
      <c r="M23" s="159"/>
      <c r="N23" s="162"/>
      <c r="O23" s="159"/>
      <c r="P23" s="159"/>
      <c r="Q23" s="164"/>
      <c r="R23" s="158">
        <f t="shared" si="1"/>
        <v>0</v>
      </c>
      <c r="S23" s="158">
        <f t="shared" si="0"/>
        <v>2</v>
      </c>
      <c r="T23" s="5"/>
    </row>
    <row r="24" spans="1:20" ht="19.5" customHeight="1">
      <c r="A24" s="37" t="s">
        <v>146</v>
      </c>
      <c r="B24" s="158"/>
      <c r="C24" s="165"/>
      <c r="D24" s="159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6"/>
      <c r="R24" s="158">
        <f t="shared" si="1"/>
        <v>0</v>
      </c>
      <c r="S24" s="158">
        <f t="shared" si="0"/>
        <v>0</v>
      </c>
      <c r="T24" s="5"/>
    </row>
    <row r="25" spans="1:20" ht="19.5" customHeight="1">
      <c r="A25" s="37" t="s">
        <v>147</v>
      </c>
      <c r="B25" s="158"/>
      <c r="C25" s="165"/>
      <c r="D25" s="159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7"/>
      <c r="R25" s="158">
        <f t="shared" si="1"/>
        <v>0</v>
      </c>
      <c r="S25" s="158">
        <f t="shared" si="0"/>
        <v>0</v>
      </c>
      <c r="T25" s="5"/>
    </row>
    <row r="26" spans="1:20" ht="19.5" customHeight="1">
      <c r="A26" s="37" t="s">
        <v>149</v>
      </c>
      <c r="B26" s="158">
        <v>1</v>
      </c>
      <c r="C26" s="165"/>
      <c r="D26" s="159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8"/>
      <c r="R26" s="158">
        <f t="shared" si="1"/>
        <v>0</v>
      </c>
      <c r="S26" s="158">
        <f t="shared" si="0"/>
        <v>1</v>
      </c>
      <c r="T26" s="5"/>
    </row>
    <row r="27" spans="1:20" ht="19.5" customHeight="1">
      <c r="A27" s="2" t="s">
        <v>36</v>
      </c>
      <c r="B27" s="158"/>
      <c r="C27" s="158"/>
      <c r="D27" s="15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59"/>
      <c r="R27" s="158">
        <f t="shared" si="1"/>
        <v>0</v>
      </c>
      <c r="S27" s="158">
        <f t="shared" si="0"/>
        <v>0</v>
      </c>
      <c r="T27" s="5"/>
    </row>
    <row r="28" spans="1:20" ht="19.5" customHeight="1">
      <c r="A28" s="2" t="s">
        <v>37</v>
      </c>
      <c r="B28" s="158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8">
        <f t="shared" si="1"/>
        <v>0</v>
      </c>
      <c r="S28" s="158">
        <f t="shared" si="0"/>
        <v>0</v>
      </c>
      <c r="T28" s="5"/>
    </row>
    <row r="29" spans="1:20" ht="19.5" customHeight="1">
      <c r="A29" s="2" t="s">
        <v>38</v>
      </c>
      <c r="B29" s="158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8">
        <f t="shared" si="1"/>
        <v>0</v>
      </c>
      <c r="S29" s="158">
        <f t="shared" si="0"/>
        <v>0</v>
      </c>
      <c r="T29" s="5"/>
    </row>
    <row r="30" spans="1:20" ht="19.5" customHeight="1">
      <c r="A30" s="2" t="s">
        <v>39</v>
      </c>
      <c r="B30" s="158">
        <v>1</v>
      </c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8">
        <f t="shared" si="1"/>
        <v>0</v>
      </c>
      <c r="S30" s="158">
        <f t="shared" si="0"/>
        <v>1</v>
      </c>
      <c r="T30" s="5"/>
    </row>
    <row r="31" spans="1:20" ht="19.5" customHeight="1">
      <c r="A31" s="2" t="s">
        <v>40</v>
      </c>
      <c r="B31" s="158"/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8">
        <f t="shared" si="1"/>
        <v>0</v>
      </c>
      <c r="S31" s="158">
        <f t="shared" si="0"/>
        <v>0</v>
      </c>
      <c r="T31" s="5"/>
    </row>
    <row r="32" spans="1:20" ht="19.5" customHeight="1">
      <c r="A32" s="2" t="s">
        <v>44</v>
      </c>
      <c r="B32" s="158"/>
      <c r="C32" s="158"/>
      <c r="D32" s="159"/>
      <c r="E32" s="159"/>
      <c r="F32" s="159"/>
      <c r="G32" s="159"/>
      <c r="H32" s="159"/>
      <c r="I32" s="159"/>
      <c r="J32" s="159"/>
      <c r="K32" s="159">
        <v>1</v>
      </c>
      <c r="L32" s="159"/>
      <c r="M32" s="159"/>
      <c r="N32" s="159"/>
      <c r="O32" s="159"/>
      <c r="P32" s="159"/>
      <c r="Q32" s="159"/>
      <c r="R32" s="158">
        <f t="shared" si="1"/>
        <v>1</v>
      </c>
      <c r="S32" s="158">
        <f t="shared" si="0"/>
        <v>1</v>
      </c>
      <c r="T32" s="5"/>
    </row>
    <row r="33" spans="1:20" ht="19.5" customHeight="1">
      <c r="A33" s="2" t="s">
        <v>47</v>
      </c>
      <c r="B33" s="158"/>
      <c r="C33" s="15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8">
        <f t="shared" si="1"/>
        <v>0</v>
      </c>
      <c r="S33" s="158">
        <f t="shared" si="0"/>
        <v>0</v>
      </c>
      <c r="T33" s="5"/>
    </row>
    <row r="34" spans="1:20" ht="19.5" customHeight="1">
      <c r="A34" s="2" t="s">
        <v>48</v>
      </c>
      <c r="B34" s="158"/>
      <c r="C34" s="158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8">
        <f t="shared" si="1"/>
        <v>0</v>
      </c>
      <c r="S34" s="158">
        <f t="shared" si="0"/>
        <v>0</v>
      </c>
      <c r="T34" s="5"/>
    </row>
    <row r="35" spans="1:20" ht="19.5" customHeight="1">
      <c r="A35" s="2" t="s">
        <v>49</v>
      </c>
      <c r="B35" s="158">
        <v>5</v>
      </c>
      <c r="C35" s="158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8">
        <f t="shared" si="1"/>
        <v>0</v>
      </c>
      <c r="S35" s="158">
        <f t="shared" si="0"/>
        <v>5</v>
      </c>
      <c r="T35" s="5"/>
    </row>
    <row r="36" spans="1:20" ht="19.5" customHeight="1">
      <c r="A36" s="2" t="s">
        <v>51</v>
      </c>
      <c r="B36" s="158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8">
        <f>SUM(C36:Q36)</f>
        <v>0</v>
      </c>
      <c r="S36" s="158">
        <f t="shared" si="0"/>
        <v>0</v>
      </c>
      <c r="T36" s="5"/>
    </row>
    <row r="37" spans="1:20" ht="19.5" customHeight="1">
      <c r="A37" s="2" t="s">
        <v>50</v>
      </c>
      <c r="B37" s="158">
        <v>2</v>
      </c>
      <c r="C37" s="158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8">
        <f t="shared" si="1"/>
        <v>0</v>
      </c>
      <c r="S37" s="158">
        <f t="shared" si="0"/>
        <v>2</v>
      </c>
      <c r="T37" s="5"/>
    </row>
    <row r="38" spans="1:20" ht="19.5" customHeight="1">
      <c r="A38" s="2" t="s">
        <v>53</v>
      </c>
      <c r="B38" s="158"/>
      <c r="C38" s="158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8">
        <f t="shared" si="1"/>
        <v>0</v>
      </c>
      <c r="S38" s="158">
        <f t="shared" si="0"/>
        <v>0</v>
      </c>
      <c r="T38" s="5"/>
    </row>
    <row r="39" spans="1:20" ht="19.5" customHeight="1">
      <c r="A39" s="2" t="s">
        <v>54</v>
      </c>
      <c r="B39" s="158">
        <v>2</v>
      </c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8">
        <f t="shared" si="1"/>
        <v>0</v>
      </c>
      <c r="S39" s="158">
        <f t="shared" si="0"/>
        <v>2</v>
      </c>
      <c r="T39" s="5"/>
    </row>
    <row r="40" spans="1:20" ht="19.5" customHeight="1">
      <c r="A40" s="2" t="s">
        <v>55</v>
      </c>
      <c r="B40" s="158"/>
      <c r="C40" s="15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8">
        <f t="shared" si="1"/>
        <v>0</v>
      </c>
      <c r="S40" s="158">
        <f t="shared" si="0"/>
        <v>0</v>
      </c>
      <c r="T40" s="5"/>
    </row>
    <row r="41" spans="1:20" ht="19.5" customHeight="1">
      <c r="A41" s="2" t="s">
        <v>58</v>
      </c>
      <c r="B41" s="158">
        <v>3</v>
      </c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8">
        <f t="shared" si="1"/>
        <v>0</v>
      </c>
      <c r="S41" s="158">
        <f t="shared" si="0"/>
        <v>3</v>
      </c>
      <c r="T41" s="5"/>
    </row>
    <row r="42" spans="1:20" ht="19.5" customHeight="1">
      <c r="A42" s="2" t="s">
        <v>60</v>
      </c>
      <c r="B42" s="158">
        <v>1</v>
      </c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8">
        <f t="shared" si="1"/>
        <v>0</v>
      </c>
      <c r="S42" s="158">
        <f t="shared" si="0"/>
        <v>1</v>
      </c>
      <c r="T42" s="5"/>
    </row>
    <row r="43" spans="1:20" ht="19.5" customHeight="1">
      <c r="A43" s="37" t="s">
        <v>151</v>
      </c>
      <c r="B43" s="158"/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8">
        <f t="shared" si="1"/>
        <v>0</v>
      </c>
      <c r="S43" s="158">
        <f t="shared" si="0"/>
        <v>0</v>
      </c>
      <c r="T43" s="5"/>
    </row>
    <row r="44" spans="1:20" ht="19.5" customHeight="1">
      <c r="A44" s="2" t="s">
        <v>67</v>
      </c>
      <c r="B44" s="158">
        <v>2</v>
      </c>
      <c r="C44" s="158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8">
        <f t="shared" si="1"/>
        <v>0</v>
      </c>
      <c r="S44" s="158">
        <f t="shared" si="0"/>
        <v>2</v>
      </c>
      <c r="T44" s="5"/>
    </row>
    <row r="45" spans="1:20" ht="19.5" customHeight="1">
      <c r="A45" s="2" t="s">
        <v>78</v>
      </c>
      <c r="B45" s="158"/>
      <c r="C45" s="158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8">
        <f t="shared" si="1"/>
        <v>0</v>
      </c>
      <c r="S45" s="158">
        <f t="shared" si="0"/>
        <v>0</v>
      </c>
      <c r="T45" s="5"/>
    </row>
    <row r="46" spans="1:20" ht="19.5" customHeight="1">
      <c r="A46" s="2" t="s">
        <v>83</v>
      </c>
      <c r="B46" s="158"/>
      <c r="C46" s="158"/>
      <c r="D46" s="159"/>
      <c r="E46" s="159"/>
      <c r="F46" s="159"/>
      <c r="G46" s="159"/>
      <c r="H46" s="159"/>
      <c r="I46" s="159">
        <v>1</v>
      </c>
      <c r="J46" s="159"/>
      <c r="K46" s="159"/>
      <c r="L46" s="159"/>
      <c r="M46" s="159"/>
      <c r="N46" s="159"/>
      <c r="O46" s="159"/>
      <c r="P46" s="159"/>
      <c r="Q46" s="159"/>
      <c r="R46" s="158">
        <f t="shared" si="1"/>
        <v>1</v>
      </c>
      <c r="S46" s="158">
        <f t="shared" si="0"/>
        <v>1</v>
      </c>
      <c r="T46" s="5"/>
    </row>
    <row r="47" spans="1:20" ht="19.5" customHeight="1" thickBot="1">
      <c r="A47" s="2" t="s">
        <v>84</v>
      </c>
      <c r="B47" s="158">
        <v>7</v>
      </c>
      <c r="C47" s="170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8">
        <f t="shared" si="1"/>
        <v>0</v>
      </c>
      <c r="S47" s="158">
        <f t="shared" si="0"/>
        <v>7</v>
      </c>
      <c r="T47" s="5"/>
    </row>
    <row r="48" spans="1:20" ht="21.75" customHeight="1" thickBot="1" thickTop="1">
      <c r="A48" s="3" t="s">
        <v>17</v>
      </c>
      <c r="B48" s="155">
        <f aca="true" t="shared" si="2" ref="B48:Q48">SUM(B4:B47)</f>
        <v>158</v>
      </c>
      <c r="C48" s="155">
        <f t="shared" si="2"/>
        <v>31</v>
      </c>
      <c r="D48" s="157">
        <f t="shared" si="2"/>
        <v>71</v>
      </c>
      <c r="E48" s="157">
        <f t="shared" si="2"/>
        <v>14</v>
      </c>
      <c r="F48" s="157">
        <f t="shared" si="2"/>
        <v>2</v>
      </c>
      <c r="G48" s="157">
        <f t="shared" si="2"/>
        <v>10</v>
      </c>
      <c r="H48" s="157">
        <f t="shared" si="2"/>
        <v>8</v>
      </c>
      <c r="I48" s="157">
        <f t="shared" si="2"/>
        <v>30</v>
      </c>
      <c r="J48" s="157">
        <f t="shared" si="2"/>
        <v>4</v>
      </c>
      <c r="K48" s="157">
        <f t="shared" si="2"/>
        <v>12</v>
      </c>
      <c r="L48" s="157">
        <f t="shared" si="2"/>
        <v>7</v>
      </c>
      <c r="M48" s="157">
        <f t="shared" si="2"/>
        <v>8</v>
      </c>
      <c r="N48" s="157">
        <f t="shared" si="2"/>
        <v>5</v>
      </c>
      <c r="O48" s="157">
        <f t="shared" si="2"/>
        <v>7</v>
      </c>
      <c r="P48" s="157">
        <f t="shared" si="2"/>
        <v>3</v>
      </c>
      <c r="Q48" s="157">
        <f t="shared" si="2"/>
        <v>0</v>
      </c>
      <c r="R48" s="155">
        <f t="shared" si="1"/>
        <v>212</v>
      </c>
      <c r="S48" s="155">
        <f t="shared" si="0"/>
        <v>370</v>
      </c>
      <c r="T48" s="5"/>
    </row>
    <row r="49" spans="1:20" ht="7.5" customHeight="1" thickTop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54"/>
      <c r="T49" s="20"/>
    </row>
    <row r="50" spans="1:20" ht="14.25">
      <c r="A50" t="s">
        <v>152</v>
      </c>
      <c r="S50" s="39"/>
      <c r="T50" s="20"/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OutlineSymbols="0" zoomScale="75" zoomScaleNormal="75" workbookViewId="0" topLeftCell="A1">
      <pane xSplit="1" ySplit="3" topLeftCell="B4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P15" sqref="P15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19" width="7.75390625" style="0" customWidth="1"/>
    <col min="20" max="20" width="1.625" style="0" customWidth="1"/>
    <col min="21" max="16384" width="10.75390625" style="0" customWidth="1"/>
  </cols>
  <sheetData>
    <row r="1" spans="1:3" ht="21.75" customHeight="1">
      <c r="A1" s="1">
        <v>3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0" ht="19.5" customHeight="1" thickBot="1" thickTop="1">
      <c r="A3" s="3" t="s">
        <v>2</v>
      </c>
      <c r="B3" s="3" t="s">
        <v>3</v>
      </c>
      <c r="C3" s="21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86</v>
      </c>
      <c r="Q3" s="22" t="s">
        <v>88</v>
      </c>
      <c r="R3" s="21" t="s">
        <v>153</v>
      </c>
      <c r="S3" s="3" t="s">
        <v>17</v>
      </c>
      <c r="T3" s="5"/>
    </row>
    <row r="4" spans="1:20" ht="19.5" customHeight="1" thickTop="1">
      <c r="A4" s="3" t="s">
        <v>18</v>
      </c>
      <c r="B4" s="155">
        <v>73</v>
      </c>
      <c r="C4" s="156">
        <v>29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5">
        <f>SUM(C4:Q4)</f>
        <v>29</v>
      </c>
      <c r="S4" s="155">
        <f aca="true" t="shared" si="0" ref="S4:S48">R4+B4</f>
        <v>102</v>
      </c>
      <c r="T4" s="5"/>
    </row>
    <row r="5" spans="1:20" ht="19.5" customHeight="1">
      <c r="A5" s="2" t="s">
        <v>19</v>
      </c>
      <c r="B5" s="158">
        <v>5</v>
      </c>
      <c r="C5" s="158"/>
      <c r="D5" s="159">
        <v>67</v>
      </c>
      <c r="E5" s="159"/>
      <c r="F5" s="159"/>
      <c r="G5" s="159"/>
      <c r="H5" s="159"/>
      <c r="I5" s="159">
        <v>2</v>
      </c>
      <c r="J5" s="159"/>
      <c r="K5" s="159"/>
      <c r="L5" s="159"/>
      <c r="M5" s="159"/>
      <c r="N5" s="159"/>
      <c r="O5" s="159"/>
      <c r="P5" s="159"/>
      <c r="Q5" s="159"/>
      <c r="R5" s="158">
        <f aca="true" t="shared" si="1" ref="R5:R48">SUM(C5:Q5)</f>
        <v>69</v>
      </c>
      <c r="S5" s="158">
        <f t="shared" si="0"/>
        <v>74</v>
      </c>
      <c r="T5" s="5"/>
    </row>
    <row r="6" spans="1:20" ht="19.5" customHeight="1">
      <c r="A6" s="2" t="s">
        <v>20</v>
      </c>
      <c r="B6" s="158">
        <v>8</v>
      </c>
      <c r="C6" s="158"/>
      <c r="D6" s="159"/>
      <c r="E6" s="159">
        <v>12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8">
        <f t="shared" si="1"/>
        <v>12</v>
      </c>
      <c r="S6" s="158">
        <f t="shared" si="0"/>
        <v>20</v>
      </c>
      <c r="T6" s="5"/>
    </row>
    <row r="7" spans="1:20" ht="19.5" customHeight="1">
      <c r="A7" s="2" t="s">
        <v>21</v>
      </c>
      <c r="B7" s="158">
        <v>7</v>
      </c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8">
        <f t="shared" si="1"/>
        <v>0</v>
      </c>
      <c r="S7" s="158">
        <f t="shared" si="0"/>
        <v>7</v>
      </c>
      <c r="T7" s="5"/>
    </row>
    <row r="8" spans="1:20" ht="19.5" customHeight="1">
      <c r="A8" s="2" t="s">
        <v>22</v>
      </c>
      <c r="B8" s="158">
        <v>4</v>
      </c>
      <c r="C8" s="158"/>
      <c r="D8" s="159"/>
      <c r="E8" s="159"/>
      <c r="F8" s="159"/>
      <c r="G8" s="159"/>
      <c r="H8" s="159"/>
      <c r="I8" s="159"/>
      <c r="J8" s="159"/>
      <c r="K8" s="159">
        <v>12</v>
      </c>
      <c r="L8" s="159"/>
      <c r="M8" s="159"/>
      <c r="N8" s="159"/>
      <c r="O8" s="159"/>
      <c r="P8" s="159"/>
      <c r="Q8" s="159"/>
      <c r="R8" s="158">
        <f t="shared" si="1"/>
        <v>12</v>
      </c>
      <c r="S8" s="158">
        <f t="shared" si="0"/>
        <v>16</v>
      </c>
      <c r="T8" s="5"/>
    </row>
    <row r="9" spans="1:20" ht="19.5" customHeight="1">
      <c r="A9" s="2" t="s">
        <v>9</v>
      </c>
      <c r="B9" s="158">
        <v>3</v>
      </c>
      <c r="C9" s="158"/>
      <c r="D9" s="159"/>
      <c r="E9" s="159"/>
      <c r="F9" s="159"/>
      <c r="G9" s="159"/>
      <c r="H9" s="159">
        <v>7</v>
      </c>
      <c r="I9" s="159"/>
      <c r="J9" s="159"/>
      <c r="K9" s="159"/>
      <c r="L9" s="159"/>
      <c r="M9" s="159"/>
      <c r="N9" s="159"/>
      <c r="O9" s="159"/>
      <c r="P9" s="159"/>
      <c r="Q9" s="159"/>
      <c r="R9" s="158">
        <f t="shared" si="1"/>
        <v>7</v>
      </c>
      <c r="S9" s="158">
        <f t="shared" si="0"/>
        <v>10</v>
      </c>
      <c r="T9" s="5"/>
    </row>
    <row r="10" spans="1:20" ht="19.5" customHeight="1">
      <c r="A10" s="2" t="s">
        <v>23</v>
      </c>
      <c r="B10" s="158">
        <v>10</v>
      </c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8">
        <f t="shared" si="1"/>
        <v>0</v>
      </c>
      <c r="S10" s="158">
        <f t="shared" si="0"/>
        <v>10</v>
      </c>
      <c r="T10" s="5"/>
    </row>
    <row r="11" spans="1:20" ht="19.5" customHeight="1">
      <c r="A11" s="2" t="s">
        <v>24</v>
      </c>
      <c r="B11" s="158">
        <v>6</v>
      </c>
      <c r="C11" s="158"/>
      <c r="D11" s="159"/>
      <c r="E11" s="159"/>
      <c r="F11" s="159">
        <v>3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8">
        <f t="shared" si="1"/>
        <v>3</v>
      </c>
      <c r="S11" s="158">
        <f t="shared" si="0"/>
        <v>9</v>
      </c>
      <c r="T11" s="5"/>
    </row>
    <row r="12" spans="1:20" ht="19.5" customHeight="1">
      <c r="A12" s="2" t="s">
        <v>25</v>
      </c>
      <c r="B12" s="158">
        <v>8</v>
      </c>
      <c r="C12" s="158"/>
      <c r="D12" s="159"/>
      <c r="E12" s="159"/>
      <c r="F12" s="159"/>
      <c r="G12" s="159">
        <v>4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8">
        <f t="shared" si="1"/>
        <v>4</v>
      </c>
      <c r="S12" s="158">
        <f t="shared" si="0"/>
        <v>12</v>
      </c>
      <c r="T12" s="5"/>
    </row>
    <row r="13" spans="1:20" ht="19.5" customHeight="1">
      <c r="A13" s="2" t="s">
        <v>26</v>
      </c>
      <c r="B13" s="158"/>
      <c r="C13" s="158"/>
      <c r="D13" s="159">
        <v>1</v>
      </c>
      <c r="E13" s="159"/>
      <c r="F13" s="159"/>
      <c r="G13" s="159"/>
      <c r="H13" s="159"/>
      <c r="I13" s="159">
        <v>49</v>
      </c>
      <c r="J13" s="159"/>
      <c r="K13" s="159"/>
      <c r="L13" s="159"/>
      <c r="M13" s="159"/>
      <c r="N13" s="159"/>
      <c r="O13" s="159"/>
      <c r="P13" s="159"/>
      <c r="Q13" s="159"/>
      <c r="R13" s="158">
        <f t="shared" si="1"/>
        <v>50</v>
      </c>
      <c r="S13" s="158">
        <f t="shared" si="0"/>
        <v>50</v>
      </c>
      <c r="T13" s="5"/>
    </row>
    <row r="14" spans="1:20" ht="19.5" customHeight="1">
      <c r="A14" s="2" t="s">
        <v>27</v>
      </c>
      <c r="B14" s="158">
        <v>2</v>
      </c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>
        <v>10</v>
      </c>
      <c r="Q14" s="159"/>
      <c r="R14" s="158">
        <f t="shared" si="1"/>
        <v>10</v>
      </c>
      <c r="S14" s="158">
        <f t="shared" si="0"/>
        <v>12</v>
      </c>
      <c r="T14" s="5"/>
    </row>
    <row r="15" spans="1:20" ht="19.5" customHeight="1">
      <c r="A15" s="2" t="s">
        <v>28</v>
      </c>
      <c r="B15" s="158">
        <v>3</v>
      </c>
      <c r="C15" s="158"/>
      <c r="D15" s="159">
        <v>1</v>
      </c>
      <c r="E15" s="159"/>
      <c r="F15" s="159"/>
      <c r="G15" s="159"/>
      <c r="H15" s="159"/>
      <c r="I15" s="159"/>
      <c r="J15" s="159">
        <v>2</v>
      </c>
      <c r="K15" s="159"/>
      <c r="L15" s="159"/>
      <c r="M15" s="159"/>
      <c r="N15" s="159"/>
      <c r="O15" s="159"/>
      <c r="P15" s="159"/>
      <c r="Q15" s="159"/>
      <c r="R15" s="158">
        <f t="shared" si="1"/>
        <v>3</v>
      </c>
      <c r="S15" s="158">
        <f t="shared" si="0"/>
        <v>6</v>
      </c>
      <c r="T15" s="5"/>
    </row>
    <row r="16" spans="1:20" ht="19.5" customHeight="1">
      <c r="A16" s="2" t="s">
        <v>29</v>
      </c>
      <c r="B16" s="158">
        <v>3</v>
      </c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>
        <v>4</v>
      </c>
      <c r="O16" s="159"/>
      <c r="P16" s="159"/>
      <c r="Q16" s="159"/>
      <c r="R16" s="158">
        <f t="shared" si="1"/>
        <v>4</v>
      </c>
      <c r="S16" s="158">
        <f t="shared" si="0"/>
        <v>7</v>
      </c>
      <c r="T16" s="5"/>
    </row>
    <row r="17" spans="1:20" ht="19.5" customHeight="1">
      <c r="A17" s="2" t="s">
        <v>14</v>
      </c>
      <c r="B17" s="158">
        <v>4</v>
      </c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>
        <v>5</v>
      </c>
      <c r="N17" s="159"/>
      <c r="O17" s="159"/>
      <c r="P17" s="159"/>
      <c r="Q17" s="159"/>
      <c r="R17" s="158">
        <f t="shared" si="1"/>
        <v>5</v>
      </c>
      <c r="S17" s="158">
        <f t="shared" si="0"/>
        <v>9</v>
      </c>
      <c r="T17" s="5"/>
    </row>
    <row r="18" spans="1:20" ht="19.5" customHeight="1">
      <c r="A18" s="2" t="s">
        <v>30</v>
      </c>
      <c r="B18" s="158"/>
      <c r="C18" s="158"/>
      <c r="D18" s="159"/>
      <c r="E18" s="159"/>
      <c r="F18" s="159"/>
      <c r="G18" s="159"/>
      <c r="H18" s="159"/>
      <c r="I18" s="159">
        <v>4</v>
      </c>
      <c r="J18" s="159"/>
      <c r="K18" s="159"/>
      <c r="L18" s="159">
        <v>3</v>
      </c>
      <c r="M18" s="159"/>
      <c r="N18" s="159"/>
      <c r="O18" s="159"/>
      <c r="P18" s="159"/>
      <c r="Q18" s="159"/>
      <c r="R18" s="158">
        <f t="shared" si="1"/>
        <v>7</v>
      </c>
      <c r="S18" s="158">
        <f t="shared" si="0"/>
        <v>7</v>
      </c>
      <c r="T18" s="5"/>
    </row>
    <row r="19" spans="1:20" ht="19.5" customHeight="1">
      <c r="A19" s="2" t="s">
        <v>33</v>
      </c>
      <c r="B19" s="158"/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8">
        <f t="shared" si="1"/>
        <v>0</v>
      </c>
      <c r="S19" s="158">
        <f t="shared" si="0"/>
        <v>0</v>
      </c>
      <c r="T19" s="5"/>
    </row>
    <row r="20" spans="1:20" ht="19.5" customHeight="1">
      <c r="A20" s="2" t="s">
        <v>34</v>
      </c>
      <c r="B20" s="158">
        <v>3</v>
      </c>
      <c r="C20" s="15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>
        <v>5</v>
      </c>
      <c r="P20" s="159"/>
      <c r="Q20" s="159"/>
      <c r="R20" s="158">
        <f t="shared" si="1"/>
        <v>5</v>
      </c>
      <c r="S20" s="158">
        <f t="shared" si="0"/>
        <v>8</v>
      </c>
      <c r="T20" s="5"/>
    </row>
    <row r="21" spans="1:20" ht="19.5" customHeight="1">
      <c r="A21" s="2" t="s">
        <v>35</v>
      </c>
      <c r="B21" s="158"/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8">
        <f t="shared" si="1"/>
        <v>0</v>
      </c>
      <c r="S21" s="158">
        <f t="shared" si="0"/>
        <v>0</v>
      </c>
      <c r="T21" s="5"/>
    </row>
    <row r="22" spans="1:20" ht="19.5" customHeight="1">
      <c r="A22" s="2" t="s">
        <v>119</v>
      </c>
      <c r="B22" s="158">
        <v>1</v>
      </c>
      <c r="C22" s="160"/>
      <c r="D22" s="161"/>
      <c r="E22" s="161"/>
      <c r="F22" s="159"/>
      <c r="G22" s="159"/>
      <c r="H22" s="159"/>
      <c r="I22" s="159"/>
      <c r="J22" s="159"/>
      <c r="K22" s="161"/>
      <c r="L22" s="159"/>
      <c r="M22" s="159"/>
      <c r="N22" s="159"/>
      <c r="O22" s="161"/>
      <c r="P22" s="159"/>
      <c r="Q22" s="161"/>
      <c r="R22" s="158">
        <f t="shared" si="1"/>
        <v>0</v>
      </c>
      <c r="S22" s="158">
        <f t="shared" si="0"/>
        <v>1</v>
      </c>
      <c r="T22" s="5"/>
    </row>
    <row r="23" spans="1:20" ht="19.5" customHeight="1">
      <c r="A23" s="37" t="s">
        <v>150</v>
      </c>
      <c r="B23" s="158">
        <v>4</v>
      </c>
      <c r="C23" s="160"/>
      <c r="D23" s="159"/>
      <c r="E23" s="159"/>
      <c r="F23" s="162"/>
      <c r="G23" s="163"/>
      <c r="H23" s="159"/>
      <c r="I23" s="159"/>
      <c r="J23" s="162"/>
      <c r="K23" s="159"/>
      <c r="L23" s="162"/>
      <c r="M23" s="159"/>
      <c r="N23" s="162"/>
      <c r="O23" s="159"/>
      <c r="P23" s="159"/>
      <c r="Q23" s="164"/>
      <c r="R23" s="158">
        <f t="shared" si="1"/>
        <v>0</v>
      </c>
      <c r="S23" s="158">
        <f t="shared" si="0"/>
        <v>4</v>
      </c>
      <c r="T23" s="5"/>
    </row>
    <row r="24" spans="1:20" ht="19.5" customHeight="1">
      <c r="A24" s="37" t="s">
        <v>146</v>
      </c>
      <c r="B24" s="158">
        <v>2</v>
      </c>
      <c r="C24" s="165"/>
      <c r="D24" s="159">
        <v>1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6"/>
      <c r="R24" s="158">
        <f t="shared" si="1"/>
        <v>1</v>
      </c>
      <c r="S24" s="158">
        <f t="shared" si="0"/>
        <v>3</v>
      </c>
      <c r="T24" s="5"/>
    </row>
    <row r="25" spans="1:20" ht="19.5" customHeight="1">
      <c r="A25" s="37" t="s">
        <v>147</v>
      </c>
      <c r="B25" s="158">
        <v>3</v>
      </c>
      <c r="C25" s="165"/>
      <c r="D25" s="159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7"/>
      <c r="R25" s="158">
        <f t="shared" si="1"/>
        <v>0</v>
      </c>
      <c r="S25" s="158">
        <f t="shared" si="0"/>
        <v>3</v>
      </c>
      <c r="T25" s="5"/>
    </row>
    <row r="26" spans="1:20" ht="19.5" customHeight="1">
      <c r="A26" s="37" t="s">
        <v>149</v>
      </c>
      <c r="B26" s="158">
        <v>3</v>
      </c>
      <c r="C26" s="165"/>
      <c r="D26" s="159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8"/>
      <c r="R26" s="158">
        <f t="shared" si="1"/>
        <v>0</v>
      </c>
      <c r="S26" s="158">
        <f t="shared" si="0"/>
        <v>3</v>
      </c>
      <c r="T26" s="5"/>
    </row>
    <row r="27" spans="1:20" ht="19.5" customHeight="1">
      <c r="A27" s="2" t="s">
        <v>36</v>
      </c>
      <c r="B27" s="158"/>
      <c r="C27" s="158"/>
      <c r="D27" s="15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59"/>
      <c r="R27" s="158">
        <f t="shared" si="1"/>
        <v>0</v>
      </c>
      <c r="S27" s="158">
        <f t="shared" si="0"/>
        <v>0</v>
      </c>
      <c r="T27" s="5"/>
    </row>
    <row r="28" spans="1:20" ht="19.5" customHeight="1">
      <c r="A28" s="2" t="s">
        <v>37</v>
      </c>
      <c r="B28" s="158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8">
        <f t="shared" si="1"/>
        <v>0</v>
      </c>
      <c r="S28" s="158">
        <f t="shared" si="0"/>
        <v>0</v>
      </c>
      <c r="T28" s="5"/>
    </row>
    <row r="29" spans="1:20" ht="19.5" customHeight="1">
      <c r="A29" s="2" t="s">
        <v>38</v>
      </c>
      <c r="B29" s="158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8">
        <f t="shared" si="1"/>
        <v>0</v>
      </c>
      <c r="S29" s="158">
        <f t="shared" si="0"/>
        <v>0</v>
      </c>
      <c r="T29" s="5"/>
    </row>
    <row r="30" spans="1:20" ht="19.5" customHeight="1">
      <c r="A30" s="2" t="s">
        <v>39</v>
      </c>
      <c r="B30" s="158">
        <v>6</v>
      </c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8">
        <f t="shared" si="1"/>
        <v>0</v>
      </c>
      <c r="S30" s="158">
        <f t="shared" si="0"/>
        <v>6</v>
      </c>
      <c r="T30" s="5"/>
    </row>
    <row r="31" spans="1:20" ht="19.5" customHeight="1">
      <c r="A31" s="2" t="s">
        <v>40</v>
      </c>
      <c r="B31" s="158"/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8">
        <f t="shared" si="1"/>
        <v>0</v>
      </c>
      <c r="S31" s="158">
        <f t="shared" si="0"/>
        <v>0</v>
      </c>
      <c r="T31" s="5"/>
    </row>
    <row r="32" spans="1:20" ht="19.5" customHeight="1">
      <c r="A32" s="2" t="s">
        <v>44</v>
      </c>
      <c r="B32" s="158"/>
      <c r="C32" s="158"/>
      <c r="D32" s="159"/>
      <c r="E32" s="159"/>
      <c r="F32" s="159"/>
      <c r="G32" s="159"/>
      <c r="H32" s="159"/>
      <c r="I32" s="159"/>
      <c r="J32" s="159"/>
      <c r="K32" s="159">
        <v>1</v>
      </c>
      <c r="L32" s="159"/>
      <c r="M32" s="159"/>
      <c r="N32" s="159"/>
      <c r="O32" s="159"/>
      <c r="P32" s="159"/>
      <c r="Q32" s="159"/>
      <c r="R32" s="158">
        <f t="shared" si="1"/>
        <v>1</v>
      </c>
      <c r="S32" s="158">
        <f t="shared" si="0"/>
        <v>1</v>
      </c>
      <c r="T32" s="5"/>
    </row>
    <row r="33" spans="1:20" ht="19.5" customHeight="1">
      <c r="A33" s="2" t="s">
        <v>47</v>
      </c>
      <c r="B33" s="158"/>
      <c r="C33" s="15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8">
        <f t="shared" si="1"/>
        <v>0</v>
      </c>
      <c r="S33" s="158">
        <f t="shared" si="0"/>
        <v>0</v>
      </c>
      <c r="T33" s="5"/>
    </row>
    <row r="34" spans="1:20" ht="19.5" customHeight="1">
      <c r="A34" s="2" t="s">
        <v>48</v>
      </c>
      <c r="B34" s="158"/>
      <c r="C34" s="158"/>
      <c r="D34" s="159"/>
      <c r="E34" s="159"/>
      <c r="F34" s="159"/>
      <c r="G34" s="159"/>
      <c r="H34" s="159"/>
      <c r="I34" s="159"/>
      <c r="J34" s="159"/>
      <c r="K34" s="159">
        <v>1</v>
      </c>
      <c r="L34" s="159"/>
      <c r="M34" s="159"/>
      <c r="N34" s="159"/>
      <c r="O34" s="159"/>
      <c r="P34" s="159"/>
      <c r="Q34" s="159"/>
      <c r="R34" s="158">
        <f t="shared" si="1"/>
        <v>1</v>
      </c>
      <c r="S34" s="158">
        <f t="shared" si="0"/>
        <v>1</v>
      </c>
      <c r="T34" s="5"/>
    </row>
    <row r="35" spans="1:20" ht="19.5" customHeight="1">
      <c r="A35" s="2" t="s">
        <v>49</v>
      </c>
      <c r="B35" s="158"/>
      <c r="C35" s="158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8">
        <f t="shared" si="1"/>
        <v>0</v>
      </c>
      <c r="S35" s="158">
        <f t="shared" si="0"/>
        <v>0</v>
      </c>
      <c r="T35" s="5"/>
    </row>
    <row r="36" spans="1:20" ht="19.5" customHeight="1">
      <c r="A36" s="2" t="s">
        <v>51</v>
      </c>
      <c r="B36" s="158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8">
        <f>SUM(C36:Q36)</f>
        <v>0</v>
      </c>
      <c r="S36" s="158">
        <f t="shared" si="0"/>
        <v>0</v>
      </c>
      <c r="T36" s="5"/>
    </row>
    <row r="37" spans="1:20" ht="19.5" customHeight="1">
      <c r="A37" s="2" t="s">
        <v>50</v>
      </c>
      <c r="B37" s="158">
        <v>5</v>
      </c>
      <c r="C37" s="158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8">
        <f t="shared" si="1"/>
        <v>0</v>
      </c>
      <c r="S37" s="158">
        <f t="shared" si="0"/>
        <v>5</v>
      </c>
      <c r="T37" s="5"/>
    </row>
    <row r="38" spans="1:20" ht="19.5" customHeight="1">
      <c r="A38" s="2" t="s">
        <v>53</v>
      </c>
      <c r="B38" s="158"/>
      <c r="C38" s="158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8">
        <f t="shared" si="1"/>
        <v>0</v>
      </c>
      <c r="S38" s="158">
        <f t="shared" si="0"/>
        <v>0</v>
      </c>
      <c r="T38" s="5"/>
    </row>
    <row r="39" spans="1:20" ht="19.5" customHeight="1">
      <c r="A39" s="2" t="s">
        <v>54</v>
      </c>
      <c r="B39" s="158"/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8">
        <f t="shared" si="1"/>
        <v>0</v>
      </c>
      <c r="S39" s="158">
        <f t="shared" si="0"/>
        <v>0</v>
      </c>
      <c r="T39" s="5"/>
    </row>
    <row r="40" spans="1:20" ht="19.5" customHeight="1">
      <c r="A40" s="2" t="s">
        <v>55</v>
      </c>
      <c r="B40" s="158">
        <v>3</v>
      </c>
      <c r="C40" s="15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8">
        <f t="shared" si="1"/>
        <v>0</v>
      </c>
      <c r="S40" s="158">
        <f t="shared" si="0"/>
        <v>3</v>
      </c>
      <c r="T40" s="5"/>
    </row>
    <row r="41" spans="1:20" ht="19.5" customHeight="1">
      <c r="A41" s="2" t="s">
        <v>58</v>
      </c>
      <c r="B41" s="158">
        <v>1</v>
      </c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8">
        <f t="shared" si="1"/>
        <v>0</v>
      </c>
      <c r="S41" s="158">
        <f t="shared" si="0"/>
        <v>1</v>
      </c>
      <c r="T41" s="5"/>
    </row>
    <row r="42" spans="1:20" ht="19.5" customHeight="1">
      <c r="A42" s="2" t="s">
        <v>60</v>
      </c>
      <c r="B42" s="158">
        <v>1</v>
      </c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8">
        <f t="shared" si="1"/>
        <v>0</v>
      </c>
      <c r="S42" s="158">
        <f t="shared" si="0"/>
        <v>1</v>
      </c>
      <c r="T42" s="5"/>
    </row>
    <row r="43" spans="1:20" ht="19.5" customHeight="1">
      <c r="A43" s="37" t="s">
        <v>151</v>
      </c>
      <c r="B43" s="158"/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8">
        <f t="shared" si="1"/>
        <v>0</v>
      </c>
      <c r="S43" s="158">
        <f t="shared" si="0"/>
        <v>0</v>
      </c>
      <c r="T43" s="5"/>
    </row>
    <row r="44" spans="1:20" ht="19.5" customHeight="1">
      <c r="A44" s="2" t="s">
        <v>67</v>
      </c>
      <c r="B44" s="158"/>
      <c r="C44" s="158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8">
        <f t="shared" si="1"/>
        <v>0</v>
      </c>
      <c r="S44" s="158">
        <f t="shared" si="0"/>
        <v>0</v>
      </c>
      <c r="T44" s="5"/>
    </row>
    <row r="45" spans="1:20" ht="19.5" customHeight="1">
      <c r="A45" s="2" t="s">
        <v>78</v>
      </c>
      <c r="B45" s="158"/>
      <c r="C45" s="158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8">
        <f t="shared" si="1"/>
        <v>0</v>
      </c>
      <c r="S45" s="158">
        <f t="shared" si="0"/>
        <v>0</v>
      </c>
      <c r="T45" s="5"/>
    </row>
    <row r="46" spans="1:20" ht="19.5" customHeight="1">
      <c r="A46" s="2" t="s">
        <v>83</v>
      </c>
      <c r="B46" s="158">
        <v>1</v>
      </c>
      <c r="C46" s="158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8">
        <f t="shared" si="1"/>
        <v>0</v>
      </c>
      <c r="S46" s="158">
        <f t="shared" si="0"/>
        <v>1</v>
      </c>
      <c r="T46" s="5"/>
    </row>
    <row r="47" spans="1:20" ht="19.5" customHeight="1" thickBot="1">
      <c r="A47" s="2" t="s">
        <v>84</v>
      </c>
      <c r="B47" s="158">
        <v>6</v>
      </c>
      <c r="C47" s="170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8">
        <f t="shared" si="1"/>
        <v>0</v>
      </c>
      <c r="S47" s="158">
        <f t="shared" si="0"/>
        <v>6</v>
      </c>
      <c r="T47" s="5"/>
    </row>
    <row r="48" spans="1:20" ht="21.75" customHeight="1" thickBot="1" thickTop="1">
      <c r="A48" s="3" t="s">
        <v>17</v>
      </c>
      <c r="B48" s="155">
        <f aca="true" t="shared" si="2" ref="B48:Q48">SUM(B4:B47)</f>
        <v>175</v>
      </c>
      <c r="C48" s="155">
        <f t="shared" si="2"/>
        <v>29</v>
      </c>
      <c r="D48" s="157">
        <f t="shared" si="2"/>
        <v>70</v>
      </c>
      <c r="E48" s="157">
        <f t="shared" si="2"/>
        <v>12</v>
      </c>
      <c r="F48" s="157">
        <f t="shared" si="2"/>
        <v>3</v>
      </c>
      <c r="G48" s="157">
        <f t="shared" si="2"/>
        <v>4</v>
      </c>
      <c r="H48" s="157">
        <f t="shared" si="2"/>
        <v>7</v>
      </c>
      <c r="I48" s="157">
        <f t="shared" si="2"/>
        <v>55</v>
      </c>
      <c r="J48" s="157">
        <f t="shared" si="2"/>
        <v>2</v>
      </c>
      <c r="K48" s="157">
        <f t="shared" si="2"/>
        <v>14</v>
      </c>
      <c r="L48" s="157">
        <f t="shared" si="2"/>
        <v>3</v>
      </c>
      <c r="M48" s="157">
        <f t="shared" si="2"/>
        <v>5</v>
      </c>
      <c r="N48" s="157">
        <f t="shared" si="2"/>
        <v>4</v>
      </c>
      <c r="O48" s="157">
        <f t="shared" si="2"/>
        <v>5</v>
      </c>
      <c r="P48" s="157">
        <f t="shared" si="2"/>
        <v>10</v>
      </c>
      <c r="Q48" s="157">
        <f t="shared" si="2"/>
        <v>0</v>
      </c>
      <c r="R48" s="155">
        <f t="shared" si="1"/>
        <v>223</v>
      </c>
      <c r="S48" s="155">
        <f t="shared" si="0"/>
        <v>398</v>
      </c>
      <c r="T48" s="5"/>
    </row>
    <row r="49" spans="1:20" ht="7.5" customHeight="1" thickTop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54"/>
      <c r="T49" s="20"/>
    </row>
    <row r="50" spans="1:20" ht="14.25">
      <c r="A50" t="s">
        <v>152</v>
      </c>
      <c r="S50" s="39"/>
      <c r="T50" s="20"/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view="pageBreakPreview" zoomScale="75" zoomScaleNormal="75" zoomScaleSheetLayoutView="75" workbookViewId="0" topLeftCell="A31">
      <selection activeCell="A1" sqref="A1"/>
    </sheetView>
  </sheetViews>
  <sheetFormatPr defaultColWidth="9.00390625" defaultRowHeight="14.25"/>
  <cols>
    <col min="2" max="17" width="6.125" style="0" customWidth="1"/>
    <col min="18" max="18" width="7.75390625" style="0" customWidth="1"/>
    <col min="19" max="19" width="7.875" style="0" customWidth="1"/>
    <col min="20" max="20" width="1.4921875" style="0" customWidth="1"/>
  </cols>
  <sheetData>
    <row r="1" spans="1:3" ht="21.75" customHeight="1">
      <c r="A1" s="1" t="s">
        <v>155</v>
      </c>
      <c r="C1" s="1" t="s">
        <v>85</v>
      </c>
    </row>
    <row r="2" spans="1:3" ht="7.5" customHeight="1" thickBot="1">
      <c r="A2" s="1"/>
      <c r="C2" s="1"/>
    </row>
    <row r="3" spans="1:20" ht="19.5" customHeight="1" thickBot="1" thickTop="1">
      <c r="A3" s="3" t="s">
        <v>2</v>
      </c>
      <c r="B3" s="3" t="s">
        <v>3</v>
      </c>
      <c r="C3" s="21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86</v>
      </c>
      <c r="Q3" s="22" t="s">
        <v>88</v>
      </c>
      <c r="R3" s="21" t="s">
        <v>153</v>
      </c>
      <c r="S3" s="3" t="s">
        <v>17</v>
      </c>
      <c r="T3" s="5"/>
    </row>
    <row r="4" spans="1:20" ht="19.5" customHeight="1" thickTop="1">
      <c r="A4" s="3" t="s">
        <v>18</v>
      </c>
      <c r="B4" s="155">
        <f>SUM(4:3!B4)</f>
        <v>889</v>
      </c>
      <c r="C4" s="156">
        <f>SUM(4:3!C4)</f>
        <v>428</v>
      </c>
      <c r="D4" s="171">
        <f>SUM(4:3!D4)</f>
        <v>1</v>
      </c>
      <c r="E4" s="171">
        <f>SUM(4:3!E4)</f>
        <v>1</v>
      </c>
      <c r="F4" s="171">
        <f>SUM(4:3!F4)</f>
        <v>0</v>
      </c>
      <c r="G4" s="171">
        <f>SUM(4:3!G4)</f>
        <v>0</v>
      </c>
      <c r="H4" s="171">
        <f>SUM(4:3!H4)</f>
        <v>0</v>
      </c>
      <c r="I4" s="171">
        <f>SUM(4:3!I4)</f>
        <v>1</v>
      </c>
      <c r="J4" s="171">
        <f>SUM(4:3!J4)</f>
        <v>1</v>
      </c>
      <c r="K4" s="171">
        <f>SUM(4:3!K4)</f>
        <v>0</v>
      </c>
      <c r="L4" s="171">
        <f>SUM(4:3!L4)</f>
        <v>0</v>
      </c>
      <c r="M4" s="171">
        <f>SUM(4:3!M4)</f>
        <v>0</v>
      </c>
      <c r="N4" s="171">
        <f>SUM(4:3!N4)</f>
        <v>0</v>
      </c>
      <c r="O4" s="171">
        <f>SUM(4:3!O4)</f>
        <v>0</v>
      </c>
      <c r="P4" s="171">
        <f>SUM(4:3!P4)</f>
        <v>1</v>
      </c>
      <c r="Q4" s="172">
        <f>SUM(4:3!Q4)</f>
        <v>0</v>
      </c>
      <c r="R4" s="155">
        <f aca="true" t="shared" si="0" ref="R4:R48">SUM(C4:Q4)</f>
        <v>433</v>
      </c>
      <c r="S4" s="155">
        <f aca="true" t="shared" si="1" ref="S4:S48">R4+B4</f>
        <v>1322</v>
      </c>
      <c r="T4" s="5"/>
    </row>
    <row r="5" spans="1:20" ht="19.5" customHeight="1">
      <c r="A5" s="2" t="s">
        <v>19</v>
      </c>
      <c r="B5" s="173">
        <f>SUM(4:3!B5)</f>
        <v>61</v>
      </c>
      <c r="C5" s="174">
        <f>SUM(4:3!C5)</f>
        <v>0</v>
      </c>
      <c r="D5" s="161">
        <f>SUM(4:3!D5)</f>
        <v>951</v>
      </c>
      <c r="E5" s="161">
        <f>SUM(4:3!E5)</f>
        <v>0</v>
      </c>
      <c r="F5" s="161">
        <f>SUM(4:3!F5)</f>
        <v>0</v>
      </c>
      <c r="G5" s="161">
        <f>SUM(4:3!G5)</f>
        <v>0</v>
      </c>
      <c r="H5" s="161">
        <f>SUM(4:3!H5)</f>
        <v>0</v>
      </c>
      <c r="I5" s="161">
        <f>SUM(4:3!I5)</f>
        <v>9</v>
      </c>
      <c r="J5" s="161">
        <f>SUM(4:3!J5)</f>
        <v>0</v>
      </c>
      <c r="K5" s="161">
        <f>SUM(4:3!K5)</f>
        <v>0</v>
      </c>
      <c r="L5" s="161">
        <f>SUM(4:3!L5)</f>
        <v>1</v>
      </c>
      <c r="M5" s="161">
        <f>SUM(4:3!M5)</f>
        <v>0</v>
      </c>
      <c r="N5" s="161">
        <f>SUM(4:3!N5)</f>
        <v>0</v>
      </c>
      <c r="O5" s="161">
        <f>SUM(4:3!O5)</f>
        <v>0</v>
      </c>
      <c r="P5" s="161">
        <f>SUM(4:3!P5)</f>
        <v>0</v>
      </c>
      <c r="Q5" s="161">
        <f>SUM(4:3!Q5)</f>
        <v>0</v>
      </c>
      <c r="R5" s="158">
        <f t="shared" si="0"/>
        <v>961</v>
      </c>
      <c r="S5" s="158">
        <f t="shared" si="1"/>
        <v>1022</v>
      </c>
      <c r="T5" s="5"/>
    </row>
    <row r="6" spans="1:20" ht="19.5" customHeight="1">
      <c r="A6" s="2" t="s">
        <v>20</v>
      </c>
      <c r="B6" s="173">
        <f>SUM(4:3!B6)</f>
        <v>66</v>
      </c>
      <c r="C6" s="174">
        <f>SUM(4:3!C6)</f>
        <v>0</v>
      </c>
      <c r="D6" s="161">
        <f>SUM(4:3!D6)</f>
        <v>0</v>
      </c>
      <c r="E6" s="161">
        <f>SUM(4:3!E6)</f>
        <v>168</v>
      </c>
      <c r="F6" s="161">
        <f>SUM(4:3!F6)</f>
        <v>0</v>
      </c>
      <c r="G6" s="161">
        <f>SUM(4:3!G6)</f>
        <v>0</v>
      </c>
      <c r="H6" s="161">
        <f>SUM(4:3!H6)</f>
        <v>0</v>
      </c>
      <c r="I6" s="161">
        <f>SUM(4:3!I6)</f>
        <v>0</v>
      </c>
      <c r="J6" s="161">
        <f>SUM(4:3!J6)</f>
        <v>0</v>
      </c>
      <c r="K6" s="161">
        <f>SUM(4:3!K6)</f>
        <v>5</v>
      </c>
      <c r="L6" s="161">
        <f>SUM(4:3!L6)</f>
        <v>0</v>
      </c>
      <c r="M6" s="161">
        <f>SUM(4:3!M6)</f>
        <v>0</v>
      </c>
      <c r="N6" s="161">
        <f>SUM(4:3!N6)</f>
        <v>0</v>
      </c>
      <c r="O6" s="161">
        <f>SUM(4:3!O6)</f>
        <v>0</v>
      </c>
      <c r="P6" s="161">
        <f>SUM(4:3!P6)</f>
        <v>0</v>
      </c>
      <c r="Q6" s="161">
        <f>SUM(4:3!Q6)</f>
        <v>0</v>
      </c>
      <c r="R6" s="158">
        <f t="shared" si="0"/>
        <v>173</v>
      </c>
      <c r="S6" s="158">
        <f t="shared" si="1"/>
        <v>239</v>
      </c>
      <c r="T6" s="5"/>
    </row>
    <row r="7" spans="1:20" ht="19.5" customHeight="1">
      <c r="A7" s="2" t="s">
        <v>21</v>
      </c>
      <c r="B7" s="173">
        <f>SUM(4:3!B7)</f>
        <v>46</v>
      </c>
      <c r="C7" s="174">
        <f>SUM(4:3!C7)</f>
        <v>0</v>
      </c>
      <c r="D7" s="161">
        <f>SUM(4:3!D7)</f>
        <v>0</v>
      </c>
      <c r="E7" s="161">
        <f>SUM(4:3!E7)</f>
        <v>0</v>
      </c>
      <c r="F7" s="161">
        <f>SUM(4:3!F7)</f>
        <v>0</v>
      </c>
      <c r="G7" s="161">
        <f>SUM(4:3!G7)</f>
        <v>0</v>
      </c>
      <c r="H7" s="161">
        <f>SUM(4:3!H7)</f>
        <v>0</v>
      </c>
      <c r="I7" s="161">
        <f>SUM(4:3!I7)</f>
        <v>0</v>
      </c>
      <c r="J7" s="161">
        <f>SUM(4:3!J7)</f>
        <v>0</v>
      </c>
      <c r="K7" s="161">
        <f>SUM(4:3!K7)</f>
        <v>0</v>
      </c>
      <c r="L7" s="161">
        <f>SUM(4:3!L7)</f>
        <v>0</v>
      </c>
      <c r="M7" s="161">
        <f>SUM(4:3!M7)</f>
        <v>0</v>
      </c>
      <c r="N7" s="161">
        <f>SUM(4:3!N7)</f>
        <v>0</v>
      </c>
      <c r="O7" s="161">
        <f>SUM(4:3!O7)</f>
        <v>0</v>
      </c>
      <c r="P7" s="161">
        <f>SUM(4:3!P7)</f>
        <v>0</v>
      </c>
      <c r="Q7" s="161">
        <f>SUM(4:3!Q7)</f>
        <v>0</v>
      </c>
      <c r="R7" s="158">
        <f t="shared" si="0"/>
        <v>0</v>
      </c>
      <c r="S7" s="158">
        <f t="shared" si="1"/>
        <v>46</v>
      </c>
      <c r="T7" s="5"/>
    </row>
    <row r="8" spans="1:20" ht="19.5" customHeight="1">
      <c r="A8" s="2" t="s">
        <v>22</v>
      </c>
      <c r="B8" s="173">
        <f>SUM(4:3!B8)</f>
        <v>47</v>
      </c>
      <c r="C8" s="174">
        <f>SUM(4:3!C8)</f>
        <v>0</v>
      </c>
      <c r="D8" s="161">
        <f>SUM(4:3!D8)</f>
        <v>0</v>
      </c>
      <c r="E8" s="161">
        <f>SUM(4:3!E8)</f>
        <v>4</v>
      </c>
      <c r="F8" s="161">
        <f>SUM(4:3!F8)</f>
        <v>0</v>
      </c>
      <c r="G8" s="161">
        <f>SUM(4:3!G8)</f>
        <v>0</v>
      </c>
      <c r="H8" s="161">
        <f>SUM(4:3!H8)</f>
        <v>0</v>
      </c>
      <c r="I8" s="161">
        <f>SUM(4:3!I8)</f>
        <v>0</v>
      </c>
      <c r="J8" s="161">
        <f>SUM(4:3!J8)</f>
        <v>0</v>
      </c>
      <c r="K8" s="161">
        <f>SUM(4:3!K8)</f>
        <v>176</v>
      </c>
      <c r="L8" s="161">
        <f>SUM(4:3!L8)</f>
        <v>0</v>
      </c>
      <c r="M8" s="161">
        <f>SUM(4:3!M8)</f>
        <v>0</v>
      </c>
      <c r="N8" s="161">
        <f>SUM(4:3!N8)</f>
        <v>0</v>
      </c>
      <c r="O8" s="161">
        <f>SUM(4:3!O8)</f>
        <v>0</v>
      </c>
      <c r="P8" s="161">
        <f>SUM(4:3!P8)</f>
        <v>0</v>
      </c>
      <c r="Q8" s="161">
        <f>SUM(4:3!Q8)</f>
        <v>0</v>
      </c>
      <c r="R8" s="158">
        <f t="shared" si="0"/>
        <v>180</v>
      </c>
      <c r="S8" s="158">
        <f t="shared" si="1"/>
        <v>227</v>
      </c>
      <c r="T8" s="5"/>
    </row>
    <row r="9" spans="1:20" ht="19.5" customHeight="1">
      <c r="A9" s="2" t="s">
        <v>9</v>
      </c>
      <c r="B9" s="173">
        <f>SUM(4:3!B9)</f>
        <v>43</v>
      </c>
      <c r="C9" s="174">
        <f>SUM(4:3!C9)</f>
        <v>0</v>
      </c>
      <c r="D9" s="161">
        <f>SUM(4:3!D9)</f>
        <v>0</v>
      </c>
      <c r="E9" s="161">
        <f>SUM(4:3!E9)</f>
        <v>0</v>
      </c>
      <c r="F9" s="161">
        <f>SUM(4:3!F9)</f>
        <v>0</v>
      </c>
      <c r="G9" s="161">
        <f>SUM(4:3!G9)</f>
        <v>0</v>
      </c>
      <c r="H9" s="161">
        <f>SUM(4:3!H9)</f>
        <v>62</v>
      </c>
      <c r="I9" s="161">
        <f>SUM(4:3!I9)</f>
        <v>0</v>
      </c>
      <c r="J9" s="161">
        <f>SUM(4:3!J9)</f>
        <v>0</v>
      </c>
      <c r="K9" s="161">
        <f>SUM(4:3!K9)</f>
        <v>0</v>
      </c>
      <c r="L9" s="161">
        <f>SUM(4:3!L9)</f>
        <v>0</v>
      </c>
      <c r="M9" s="161">
        <f>SUM(4:3!M9)</f>
        <v>0</v>
      </c>
      <c r="N9" s="161">
        <f>SUM(4:3!N9)</f>
        <v>0</v>
      </c>
      <c r="O9" s="161">
        <f>SUM(4:3!O9)</f>
        <v>0</v>
      </c>
      <c r="P9" s="161">
        <f>SUM(4:3!P9)</f>
        <v>0</v>
      </c>
      <c r="Q9" s="161">
        <f>SUM(4:3!Q9)</f>
        <v>0</v>
      </c>
      <c r="R9" s="158">
        <f t="shared" si="0"/>
        <v>62</v>
      </c>
      <c r="S9" s="158">
        <f t="shared" si="1"/>
        <v>105</v>
      </c>
      <c r="T9" s="5"/>
    </row>
    <row r="10" spans="1:20" ht="19.5" customHeight="1">
      <c r="A10" s="2" t="s">
        <v>23</v>
      </c>
      <c r="B10" s="173">
        <f>SUM(4:3!B10)</f>
        <v>57</v>
      </c>
      <c r="C10" s="174">
        <f>SUM(4:3!C10)</f>
        <v>0</v>
      </c>
      <c r="D10" s="161">
        <f>SUM(4:3!D10)</f>
        <v>0</v>
      </c>
      <c r="E10" s="161">
        <f>SUM(4:3!E10)</f>
        <v>0</v>
      </c>
      <c r="F10" s="161">
        <f>SUM(4:3!F10)</f>
        <v>0</v>
      </c>
      <c r="G10" s="161">
        <f>SUM(4:3!G10)</f>
        <v>0</v>
      </c>
      <c r="H10" s="161">
        <f>SUM(4:3!H10)</f>
        <v>0</v>
      </c>
      <c r="I10" s="161">
        <f>SUM(4:3!I10)</f>
        <v>0</v>
      </c>
      <c r="J10" s="161">
        <f>SUM(4:3!J10)</f>
        <v>0</v>
      </c>
      <c r="K10" s="161">
        <f>SUM(4:3!K10)</f>
        <v>1</v>
      </c>
      <c r="L10" s="161">
        <f>SUM(4:3!L10)</f>
        <v>0</v>
      </c>
      <c r="M10" s="161">
        <f>SUM(4:3!M10)</f>
        <v>0</v>
      </c>
      <c r="N10" s="161">
        <f>SUM(4:3!N10)</f>
        <v>0</v>
      </c>
      <c r="O10" s="161">
        <f>SUM(4:3!O10)</f>
        <v>0</v>
      </c>
      <c r="P10" s="161">
        <f>SUM(4:3!P10)</f>
        <v>0</v>
      </c>
      <c r="Q10" s="161">
        <f>SUM(4:3!Q10)</f>
        <v>0</v>
      </c>
      <c r="R10" s="158">
        <f t="shared" si="0"/>
        <v>1</v>
      </c>
      <c r="S10" s="158">
        <f t="shared" si="1"/>
        <v>58</v>
      </c>
      <c r="T10" s="5"/>
    </row>
    <row r="11" spans="1:20" ht="19.5" customHeight="1">
      <c r="A11" s="2" t="s">
        <v>24</v>
      </c>
      <c r="B11" s="173">
        <f>SUM(4:3!B11)</f>
        <v>58</v>
      </c>
      <c r="C11" s="174">
        <f>SUM(4:3!C11)</f>
        <v>0</v>
      </c>
      <c r="D11" s="161">
        <f>SUM(4:3!D11)</f>
        <v>0</v>
      </c>
      <c r="E11" s="161">
        <f>SUM(4:3!E11)</f>
        <v>0</v>
      </c>
      <c r="F11" s="161">
        <f>SUM(4:3!F11)</f>
        <v>61</v>
      </c>
      <c r="G11" s="161">
        <f>SUM(4:3!G11)</f>
        <v>0</v>
      </c>
      <c r="H11" s="161">
        <f>SUM(4:3!H11)</f>
        <v>0</v>
      </c>
      <c r="I11" s="161">
        <f>SUM(4:3!I11)</f>
        <v>0</v>
      </c>
      <c r="J11" s="161">
        <f>SUM(4:3!J11)</f>
        <v>0</v>
      </c>
      <c r="K11" s="161">
        <f>SUM(4:3!K11)</f>
        <v>0</v>
      </c>
      <c r="L11" s="161">
        <f>SUM(4:3!L11)</f>
        <v>0</v>
      </c>
      <c r="M11" s="161">
        <f>SUM(4:3!M11)</f>
        <v>0</v>
      </c>
      <c r="N11" s="161">
        <f>SUM(4:3!N11)</f>
        <v>4</v>
      </c>
      <c r="O11" s="161">
        <f>SUM(4:3!O11)</f>
        <v>0</v>
      </c>
      <c r="P11" s="161">
        <f>SUM(4:3!P11)</f>
        <v>0</v>
      </c>
      <c r="Q11" s="161">
        <f>SUM(4:3!Q11)</f>
        <v>0</v>
      </c>
      <c r="R11" s="158">
        <f t="shared" si="0"/>
        <v>65</v>
      </c>
      <c r="S11" s="158">
        <f t="shared" si="1"/>
        <v>123</v>
      </c>
      <c r="T11" s="5"/>
    </row>
    <row r="12" spans="1:20" ht="19.5" customHeight="1">
      <c r="A12" s="2" t="s">
        <v>25</v>
      </c>
      <c r="B12" s="173">
        <f>SUM(4:3!B12)</f>
        <v>167</v>
      </c>
      <c r="C12" s="174">
        <f>SUM(4:3!C12)</f>
        <v>0</v>
      </c>
      <c r="D12" s="161">
        <f>SUM(4:3!D12)</f>
        <v>0</v>
      </c>
      <c r="E12" s="161">
        <f>SUM(4:3!E12)</f>
        <v>0</v>
      </c>
      <c r="F12" s="161">
        <f>SUM(4:3!F12)</f>
        <v>0</v>
      </c>
      <c r="G12" s="161">
        <f>SUM(4:3!G12)</f>
        <v>133</v>
      </c>
      <c r="H12" s="161">
        <f>SUM(4:3!H12)</f>
        <v>2</v>
      </c>
      <c r="I12" s="161">
        <f>SUM(4:3!I12)</f>
        <v>0</v>
      </c>
      <c r="J12" s="161">
        <f>SUM(4:3!J12)</f>
        <v>0</v>
      </c>
      <c r="K12" s="161">
        <f>SUM(4:3!K12)</f>
        <v>0</v>
      </c>
      <c r="L12" s="161">
        <f>SUM(4:3!L12)</f>
        <v>0</v>
      </c>
      <c r="M12" s="161">
        <f>SUM(4:3!M12)</f>
        <v>0</v>
      </c>
      <c r="N12" s="161">
        <f>SUM(4:3!N12)</f>
        <v>0</v>
      </c>
      <c r="O12" s="161">
        <f>SUM(4:3!O12)</f>
        <v>0</v>
      </c>
      <c r="P12" s="161">
        <f>SUM(4:3!P12)</f>
        <v>0</v>
      </c>
      <c r="Q12" s="161">
        <f>SUM(4:3!Q12)</f>
        <v>0</v>
      </c>
      <c r="R12" s="158">
        <f t="shared" si="0"/>
        <v>135</v>
      </c>
      <c r="S12" s="158">
        <f t="shared" si="1"/>
        <v>302</v>
      </c>
      <c r="T12" s="5"/>
    </row>
    <row r="13" spans="1:20" ht="19.5" customHeight="1">
      <c r="A13" s="2" t="s">
        <v>26</v>
      </c>
      <c r="B13" s="173">
        <f>SUM(4:3!B13)</f>
        <v>20</v>
      </c>
      <c r="C13" s="174">
        <f>SUM(4:3!C13)</f>
        <v>0</v>
      </c>
      <c r="D13" s="161">
        <f>SUM(4:3!D13)</f>
        <v>10</v>
      </c>
      <c r="E13" s="161">
        <f>SUM(4:3!E13)</f>
        <v>0</v>
      </c>
      <c r="F13" s="161">
        <f>SUM(4:3!F13)</f>
        <v>0</v>
      </c>
      <c r="G13" s="161">
        <f>SUM(4:3!G13)</f>
        <v>0</v>
      </c>
      <c r="H13" s="161">
        <f>SUM(4:3!H13)</f>
        <v>0</v>
      </c>
      <c r="I13" s="161">
        <f>SUM(4:3!I13)</f>
        <v>489</v>
      </c>
      <c r="J13" s="161">
        <f>SUM(4:3!J13)</f>
        <v>1</v>
      </c>
      <c r="K13" s="161">
        <f>SUM(4:3!K13)</f>
        <v>0</v>
      </c>
      <c r="L13" s="161">
        <f>SUM(4:3!L13)</f>
        <v>0</v>
      </c>
      <c r="M13" s="161">
        <f>SUM(4:3!M13)</f>
        <v>0</v>
      </c>
      <c r="N13" s="161">
        <f>SUM(4:3!N13)</f>
        <v>0</v>
      </c>
      <c r="O13" s="161">
        <f>SUM(4:3!O13)</f>
        <v>0</v>
      </c>
      <c r="P13" s="161">
        <f>SUM(4:3!P13)</f>
        <v>0</v>
      </c>
      <c r="Q13" s="161">
        <f>SUM(4:3!Q13)</f>
        <v>0</v>
      </c>
      <c r="R13" s="158">
        <f t="shared" si="0"/>
        <v>500</v>
      </c>
      <c r="S13" s="158">
        <f t="shared" si="1"/>
        <v>520</v>
      </c>
      <c r="T13" s="5"/>
    </row>
    <row r="14" spans="1:20" ht="19.5" customHeight="1">
      <c r="A14" s="2" t="s">
        <v>27</v>
      </c>
      <c r="B14" s="173">
        <f>SUM(4:3!B14)</f>
        <v>51</v>
      </c>
      <c r="C14" s="174">
        <f>SUM(4:3!C14)</f>
        <v>0</v>
      </c>
      <c r="D14" s="161">
        <f>SUM(4:3!D14)</f>
        <v>0</v>
      </c>
      <c r="E14" s="161">
        <f>SUM(4:3!E14)</f>
        <v>0</v>
      </c>
      <c r="F14" s="161">
        <f>SUM(4:3!F14)</f>
        <v>0</v>
      </c>
      <c r="G14" s="161">
        <f>SUM(4:3!G14)</f>
        <v>0</v>
      </c>
      <c r="H14" s="161">
        <f>SUM(4:3!H14)</f>
        <v>0</v>
      </c>
      <c r="I14" s="161">
        <f>SUM(4:3!I14)</f>
        <v>1</v>
      </c>
      <c r="J14" s="161">
        <f>SUM(4:3!J14)</f>
        <v>0</v>
      </c>
      <c r="K14" s="161">
        <f>SUM(4:3!K14)</f>
        <v>0</v>
      </c>
      <c r="L14" s="161">
        <f>SUM(4:3!L14)</f>
        <v>0</v>
      </c>
      <c r="M14" s="161">
        <f>SUM(4:3!M14)</f>
        <v>0</v>
      </c>
      <c r="N14" s="161">
        <f>SUM(4:3!N14)</f>
        <v>0</v>
      </c>
      <c r="O14" s="161">
        <f>SUM(4:3!O14)</f>
        <v>0</v>
      </c>
      <c r="P14" s="161">
        <f>SUM(4:3!P14)</f>
        <v>80</v>
      </c>
      <c r="Q14" s="161">
        <f>SUM(4:3!Q14)</f>
        <v>0</v>
      </c>
      <c r="R14" s="158">
        <f t="shared" si="0"/>
        <v>81</v>
      </c>
      <c r="S14" s="158">
        <f t="shared" si="1"/>
        <v>132</v>
      </c>
      <c r="T14" s="5"/>
    </row>
    <row r="15" spans="1:20" ht="19.5" customHeight="1">
      <c r="A15" s="2" t="s">
        <v>28</v>
      </c>
      <c r="B15" s="173">
        <f>SUM(4:3!B15)</f>
        <v>27</v>
      </c>
      <c r="C15" s="174">
        <f>SUM(4:3!C15)</f>
        <v>0</v>
      </c>
      <c r="D15" s="161">
        <f>SUM(4:3!D15)</f>
        <v>3</v>
      </c>
      <c r="E15" s="161">
        <f>SUM(4:3!E15)</f>
        <v>0</v>
      </c>
      <c r="F15" s="161">
        <f>SUM(4:3!F15)</f>
        <v>0</v>
      </c>
      <c r="G15" s="161">
        <f>SUM(4:3!G15)</f>
        <v>0</v>
      </c>
      <c r="H15" s="161">
        <f>SUM(4:3!H15)</f>
        <v>0</v>
      </c>
      <c r="I15" s="161">
        <f>SUM(4:3!I15)</f>
        <v>12</v>
      </c>
      <c r="J15" s="161">
        <f>SUM(4:3!J15)</f>
        <v>85</v>
      </c>
      <c r="K15" s="161">
        <f>SUM(4:3!K15)</f>
        <v>0</v>
      </c>
      <c r="L15" s="161">
        <f>SUM(4:3!L15)</f>
        <v>0</v>
      </c>
      <c r="M15" s="161">
        <f>SUM(4:3!M15)</f>
        <v>0</v>
      </c>
      <c r="N15" s="161">
        <f>SUM(4:3!N15)</f>
        <v>0</v>
      </c>
      <c r="O15" s="161">
        <f>SUM(4:3!O15)</f>
        <v>0</v>
      </c>
      <c r="P15" s="161">
        <f>SUM(4:3!P15)</f>
        <v>0</v>
      </c>
      <c r="Q15" s="161">
        <f>SUM(4:3!Q15)</f>
        <v>0</v>
      </c>
      <c r="R15" s="158">
        <f t="shared" si="0"/>
        <v>100</v>
      </c>
      <c r="S15" s="158">
        <f t="shared" si="1"/>
        <v>127</v>
      </c>
      <c r="T15" s="5"/>
    </row>
    <row r="16" spans="1:20" ht="19.5" customHeight="1">
      <c r="A16" s="2" t="s">
        <v>29</v>
      </c>
      <c r="B16" s="173">
        <f>SUM(4:3!B16)</f>
        <v>82</v>
      </c>
      <c r="C16" s="174">
        <f>SUM(4:3!C16)</f>
        <v>0</v>
      </c>
      <c r="D16" s="161">
        <f>SUM(4:3!D16)</f>
        <v>0</v>
      </c>
      <c r="E16" s="161">
        <f>SUM(4:3!E16)</f>
        <v>0</v>
      </c>
      <c r="F16" s="161">
        <f>SUM(4:3!F16)</f>
        <v>0</v>
      </c>
      <c r="G16" s="161">
        <f>SUM(4:3!G16)</f>
        <v>0</v>
      </c>
      <c r="H16" s="161">
        <f>SUM(4:3!H16)</f>
        <v>0</v>
      </c>
      <c r="I16" s="161">
        <f>SUM(4:3!I16)</f>
        <v>0</v>
      </c>
      <c r="J16" s="161">
        <f>SUM(4:3!J16)</f>
        <v>0</v>
      </c>
      <c r="K16" s="161">
        <f>SUM(4:3!K16)</f>
        <v>0</v>
      </c>
      <c r="L16" s="161">
        <f>SUM(4:3!L16)</f>
        <v>0</v>
      </c>
      <c r="M16" s="161">
        <f>SUM(4:3!M16)</f>
        <v>0</v>
      </c>
      <c r="N16" s="161">
        <f>SUM(4:3!N16)</f>
        <v>66</v>
      </c>
      <c r="O16" s="161">
        <f>SUM(4:3!O16)</f>
        <v>0</v>
      </c>
      <c r="P16" s="161">
        <f>SUM(4:3!P16)</f>
        <v>1</v>
      </c>
      <c r="Q16" s="161">
        <f>SUM(4:3!Q16)</f>
        <v>0</v>
      </c>
      <c r="R16" s="158">
        <f t="shared" si="0"/>
        <v>67</v>
      </c>
      <c r="S16" s="158">
        <f t="shared" si="1"/>
        <v>149</v>
      </c>
      <c r="T16" s="5"/>
    </row>
    <row r="17" spans="1:20" ht="19.5" customHeight="1">
      <c r="A17" s="2" t="s">
        <v>14</v>
      </c>
      <c r="B17" s="173">
        <f>SUM(4:3!B17)</f>
        <v>24</v>
      </c>
      <c r="C17" s="174">
        <f>SUM(4:3!C17)</f>
        <v>0</v>
      </c>
      <c r="D17" s="161">
        <f>SUM(4:3!D17)</f>
        <v>0</v>
      </c>
      <c r="E17" s="161">
        <f>SUM(4:3!E17)</f>
        <v>1</v>
      </c>
      <c r="F17" s="161">
        <f>SUM(4:3!F17)</f>
        <v>0</v>
      </c>
      <c r="G17" s="161">
        <f>SUM(4:3!G17)</f>
        <v>0</v>
      </c>
      <c r="H17" s="161">
        <f>SUM(4:3!H17)</f>
        <v>0</v>
      </c>
      <c r="I17" s="161">
        <f>SUM(4:3!I17)</f>
        <v>0</v>
      </c>
      <c r="J17" s="161">
        <f>SUM(4:3!J17)</f>
        <v>0</v>
      </c>
      <c r="K17" s="161">
        <f>SUM(4:3!K17)</f>
        <v>3</v>
      </c>
      <c r="L17" s="161">
        <f>SUM(4:3!L17)</f>
        <v>0</v>
      </c>
      <c r="M17" s="161">
        <f>SUM(4:3!M17)</f>
        <v>94</v>
      </c>
      <c r="N17" s="161">
        <f>SUM(4:3!N17)</f>
        <v>0</v>
      </c>
      <c r="O17" s="161">
        <f>SUM(4:3!O17)</f>
        <v>1</v>
      </c>
      <c r="P17" s="161">
        <f>SUM(4:3!P17)</f>
        <v>0</v>
      </c>
      <c r="Q17" s="161">
        <f>SUM(4:3!Q17)</f>
        <v>0</v>
      </c>
      <c r="R17" s="158">
        <f t="shared" si="0"/>
        <v>99</v>
      </c>
      <c r="S17" s="158">
        <f t="shared" si="1"/>
        <v>123</v>
      </c>
      <c r="T17" s="5"/>
    </row>
    <row r="18" spans="1:20" ht="19.5" customHeight="1">
      <c r="A18" s="2" t="s">
        <v>30</v>
      </c>
      <c r="B18" s="173">
        <f>SUM(4:3!B18)</f>
        <v>10</v>
      </c>
      <c r="C18" s="174">
        <f>SUM(4:3!C18)</f>
        <v>0</v>
      </c>
      <c r="D18" s="161">
        <f>SUM(4:3!D18)</f>
        <v>1</v>
      </c>
      <c r="E18" s="161">
        <f>SUM(4:3!E18)</f>
        <v>0</v>
      </c>
      <c r="F18" s="161">
        <f>SUM(4:3!F18)</f>
        <v>0</v>
      </c>
      <c r="G18" s="161">
        <f>SUM(4:3!G18)</f>
        <v>0</v>
      </c>
      <c r="H18" s="161">
        <f>SUM(4:3!H18)</f>
        <v>0</v>
      </c>
      <c r="I18" s="161">
        <f>SUM(4:3!I18)</f>
        <v>8</v>
      </c>
      <c r="J18" s="161">
        <f>SUM(4:3!J18)</f>
        <v>1</v>
      </c>
      <c r="K18" s="161">
        <f>SUM(4:3!K18)</f>
        <v>0</v>
      </c>
      <c r="L18" s="161">
        <f>SUM(4:3!L18)</f>
        <v>44</v>
      </c>
      <c r="M18" s="161">
        <f>SUM(4:3!M18)</f>
        <v>0</v>
      </c>
      <c r="N18" s="161">
        <f>SUM(4:3!N18)</f>
        <v>0</v>
      </c>
      <c r="O18" s="161">
        <f>SUM(4:3!O18)</f>
        <v>0</v>
      </c>
      <c r="P18" s="161">
        <f>SUM(4:3!P18)</f>
        <v>0</v>
      </c>
      <c r="Q18" s="161">
        <f>SUM(4:3!Q18)</f>
        <v>0</v>
      </c>
      <c r="R18" s="158">
        <f t="shared" si="0"/>
        <v>54</v>
      </c>
      <c r="S18" s="158">
        <f t="shared" si="1"/>
        <v>64</v>
      </c>
      <c r="T18" s="5"/>
    </row>
    <row r="19" spans="1:20" ht="19.5" customHeight="1">
      <c r="A19" s="2" t="s">
        <v>33</v>
      </c>
      <c r="B19" s="173">
        <f>SUM(4:3!B19)</f>
        <v>10</v>
      </c>
      <c r="C19" s="174">
        <f>SUM(4:3!C19)</f>
        <v>0</v>
      </c>
      <c r="D19" s="161">
        <f>SUM(4:3!D19)</f>
        <v>0</v>
      </c>
      <c r="E19" s="161">
        <f>SUM(4:3!E19)</f>
        <v>0</v>
      </c>
      <c r="F19" s="161">
        <f>SUM(4:3!F19)</f>
        <v>0</v>
      </c>
      <c r="G19" s="161">
        <f>SUM(4:3!G19)</f>
        <v>0</v>
      </c>
      <c r="H19" s="161">
        <f>SUM(4:3!H19)</f>
        <v>0</v>
      </c>
      <c r="I19" s="161">
        <f>SUM(4:3!I19)</f>
        <v>0</v>
      </c>
      <c r="J19" s="161">
        <f>SUM(4:3!J19)</f>
        <v>0</v>
      </c>
      <c r="K19" s="161">
        <f>SUM(4:3!K19)</f>
        <v>0</v>
      </c>
      <c r="L19" s="161">
        <f>SUM(4:3!L19)</f>
        <v>0</v>
      </c>
      <c r="M19" s="161">
        <f>SUM(4:3!M19)</f>
        <v>0</v>
      </c>
      <c r="N19" s="161">
        <f>SUM(4:3!N19)</f>
        <v>0</v>
      </c>
      <c r="O19" s="161">
        <f>SUM(4:3!O19)</f>
        <v>0</v>
      </c>
      <c r="P19" s="161">
        <f>SUM(4:3!P19)</f>
        <v>0</v>
      </c>
      <c r="Q19" s="161">
        <f>SUM(4:3!Q19)</f>
        <v>0</v>
      </c>
      <c r="R19" s="158">
        <f t="shared" si="0"/>
        <v>0</v>
      </c>
      <c r="S19" s="158">
        <f t="shared" si="1"/>
        <v>10</v>
      </c>
      <c r="T19" s="5"/>
    </row>
    <row r="20" spans="1:20" ht="19.5" customHeight="1">
      <c r="A20" s="2" t="s">
        <v>34</v>
      </c>
      <c r="B20" s="173">
        <f>SUM(4:3!B20)</f>
        <v>13</v>
      </c>
      <c r="C20" s="174">
        <f>SUM(4:3!C20)</f>
        <v>0</v>
      </c>
      <c r="D20" s="161">
        <f>SUM(4:3!D20)</f>
        <v>0</v>
      </c>
      <c r="E20" s="161">
        <f>SUM(4:3!E20)</f>
        <v>4</v>
      </c>
      <c r="F20" s="161">
        <f>SUM(4:3!F20)</f>
        <v>0</v>
      </c>
      <c r="G20" s="161">
        <f>SUM(4:3!G20)</f>
        <v>0</v>
      </c>
      <c r="H20" s="161">
        <f>SUM(4:3!H20)</f>
        <v>1</v>
      </c>
      <c r="I20" s="161">
        <f>SUM(4:3!I20)</f>
        <v>0</v>
      </c>
      <c r="J20" s="161">
        <f>SUM(4:3!J20)</f>
        <v>0</v>
      </c>
      <c r="K20" s="161">
        <f>SUM(4:3!K20)</f>
        <v>2</v>
      </c>
      <c r="L20" s="161">
        <f>SUM(4:3!L20)</f>
        <v>0</v>
      </c>
      <c r="M20" s="161">
        <f>SUM(4:3!M20)</f>
        <v>0</v>
      </c>
      <c r="N20" s="161">
        <f>SUM(4:3!N20)</f>
        <v>0</v>
      </c>
      <c r="O20" s="161">
        <f>SUM(4:3!O20)</f>
        <v>54</v>
      </c>
      <c r="P20" s="161">
        <f>SUM(4:3!P20)</f>
        <v>0</v>
      </c>
      <c r="Q20" s="161">
        <f>SUM(4:3!Q20)</f>
        <v>0</v>
      </c>
      <c r="R20" s="158">
        <f t="shared" si="0"/>
        <v>61</v>
      </c>
      <c r="S20" s="158">
        <f t="shared" si="1"/>
        <v>74</v>
      </c>
      <c r="T20" s="5"/>
    </row>
    <row r="21" spans="1:20" ht="19.5" customHeight="1">
      <c r="A21" s="2" t="s">
        <v>35</v>
      </c>
      <c r="B21" s="173">
        <f>SUM(4:3!B21)</f>
        <v>16</v>
      </c>
      <c r="C21" s="174">
        <f>SUM(4:3!C21)</f>
        <v>0</v>
      </c>
      <c r="D21" s="161">
        <f>SUM(4:3!D21)</f>
        <v>3</v>
      </c>
      <c r="E21" s="161">
        <f>SUM(4:3!E21)</f>
        <v>0</v>
      </c>
      <c r="F21" s="161">
        <f>SUM(4:3!F21)</f>
        <v>0</v>
      </c>
      <c r="G21" s="161">
        <f>SUM(4:3!G21)</f>
        <v>0</v>
      </c>
      <c r="H21" s="161">
        <f>SUM(4:3!H21)</f>
        <v>0</v>
      </c>
      <c r="I21" s="161">
        <f>SUM(4:3!I21)</f>
        <v>0</v>
      </c>
      <c r="J21" s="161">
        <f>SUM(4:3!J21)</f>
        <v>0</v>
      </c>
      <c r="K21" s="161">
        <f>SUM(4:3!K21)</f>
        <v>0</v>
      </c>
      <c r="L21" s="161">
        <f>SUM(4:3!L21)</f>
        <v>0</v>
      </c>
      <c r="M21" s="161">
        <f>SUM(4:3!M21)</f>
        <v>0</v>
      </c>
      <c r="N21" s="161">
        <f>SUM(4:3!N21)</f>
        <v>0</v>
      </c>
      <c r="O21" s="161">
        <f>SUM(4:3!O21)</f>
        <v>0</v>
      </c>
      <c r="P21" s="161">
        <f>SUM(4:3!P21)</f>
        <v>0</v>
      </c>
      <c r="Q21" s="161">
        <f>SUM(4:3!Q21)</f>
        <v>0</v>
      </c>
      <c r="R21" s="158">
        <f t="shared" si="0"/>
        <v>3</v>
      </c>
      <c r="S21" s="158">
        <f t="shared" si="1"/>
        <v>19</v>
      </c>
      <c r="T21" s="5"/>
    </row>
    <row r="22" spans="1:20" ht="19.5" customHeight="1">
      <c r="A22" s="2" t="s">
        <v>119</v>
      </c>
      <c r="B22" s="173">
        <f>SUM(4:3!B22)</f>
        <v>13</v>
      </c>
      <c r="C22" s="174">
        <f>SUM(4:3!C22)</f>
        <v>0</v>
      </c>
      <c r="D22" s="161">
        <f>SUM(4:3!D22)</f>
        <v>0</v>
      </c>
      <c r="E22" s="161">
        <f>SUM(4:3!E22)</f>
        <v>0</v>
      </c>
      <c r="F22" s="161">
        <f>SUM(4:3!F22)</f>
        <v>0</v>
      </c>
      <c r="G22" s="161">
        <f>SUM(4:3!G22)</f>
        <v>0</v>
      </c>
      <c r="H22" s="161">
        <f>SUM(4:3!H22)</f>
        <v>0</v>
      </c>
      <c r="I22" s="161">
        <f>SUM(4:3!I22)</f>
        <v>0</v>
      </c>
      <c r="J22" s="161">
        <f>SUM(4:3!J22)</f>
        <v>0</v>
      </c>
      <c r="K22" s="161">
        <f>SUM(4:3!K22)</f>
        <v>3</v>
      </c>
      <c r="L22" s="161">
        <f>SUM(4:3!L22)</f>
        <v>0</v>
      </c>
      <c r="M22" s="161">
        <f>SUM(4:3!M22)</f>
        <v>0</v>
      </c>
      <c r="N22" s="161">
        <f>SUM(4:3!N22)</f>
        <v>0</v>
      </c>
      <c r="O22" s="161">
        <f>SUM(4:3!O22)</f>
        <v>0</v>
      </c>
      <c r="P22" s="161">
        <f>SUM(4:3!P22)</f>
        <v>0</v>
      </c>
      <c r="Q22" s="161">
        <f>SUM(4:3!Q22)</f>
        <v>0</v>
      </c>
      <c r="R22" s="158">
        <f t="shared" si="0"/>
        <v>3</v>
      </c>
      <c r="S22" s="158">
        <f t="shared" si="1"/>
        <v>16</v>
      </c>
      <c r="T22" s="5"/>
    </row>
    <row r="23" spans="1:20" ht="19.5" customHeight="1">
      <c r="A23" s="37" t="s">
        <v>120</v>
      </c>
      <c r="B23" s="173">
        <f>SUM(4:3!B23)</f>
        <v>21</v>
      </c>
      <c r="C23" s="174">
        <f>SUM(4:3!C23)</f>
        <v>0</v>
      </c>
      <c r="D23" s="161">
        <f>SUM(4:3!D23)</f>
        <v>0</v>
      </c>
      <c r="E23" s="161">
        <f>SUM(4:3!E23)</f>
        <v>0</v>
      </c>
      <c r="F23" s="161">
        <f>SUM(4:3!F23)</f>
        <v>0</v>
      </c>
      <c r="G23" s="161">
        <f>SUM(4:3!G23)</f>
        <v>0</v>
      </c>
      <c r="H23" s="161">
        <f>SUM(4:3!H23)</f>
        <v>0</v>
      </c>
      <c r="I23" s="161">
        <f>SUM(4:3!I23)</f>
        <v>0</v>
      </c>
      <c r="J23" s="161">
        <f>SUM(4:3!J23)</f>
        <v>0</v>
      </c>
      <c r="K23" s="161">
        <f>SUM(4:3!K23)</f>
        <v>0</v>
      </c>
      <c r="L23" s="161">
        <f>SUM(4:3!L23)</f>
        <v>0</v>
      </c>
      <c r="M23" s="161">
        <f>SUM(4:3!M23)</f>
        <v>0</v>
      </c>
      <c r="N23" s="161">
        <f>SUM(4:3!N23)</f>
        <v>0</v>
      </c>
      <c r="O23" s="161">
        <f>SUM(4:3!O23)</f>
        <v>0</v>
      </c>
      <c r="P23" s="161">
        <f>SUM(4:3!P23)</f>
        <v>0</v>
      </c>
      <c r="Q23" s="161">
        <f>SUM(4:3!Q23)</f>
        <v>0</v>
      </c>
      <c r="R23" s="158">
        <f t="shared" si="0"/>
        <v>0</v>
      </c>
      <c r="S23" s="158">
        <f t="shared" si="1"/>
        <v>21</v>
      </c>
      <c r="T23" s="5"/>
    </row>
    <row r="24" spans="1:20" ht="19.5" customHeight="1">
      <c r="A24" s="37" t="s">
        <v>146</v>
      </c>
      <c r="B24" s="173">
        <f>SUM(4:3!B24)</f>
        <v>20</v>
      </c>
      <c r="C24" s="174">
        <f>SUM(4:3!C24)</f>
        <v>0</v>
      </c>
      <c r="D24" s="161">
        <f>SUM(4:3!D24)</f>
        <v>1</v>
      </c>
      <c r="E24" s="161">
        <f>SUM(4:3!E24)</f>
        <v>0</v>
      </c>
      <c r="F24" s="161">
        <f>SUM(4:3!F24)</f>
        <v>0</v>
      </c>
      <c r="G24" s="161">
        <f>SUM(4:3!G24)</f>
        <v>0</v>
      </c>
      <c r="H24" s="161">
        <f>SUM(4:3!H24)</f>
        <v>0</v>
      </c>
      <c r="I24" s="161">
        <f>SUM(4:3!I24)</f>
        <v>0</v>
      </c>
      <c r="J24" s="161">
        <f>SUM(4:3!J24)</f>
        <v>0</v>
      </c>
      <c r="K24" s="161">
        <f>SUM(4:3!K24)</f>
        <v>0</v>
      </c>
      <c r="L24" s="161">
        <f>SUM(4:3!L24)</f>
        <v>0</v>
      </c>
      <c r="M24" s="161">
        <f>SUM(4:3!M24)</f>
        <v>0</v>
      </c>
      <c r="N24" s="161">
        <f>SUM(4:3!N24)</f>
        <v>0</v>
      </c>
      <c r="O24" s="161">
        <f>SUM(4:3!O24)</f>
        <v>0</v>
      </c>
      <c r="P24" s="161">
        <f>SUM(4:3!P24)</f>
        <v>0</v>
      </c>
      <c r="Q24" s="161">
        <f>SUM(4:3!Q24)</f>
        <v>0</v>
      </c>
      <c r="R24" s="158">
        <f t="shared" si="0"/>
        <v>1</v>
      </c>
      <c r="S24" s="158">
        <f t="shared" si="1"/>
        <v>21</v>
      </c>
      <c r="T24" s="5"/>
    </row>
    <row r="25" spans="1:20" ht="19.5" customHeight="1">
      <c r="A25" s="37" t="s">
        <v>147</v>
      </c>
      <c r="B25" s="173">
        <f>SUM(4:3!B25)</f>
        <v>31</v>
      </c>
      <c r="C25" s="174">
        <f>SUM(4:3!C25)</f>
        <v>0</v>
      </c>
      <c r="D25" s="161">
        <f>SUM(4:3!D25)</f>
        <v>0</v>
      </c>
      <c r="E25" s="161">
        <f>SUM(4:3!E25)</f>
        <v>0</v>
      </c>
      <c r="F25" s="161">
        <f>SUM(4:3!F25)</f>
        <v>0</v>
      </c>
      <c r="G25" s="161">
        <f>SUM(4:3!G25)</f>
        <v>0</v>
      </c>
      <c r="H25" s="161">
        <f>SUM(4:3!H25)</f>
        <v>0</v>
      </c>
      <c r="I25" s="161">
        <f>SUM(4:3!I25)</f>
        <v>0</v>
      </c>
      <c r="J25" s="161">
        <f>SUM(4:3!J25)</f>
        <v>0</v>
      </c>
      <c r="K25" s="161">
        <f>SUM(4:3!K25)</f>
        <v>9</v>
      </c>
      <c r="L25" s="161">
        <f>SUM(4:3!L25)</f>
        <v>0</v>
      </c>
      <c r="M25" s="161">
        <f>SUM(4:3!M25)</f>
        <v>0</v>
      </c>
      <c r="N25" s="161">
        <f>SUM(4:3!N25)</f>
        <v>0</v>
      </c>
      <c r="O25" s="161">
        <f>SUM(4:3!O25)</f>
        <v>0</v>
      </c>
      <c r="P25" s="161">
        <f>SUM(4:3!P25)</f>
        <v>0</v>
      </c>
      <c r="Q25" s="161">
        <f>SUM(4:3!Q25)</f>
        <v>0</v>
      </c>
      <c r="R25" s="158">
        <f t="shared" si="0"/>
        <v>9</v>
      </c>
      <c r="S25" s="158">
        <f t="shared" si="1"/>
        <v>40</v>
      </c>
      <c r="T25" s="5"/>
    </row>
    <row r="26" spans="1:20" ht="19.5" customHeight="1">
      <c r="A26" s="37" t="s">
        <v>149</v>
      </c>
      <c r="B26" s="173">
        <f>SUM(4:3!B26)</f>
        <v>29</v>
      </c>
      <c r="C26" s="174">
        <f>SUM(4:3!C26)</f>
        <v>0</v>
      </c>
      <c r="D26" s="161">
        <f>SUM(4:3!D26)</f>
        <v>1</v>
      </c>
      <c r="E26" s="161">
        <f>SUM(4:3!E26)</f>
        <v>0</v>
      </c>
      <c r="F26" s="161">
        <f>SUM(4:3!F26)</f>
        <v>0</v>
      </c>
      <c r="G26" s="161">
        <f>SUM(4:3!G26)</f>
        <v>0</v>
      </c>
      <c r="H26" s="161">
        <f>SUM(4:3!H26)</f>
        <v>0</v>
      </c>
      <c r="I26" s="161">
        <f>SUM(4:3!I26)</f>
        <v>0</v>
      </c>
      <c r="J26" s="161">
        <f>SUM(4:3!J26)</f>
        <v>0</v>
      </c>
      <c r="K26" s="161">
        <f>SUM(4:3!K26)</f>
        <v>0</v>
      </c>
      <c r="L26" s="161">
        <f>SUM(4:3!L26)</f>
        <v>0</v>
      </c>
      <c r="M26" s="161">
        <f>SUM(4:3!M26)</f>
        <v>0</v>
      </c>
      <c r="N26" s="161">
        <f>SUM(4:3!N26)</f>
        <v>0</v>
      </c>
      <c r="O26" s="161">
        <f>SUM(4:3!O26)</f>
        <v>0</v>
      </c>
      <c r="P26" s="161">
        <f>SUM(4:3!P26)</f>
        <v>0</v>
      </c>
      <c r="Q26" s="161">
        <f>SUM(4:3!Q26)</f>
        <v>0</v>
      </c>
      <c r="R26" s="158">
        <f t="shared" si="0"/>
        <v>1</v>
      </c>
      <c r="S26" s="158">
        <f t="shared" si="1"/>
        <v>30</v>
      </c>
      <c r="T26" s="5"/>
    </row>
    <row r="27" spans="1:20" ht="19.5" customHeight="1">
      <c r="A27" s="2" t="s">
        <v>36</v>
      </c>
      <c r="B27" s="173">
        <f>SUM(4:3!B27)</f>
        <v>1</v>
      </c>
      <c r="C27" s="174">
        <f>SUM(4:3!C27)</f>
        <v>0</v>
      </c>
      <c r="D27" s="161">
        <f>SUM(4:3!D27)</f>
        <v>0</v>
      </c>
      <c r="E27" s="161">
        <f>SUM(4:3!E27)</f>
        <v>0</v>
      </c>
      <c r="F27" s="161">
        <f>SUM(4:3!F27)</f>
        <v>0</v>
      </c>
      <c r="G27" s="161">
        <f>SUM(4:3!G27)</f>
        <v>0</v>
      </c>
      <c r="H27" s="161">
        <f>SUM(4:3!H27)</f>
        <v>0</v>
      </c>
      <c r="I27" s="161">
        <f>SUM(4:3!I27)</f>
        <v>0</v>
      </c>
      <c r="J27" s="161">
        <f>SUM(4:3!J27)</f>
        <v>0</v>
      </c>
      <c r="K27" s="161">
        <f>SUM(4:3!K27)</f>
        <v>0</v>
      </c>
      <c r="L27" s="161">
        <f>SUM(4:3!L27)</f>
        <v>0</v>
      </c>
      <c r="M27" s="161">
        <f>SUM(4:3!M27)</f>
        <v>0</v>
      </c>
      <c r="N27" s="161">
        <f>SUM(4:3!N27)</f>
        <v>0</v>
      </c>
      <c r="O27" s="161">
        <f>SUM(4:3!O27)</f>
        <v>0</v>
      </c>
      <c r="P27" s="161">
        <f>SUM(4:3!P27)</f>
        <v>0</v>
      </c>
      <c r="Q27" s="161">
        <f>SUM(4:3!Q27)</f>
        <v>0</v>
      </c>
      <c r="R27" s="158">
        <f t="shared" si="0"/>
        <v>0</v>
      </c>
      <c r="S27" s="158">
        <f t="shared" si="1"/>
        <v>1</v>
      </c>
      <c r="T27" s="5"/>
    </row>
    <row r="28" spans="1:20" ht="19.5" customHeight="1">
      <c r="A28" s="2" t="s">
        <v>37</v>
      </c>
      <c r="B28" s="173">
        <f>SUM(4:3!B28)</f>
        <v>6</v>
      </c>
      <c r="C28" s="174">
        <f>SUM(4:3!C28)</f>
        <v>0</v>
      </c>
      <c r="D28" s="161">
        <f>SUM(4:3!D28)</f>
        <v>0</v>
      </c>
      <c r="E28" s="161">
        <f>SUM(4:3!E28)</f>
        <v>0</v>
      </c>
      <c r="F28" s="161">
        <f>SUM(4:3!F28)</f>
        <v>0</v>
      </c>
      <c r="G28" s="161">
        <f>SUM(4:3!G28)</f>
        <v>0</v>
      </c>
      <c r="H28" s="161">
        <f>SUM(4:3!H28)</f>
        <v>0</v>
      </c>
      <c r="I28" s="161">
        <f>SUM(4:3!I28)</f>
        <v>0</v>
      </c>
      <c r="J28" s="161">
        <f>SUM(4:3!J28)</f>
        <v>0</v>
      </c>
      <c r="K28" s="161">
        <f>SUM(4:3!K28)</f>
        <v>0</v>
      </c>
      <c r="L28" s="161">
        <f>SUM(4:3!L28)</f>
        <v>0</v>
      </c>
      <c r="M28" s="161">
        <f>SUM(4:3!M28)</f>
        <v>0</v>
      </c>
      <c r="N28" s="161">
        <f>SUM(4:3!N28)</f>
        <v>0</v>
      </c>
      <c r="O28" s="161">
        <f>SUM(4:3!O28)</f>
        <v>0</v>
      </c>
      <c r="P28" s="161">
        <f>SUM(4:3!P28)</f>
        <v>0</v>
      </c>
      <c r="Q28" s="161">
        <f>SUM(4:3!Q28)</f>
        <v>0</v>
      </c>
      <c r="R28" s="158">
        <f t="shared" si="0"/>
        <v>0</v>
      </c>
      <c r="S28" s="158">
        <f t="shared" si="1"/>
        <v>6</v>
      </c>
      <c r="T28" s="5"/>
    </row>
    <row r="29" spans="1:20" ht="19.5" customHeight="1">
      <c r="A29" s="2" t="s">
        <v>38</v>
      </c>
      <c r="B29" s="173">
        <f>SUM(4:3!B29)</f>
        <v>8</v>
      </c>
      <c r="C29" s="174">
        <f>SUM(4:3!C29)</f>
        <v>0</v>
      </c>
      <c r="D29" s="161">
        <f>SUM(4:3!D29)</f>
        <v>0</v>
      </c>
      <c r="E29" s="161">
        <f>SUM(4:3!E29)</f>
        <v>0</v>
      </c>
      <c r="F29" s="161">
        <f>SUM(4:3!F29)</f>
        <v>0</v>
      </c>
      <c r="G29" s="161">
        <f>SUM(4:3!G29)</f>
        <v>0</v>
      </c>
      <c r="H29" s="161">
        <f>SUM(4:3!H29)</f>
        <v>0</v>
      </c>
      <c r="I29" s="161">
        <f>SUM(4:3!I29)</f>
        <v>0</v>
      </c>
      <c r="J29" s="161">
        <f>SUM(4:3!J29)</f>
        <v>0</v>
      </c>
      <c r="K29" s="161">
        <f>SUM(4:3!K29)</f>
        <v>0</v>
      </c>
      <c r="L29" s="161">
        <f>SUM(4:3!L29)</f>
        <v>0</v>
      </c>
      <c r="M29" s="161">
        <f>SUM(4:3!M29)</f>
        <v>0</v>
      </c>
      <c r="N29" s="161">
        <f>SUM(4:3!N29)</f>
        <v>0</v>
      </c>
      <c r="O29" s="161">
        <f>SUM(4:3!O29)</f>
        <v>0</v>
      </c>
      <c r="P29" s="161">
        <f>SUM(4:3!P29)</f>
        <v>0</v>
      </c>
      <c r="Q29" s="161">
        <f>SUM(4:3!Q29)</f>
        <v>0</v>
      </c>
      <c r="R29" s="158">
        <f t="shared" si="0"/>
        <v>0</v>
      </c>
      <c r="S29" s="158">
        <f t="shared" si="1"/>
        <v>8</v>
      </c>
      <c r="T29" s="5"/>
    </row>
    <row r="30" spans="1:20" ht="19.5" customHeight="1">
      <c r="A30" s="2" t="s">
        <v>39</v>
      </c>
      <c r="B30" s="173">
        <f>SUM(4:3!B30)</f>
        <v>13</v>
      </c>
      <c r="C30" s="174">
        <f>SUM(4:3!C30)</f>
        <v>0</v>
      </c>
      <c r="D30" s="161">
        <f>SUM(4:3!D30)</f>
        <v>0</v>
      </c>
      <c r="E30" s="161">
        <f>SUM(4:3!E30)</f>
        <v>0</v>
      </c>
      <c r="F30" s="161">
        <f>SUM(4:3!F30)</f>
        <v>0</v>
      </c>
      <c r="G30" s="161">
        <f>SUM(4:3!G30)</f>
        <v>0</v>
      </c>
      <c r="H30" s="161">
        <f>SUM(4:3!H30)</f>
        <v>0</v>
      </c>
      <c r="I30" s="161">
        <f>SUM(4:3!I30)</f>
        <v>0</v>
      </c>
      <c r="J30" s="161">
        <f>SUM(4:3!J30)</f>
        <v>0</v>
      </c>
      <c r="K30" s="161">
        <f>SUM(4:3!K30)</f>
        <v>0</v>
      </c>
      <c r="L30" s="161">
        <f>SUM(4:3!L30)</f>
        <v>0</v>
      </c>
      <c r="M30" s="161">
        <f>SUM(4:3!M30)</f>
        <v>0</v>
      </c>
      <c r="N30" s="161">
        <f>SUM(4:3!N30)</f>
        <v>0</v>
      </c>
      <c r="O30" s="161">
        <f>SUM(4:3!O30)</f>
        <v>0</v>
      </c>
      <c r="P30" s="161">
        <f>SUM(4:3!P30)</f>
        <v>0</v>
      </c>
      <c r="Q30" s="161">
        <f>SUM(4:3!Q30)</f>
        <v>0</v>
      </c>
      <c r="R30" s="158">
        <f t="shared" si="0"/>
        <v>0</v>
      </c>
      <c r="S30" s="158">
        <f t="shared" si="1"/>
        <v>13</v>
      </c>
      <c r="T30" s="5"/>
    </row>
    <row r="31" spans="1:20" ht="19.5" customHeight="1">
      <c r="A31" s="2" t="s">
        <v>40</v>
      </c>
      <c r="B31" s="173">
        <f>SUM(4:3!B31)</f>
        <v>3</v>
      </c>
      <c r="C31" s="174">
        <f>SUM(4:3!C31)</f>
        <v>0</v>
      </c>
      <c r="D31" s="161">
        <f>SUM(4:3!D31)</f>
        <v>0</v>
      </c>
      <c r="E31" s="161">
        <f>SUM(4:3!E31)</f>
        <v>0</v>
      </c>
      <c r="F31" s="161">
        <f>SUM(4:3!F31)</f>
        <v>0</v>
      </c>
      <c r="G31" s="161">
        <f>SUM(4:3!G31)</f>
        <v>0</v>
      </c>
      <c r="H31" s="161">
        <f>SUM(4:3!H31)</f>
        <v>0</v>
      </c>
      <c r="I31" s="161">
        <f>SUM(4:3!I31)</f>
        <v>0</v>
      </c>
      <c r="J31" s="161">
        <f>SUM(4:3!J31)</f>
        <v>0</v>
      </c>
      <c r="K31" s="161">
        <f>SUM(4:3!K31)</f>
        <v>0</v>
      </c>
      <c r="L31" s="161">
        <f>SUM(4:3!L31)</f>
        <v>0</v>
      </c>
      <c r="M31" s="161">
        <f>SUM(4:3!M31)</f>
        <v>0</v>
      </c>
      <c r="N31" s="161">
        <f>SUM(4:3!N31)</f>
        <v>0</v>
      </c>
      <c r="O31" s="161">
        <f>SUM(4:3!O31)</f>
        <v>0</v>
      </c>
      <c r="P31" s="161">
        <f>SUM(4:3!P31)</f>
        <v>0</v>
      </c>
      <c r="Q31" s="161">
        <f>SUM(4:3!Q31)</f>
        <v>0</v>
      </c>
      <c r="R31" s="158">
        <f t="shared" si="0"/>
        <v>0</v>
      </c>
      <c r="S31" s="158">
        <f t="shared" si="1"/>
        <v>3</v>
      </c>
      <c r="T31" s="5"/>
    </row>
    <row r="32" spans="1:20" ht="19.5" customHeight="1">
      <c r="A32" s="2" t="s">
        <v>44</v>
      </c>
      <c r="B32" s="173">
        <f>SUM(4:3!B32)</f>
        <v>18</v>
      </c>
      <c r="C32" s="174">
        <f>SUM(4:3!C32)</f>
        <v>0</v>
      </c>
      <c r="D32" s="161">
        <f>SUM(4:3!D32)</f>
        <v>0</v>
      </c>
      <c r="E32" s="161">
        <f>SUM(4:3!E32)</f>
        <v>0</v>
      </c>
      <c r="F32" s="161">
        <f>SUM(4:3!F32)</f>
        <v>0</v>
      </c>
      <c r="G32" s="161">
        <f>SUM(4:3!G32)</f>
        <v>0</v>
      </c>
      <c r="H32" s="161">
        <f>SUM(4:3!H32)</f>
        <v>0</v>
      </c>
      <c r="I32" s="161">
        <f>SUM(4:3!I32)</f>
        <v>0</v>
      </c>
      <c r="J32" s="161">
        <f>SUM(4:3!J32)</f>
        <v>0</v>
      </c>
      <c r="K32" s="161">
        <f>SUM(4:3!K32)</f>
        <v>3</v>
      </c>
      <c r="L32" s="161">
        <f>SUM(4:3!L32)</f>
        <v>0</v>
      </c>
      <c r="M32" s="161">
        <f>SUM(4:3!M32)</f>
        <v>0</v>
      </c>
      <c r="N32" s="161">
        <f>SUM(4:3!N32)</f>
        <v>0</v>
      </c>
      <c r="O32" s="161">
        <f>SUM(4:3!O32)</f>
        <v>0</v>
      </c>
      <c r="P32" s="161">
        <f>SUM(4:3!P32)</f>
        <v>0</v>
      </c>
      <c r="Q32" s="161">
        <f>SUM(4:3!Q32)</f>
        <v>0</v>
      </c>
      <c r="R32" s="158">
        <f t="shared" si="0"/>
        <v>3</v>
      </c>
      <c r="S32" s="158">
        <f t="shared" si="1"/>
        <v>21</v>
      </c>
      <c r="T32" s="5"/>
    </row>
    <row r="33" spans="1:20" ht="19.5" customHeight="1">
      <c r="A33" s="2" t="s">
        <v>47</v>
      </c>
      <c r="B33" s="173">
        <f>SUM(4:3!B33)</f>
        <v>2</v>
      </c>
      <c r="C33" s="174">
        <f>SUM(4:3!C33)</f>
        <v>0</v>
      </c>
      <c r="D33" s="161">
        <f>SUM(4:3!D33)</f>
        <v>0</v>
      </c>
      <c r="E33" s="161">
        <f>SUM(4:3!E33)</f>
        <v>2</v>
      </c>
      <c r="F33" s="161">
        <f>SUM(4:3!F33)</f>
        <v>0</v>
      </c>
      <c r="G33" s="161">
        <f>SUM(4:3!G33)</f>
        <v>0</v>
      </c>
      <c r="H33" s="161">
        <f>SUM(4:3!H33)</f>
        <v>0</v>
      </c>
      <c r="I33" s="161">
        <f>SUM(4:3!I33)</f>
        <v>0</v>
      </c>
      <c r="J33" s="161">
        <f>SUM(4:3!J33)</f>
        <v>0</v>
      </c>
      <c r="K33" s="161">
        <f>SUM(4:3!K33)</f>
        <v>0</v>
      </c>
      <c r="L33" s="161">
        <f>SUM(4:3!L33)</f>
        <v>0</v>
      </c>
      <c r="M33" s="161">
        <f>SUM(4:3!M33)</f>
        <v>0</v>
      </c>
      <c r="N33" s="161">
        <f>SUM(4:3!N33)</f>
        <v>0</v>
      </c>
      <c r="O33" s="161">
        <f>SUM(4:3!O33)</f>
        <v>0</v>
      </c>
      <c r="P33" s="161">
        <f>SUM(4:3!P33)</f>
        <v>0</v>
      </c>
      <c r="Q33" s="161">
        <f>SUM(4:3!Q33)</f>
        <v>5</v>
      </c>
      <c r="R33" s="158">
        <f t="shared" si="0"/>
        <v>7</v>
      </c>
      <c r="S33" s="158">
        <f t="shared" si="1"/>
        <v>9</v>
      </c>
      <c r="T33" s="5"/>
    </row>
    <row r="34" spans="1:20" ht="19.5" customHeight="1">
      <c r="A34" s="2" t="s">
        <v>48</v>
      </c>
      <c r="B34" s="173">
        <f>SUM(4:3!B34)</f>
        <v>5</v>
      </c>
      <c r="C34" s="174">
        <f>SUM(4:3!C34)</f>
        <v>0</v>
      </c>
      <c r="D34" s="161">
        <f>SUM(4:3!D34)</f>
        <v>0</v>
      </c>
      <c r="E34" s="161">
        <f>SUM(4:3!E34)</f>
        <v>1</v>
      </c>
      <c r="F34" s="161">
        <f>SUM(4:3!F34)</f>
        <v>0</v>
      </c>
      <c r="G34" s="161">
        <f>SUM(4:3!G34)</f>
        <v>0</v>
      </c>
      <c r="H34" s="161">
        <f>SUM(4:3!H34)</f>
        <v>0</v>
      </c>
      <c r="I34" s="161">
        <f>SUM(4:3!I34)</f>
        <v>0</v>
      </c>
      <c r="J34" s="161">
        <f>SUM(4:3!J34)</f>
        <v>0</v>
      </c>
      <c r="K34" s="161">
        <f>SUM(4:3!K34)</f>
        <v>1</v>
      </c>
      <c r="L34" s="161">
        <f>SUM(4:3!L34)</f>
        <v>0</v>
      </c>
      <c r="M34" s="161">
        <f>SUM(4:3!M34)</f>
        <v>0</v>
      </c>
      <c r="N34" s="161">
        <f>SUM(4:3!N34)</f>
        <v>0</v>
      </c>
      <c r="O34" s="161">
        <f>SUM(4:3!O34)</f>
        <v>1</v>
      </c>
      <c r="P34" s="161">
        <f>SUM(4:3!P34)</f>
        <v>0</v>
      </c>
      <c r="Q34" s="161">
        <f>SUM(4:3!Q34)</f>
        <v>0</v>
      </c>
      <c r="R34" s="158">
        <f t="shared" si="0"/>
        <v>3</v>
      </c>
      <c r="S34" s="158">
        <f t="shared" si="1"/>
        <v>8</v>
      </c>
      <c r="T34" s="5"/>
    </row>
    <row r="35" spans="1:20" ht="19.5" customHeight="1">
      <c r="A35" s="2" t="s">
        <v>49</v>
      </c>
      <c r="B35" s="173">
        <f>SUM(4:3!B35)</f>
        <v>10</v>
      </c>
      <c r="C35" s="174">
        <f>SUM(4:3!C35)</f>
        <v>0</v>
      </c>
      <c r="D35" s="161">
        <f>SUM(4:3!D35)</f>
        <v>0</v>
      </c>
      <c r="E35" s="161">
        <f>SUM(4:3!E35)</f>
        <v>1</v>
      </c>
      <c r="F35" s="161">
        <f>SUM(4:3!F35)</f>
        <v>0</v>
      </c>
      <c r="G35" s="161">
        <f>SUM(4:3!G35)</f>
        <v>0</v>
      </c>
      <c r="H35" s="161">
        <f>SUM(4:3!H35)</f>
        <v>0</v>
      </c>
      <c r="I35" s="161">
        <f>SUM(4:3!I35)</f>
        <v>0</v>
      </c>
      <c r="J35" s="161">
        <f>SUM(4:3!J35)</f>
        <v>0</v>
      </c>
      <c r="K35" s="161">
        <f>SUM(4:3!K35)</f>
        <v>0</v>
      </c>
      <c r="L35" s="161">
        <f>SUM(4:3!L35)</f>
        <v>0</v>
      </c>
      <c r="M35" s="161">
        <f>SUM(4:3!M35)</f>
        <v>3</v>
      </c>
      <c r="N35" s="161">
        <f>SUM(4:3!N35)</f>
        <v>0</v>
      </c>
      <c r="O35" s="161">
        <f>SUM(4:3!O35)</f>
        <v>0</v>
      </c>
      <c r="P35" s="161">
        <f>SUM(4:3!P35)</f>
        <v>0</v>
      </c>
      <c r="Q35" s="161">
        <f>SUM(4:3!Q35)</f>
        <v>0</v>
      </c>
      <c r="R35" s="158">
        <f t="shared" si="0"/>
        <v>4</v>
      </c>
      <c r="S35" s="158">
        <f t="shared" si="1"/>
        <v>14</v>
      </c>
      <c r="T35" s="5"/>
    </row>
    <row r="36" spans="1:20" ht="19.5" customHeight="1">
      <c r="A36" s="2" t="s">
        <v>51</v>
      </c>
      <c r="B36" s="173">
        <f>SUM(4:3!B36)</f>
        <v>2</v>
      </c>
      <c r="C36" s="174">
        <f>SUM(4:3!C36)</f>
        <v>0</v>
      </c>
      <c r="D36" s="161">
        <f>SUM(4:3!D36)</f>
        <v>0</v>
      </c>
      <c r="E36" s="161">
        <f>SUM(4:3!E36)</f>
        <v>0</v>
      </c>
      <c r="F36" s="161">
        <f>SUM(4:3!F36)</f>
        <v>0</v>
      </c>
      <c r="G36" s="161">
        <f>SUM(4:3!G36)</f>
        <v>0</v>
      </c>
      <c r="H36" s="161">
        <f>SUM(4:3!H36)</f>
        <v>1</v>
      </c>
      <c r="I36" s="161">
        <f>SUM(4:3!I36)</f>
        <v>0</v>
      </c>
      <c r="J36" s="161">
        <f>SUM(4:3!J36)</f>
        <v>0</v>
      </c>
      <c r="K36" s="161">
        <f>SUM(4:3!K36)</f>
        <v>0</v>
      </c>
      <c r="L36" s="161">
        <f>SUM(4:3!L36)</f>
        <v>0</v>
      </c>
      <c r="M36" s="161">
        <f>SUM(4:3!M36)</f>
        <v>0</v>
      </c>
      <c r="N36" s="161">
        <f>SUM(4:3!N36)</f>
        <v>0</v>
      </c>
      <c r="O36" s="161">
        <f>SUM(4:3!O36)</f>
        <v>0</v>
      </c>
      <c r="P36" s="161">
        <f>SUM(4:3!P36)</f>
        <v>0</v>
      </c>
      <c r="Q36" s="161">
        <f>SUM(4:3!Q36)</f>
        <v>0</v>
      </c>
      <c r="R36" s="158">
        <f t="shared" si="0"/>
        <v>1</v>
      </c>
      <c r="S36" s="158">
        <f t="shared" si="1"/>
        <v>3</v>
      </c>
      <c r="T36" s="5"/>
    </row>
    <row r="37" spans="1:20" ht="19.5" customHeight="1">
      <c r="A37" s="2" t="s">
        <v>50</v>
      </c>
      <c r="B37" s="173">
        <f>SUM(4:3!B37)</f>
        <v>20</v>
      </c>
      <c r="C37" s="174">
        <f>SUM(4:3!C37)</f>
        <v>0</v>
      </c>
      <c r="D37" s="161">
        <f>SUM(4:3!D37)</f>
        <v>0</v>
      </c>
      <c r="E37" s="161">
        <f>SUM(4:3!E37)</f>
        <v>0</v>
      </c>
      <c r="F37" s="161">
        <f>SUM(4:3!F37)</f>
        <v>0</v>
      </c>
      <c r="G37" s="161">
        <f>SUM(4:3!G37)</f>
        <v>0</v>
      </c>
      <c r="H37" s="161">
        <f>SUM(4:3!H37)</f>
        <v>0</v>
      </c>
      <c r="I37" s="161">
        <f>SUM(4:3!I37)</f>
        <v>0</v>
      </c>
      <c r="J37" s="161">
        <f>SUM(4:3!J37)</f>
        <v>0</v>
      </c>
      <c r="K37" s="161">
        <f>SUM(4:3!K37)</f>
        <v>0</v>
      </c>
      <c r="L37" s="161">
        <f>SUM(4:3!L37)</f>
        <v>0</v>
      </c>
      <c r="M37" s="161">
        <f>SUM(4:3!M37)</f>
        <v>0</v>
      </c>
      <c r="N37" s="161">
        <f>SUM(4:3!N37)</f>
        <v>0</v>
      </c>
      <c r="O37" s="161">
        <f>SUM(4:3!O37)</f>
        <v>0</v>
      </c>
      <c r="P37" s="161">
        <f>SUM(4:3!P37)</f>
        <v>0</v>
      </c>
      <c r="Q37" s="161">
        <f>SUM(4:3!Q37)</f>
        <v>0</v>
      </c>
      <c r="R37" s="158">
        <f t="shared" si="0"/>
        <v>0</v>
      </c>
      <c r="S37" s="158">
        <f t="shared" si="1"/>
        <v>20</v>
      </c>
      <c r="T37" s="5"/>
    </row>
    <row r="38" spans="1:20" ht="19.5" customHeight="1">
      <c r="A38" s="2" t="s">
        <v>53</v>
      </c>
      <c r="B38" s="173">
        <f>SUM(4:3!B38)</f>
        <v>0</v>
      </c>
      <c r="C38" s="174">
        <f>SUM(4:3!C38)</f>
        <v>0</v>
      </c>
      <c r="D38" s="161">
        <f>SUM(4:3!D38)</f>
        <v>0</v>
      </c>
      <c r="E38" s="161">
        <f>SUM(4:3!E38)</f>
        <v>0</v>
      </c>
      <c r="F38" s="161">
        <f>SUM(4:3!F38)</f>
        <v>0</v>
      </c>
      <c r="G38" s="161">
        <f>SUM(4:3!G38)</f>
        <v>0</v>
      </c>
      <c r="H38" s="161">
        <f>SUM(4:3!H38)</f>
        <v>0</v>
      </c>
      <c r="I38" s="161">
        <f>SUM(4:3!I38)</f>
        <v>0</v>
      </c>
      <c r="J38" s="161">
        <f>SUM(4:3!J38)</f>
        <v>0</v>
      </c>
      <c r="K38" s="161">
        <f>SUM(4:3!K38)</f>
        <v>0</v>
      </c>
      <c r="L38" s="161">
        <f>SUM(4:3!L38)</f>
        <v>0</v>
      </c>
      <c r="M38" s="161">
        <f>SUM(4:3!M38)</f>
        <v>0</v>
      </c>
      <c r="N38" s="161">
        <f>SUM(4:3!N38)</f>
        <v>0</v>
      </c>
      <c r="O38" s="161">
        <f>SUM(4:3!O38)</f>
        <v>0</v>
      </c>
      <c r="P38" s="161">
        <f>SUM(4:3!P38)</f>
        <v>0</v>
      </c>
      <c r="Q38" s="161">
        <f>SUM(4:3!Q38)</f>
        <v>0</v>
      </c>
      <c r="R38" s="158">
        <f t="shared" si="0"/>
        <v>0</v>
      </c>
      <c r="S38" s="158">
        <f t="shared" si="1"/>
        <v>0</v>
      </c>
      <c r="T38" s="5"/>
    </row>
    <row r="39" spans="1:20" ht="19.5" customHeight="1">
      <c r="A39" s="2" t="s">
        <v>54</v>
      </c>
      <c r="B39" s="173">
        <f>SUM(4:3!B39)</f>
        <v>6</v>
      </c>
      <c r="C39" s="174">
        <f>SUM(4:3!C39)</f>
        <v>0</v>
      </c>
      <c r="D39" s="161">
        <f>SUM(4:3!D39)</f>
        <v>0</v>
      </c>
      <c r="E39" s="161">
        <f>SUM(4:3!E39)</f>
        <v>0</v>
      </c>
      <c r="F39" s="161">
        <f>SUM(4:3!F39)</f>
        <v>0</v>
      </c>
      <c r="G39" s="161">
        <f>SUM(4:3!G39)</f>
        <v>0</v>
      </c>
      <c r="H39" s="161">
        <f>SUM(4:3!H39)</f>
        <v>0</v>
      </c>
      <c r="I39" s="161">
        <f>SUM(4:3!I39)</f>
        <v>0</v>
      </c>
      <c r="J39" s="161">
        <f>SUM(4:3!J39)</f>
        <v>0</v>
      </c>
      <c r="K39" s="161">
        <f>SUM(4:3!K39)</f>
        <v>0</v>
      </c>
      <c r="L39" s="161">
        <f>SUM(4:3!L39)</f>
        <v>0</v>
      </c>
      <c r="M39" s="161">
        <f>SUM(4:3!M39)</f>
        <v>0</v>
      </c>
      <c r="N39" s="161">
        <f>SUM(4:3!N39)</f>
        <v>0</v>
      </c>
      <c r="O39" s="161">
        <f>SUM(4:3!O39)</f>
        <v>0</v>
      </c>
      <c r="P39" s="161">
        <f>SUM(4:3!P39)</f>
        <v>0</v>
      </c>
      <c r="Q39" s="161">
        <f>SUM(4:3!Q39)</f>
        <v>0</v>
      </c>
      <c r="R39" s="158">
        <f t="shared" si="0"/>
        <v>0</v>
      </c>
      <c r="S39" s="158">
        <f t="shared" si="1"/>
        <v>6</v>
      </c>
      <c r="T39" s="5"/>
    </row>
    <row r="40" spans="1:20" ht="19.5" customHeight="1">
      <c r="A40" s="2" t="s">
        <v>55</v>
      </c>
      <c r="B40" s="173">
        <f>SUM(4:3!B40)</f>
        <v>10</v>
      </c>
      <c r="C40" s="174">
        <f>SUM(4:3!C40)</f>
        <v>0</v>
      </c>
      <c r="D40" s="161">
        <f>SUM(4:3!D40)</f>
        <v>0</v>
      </c>
      <c r="E40" s="161">
        <f>SUM(4:3!E40)</f>
        <v>0</v>
      </c>
      <c r="F40" s="161">
        <f>SUM(4:3!F40)</f>
        <v>0</v>
      </c>
      <c r="G40" s="161">
        <f>SUM(4:3!G40)</f>
        <v>0</v>
      </c>
      <c r="H40" s="161">
        <f>SUM(4:3!H40)</f>
        <v>0</v>
      </c>
      <c r="I40" s="161">
        <f>SUM(4:3!I40)</f>
        <v>0</v>
      </c>
      <c r="J40" s="161">
        <f>SUM(4:3!J40)</f>
        <v>0</v>
      </c>
      <c r="K40" s="161">
        <f>SUM(4:3!K40)</f>
        <v>0</v>
      </c>
      <c r="L40" s="161">
        <f>SUM(4:3!L40)</f>
        <v>0</v>
      </c>
      <c r="M40" s="161">
        <f>SUM(4:3!M40)</f>
        <v>0</v>
      </c>
      <c r="N40" s="161">
        <f>SUM(4:3!N40)</f>
        <v>1</v>
      </c>
      <c r="O40" s="161">
        <f>SUM(4:3!O40)</f>
        <v>0</v>
      </c>
      <c r="P40" s="161">
        <f>SUM(4:3!P40)</f>
        <v>0</v>
      </c>
      <c r="Q40" s="161">
        <f>SUM(4:3!Q40)</f>
        <v>0</v>
      </c>
      <c r="R40" s="158">
        <f t="shared" si="0"/>
        <v>1</v>
      </c>
      <c r="S40" s="158">
        <f t="shared" si="1"/>
        <v>11</v>
      </c>
      <c r="T40" s="5"/>
    </row>
    <row r="41" spans="1:20" ht="19.5" customHeight="1">
      <c r="A41" s="2" t="s">
        <v>58</v>
      </c>
      <c r="B41" s="173">
        <f>SUM(4:3!B41)</f>
        <v>15</v>
      </c>
      <c r="C41" s="174">
        <f>SUM(4:3!C41)</f>
        <v>0</v>
      </c>
      <c r="D41" s="161">
        <f>SUM(4:3!D41)</f>
        <v>0</v>
      </c>
      <c r="E41" s="161">
        <f>SUM(4:3!E41)</f>
        <v>0</v>
      </c>
      <c r="F41" s="161">
        <f>SUM(4:3!F41)</f>
        <v>0</v>
      </c>
      <c r="G41" s="161">
        <f>SUM(4:3!G41)</f>
        <v>0</v>
      </c>
      <c r="H41" s="161">
        <f>SUM(4:3!H41)</f>
        <v>0</v>
      </c>
      <c r="I41" s="161">
        <f>SUM(4:3!I41)</f>
        <v>0</v>
      </c>
      <c r="J41" s="161">
        <f>SUM(4:3!J41)</f>
        <v>0</v>
      </c>
      <c r="K41" s="161">
        <f>SUM(4:3!K41)</f>
        <v>0</v>
      </c>
      <c r="L41" s="161">
        <f>SUM(4:3!L41)</f>
        <v>0</v>
      </c>
      <c r="M41" s="161">
        <f>SUM(4:3!M41)</f>
        <v>0</v>
      </c>
      <c r="N41" s="161">
        <f>SUM(4:3!N41)</f>
        <v>0</v>
      </c>
      <c r="O41" s="161">
        <f>SUM(4:3!O41)</f>
        <v>0</v>
      </c>
      <c r="P41" s="161">
        <f>SUM(4:3!P41)</f>
        <v>0</v>
      </c>
      <c r="Q41" s="161">
        <f>SUM(4:3!Q41)</f>
        <v>0</v>
      </c>
      <c r="R41" s="158">
        <f t="shared" si="0"/>
        <v>0</v>
      </c>
      <c r="S41" s="158">
        <f t="shared" si="1"/>
        <v>15</v>
      </c>
      <c r="T41" s="5"/>
    </row>
    <row r="42" spans="1:20" ht="19.5" customHeight="1">
      <c r="A42" s="2" t="s">
        <v>60</v>
      </c>
      <c r="B42" s="173">
        <f>SUM(4:3!B42)</f>
        <v>5</v>
      </c>
      <c r="C42" s="174">
        <f>SUM(4:3!C42)</f>
        <v>0</v>
      </c>
      <c r="D42" s="161">
        <f>SUM(4:3!D42)</f>
        <v>0</v>
      </c>
      <c r="E42" s="161">
        <f>SUM(4:3!E42)</f>
        <v>0</v>
      </c>
      <c r="F42" s="161">
        <f>SUM(4:3!F42)</f>
        <v>0</v>
      </c>
      <c r="G42" s="161">
        <f>SUM(4:3!G42)</f>
        <v>0</v>
      </c>
      <c r="H42" s="161">
        <f>SUM(4:3!H42)</f>
        <v>0</v>
      </c>
      <c r="I42" s="161">
        <f>SUM(4:3!I42)</f>
        <v>0</v>
      </c>
      <c r="J42" s="161">
        <f>SUM(4:3!J42)</f>
        <v>0</v>
      </c>
      <c r="K42" s="161">
        <f>SUM(4:3!K42)</f>
        <v>0</v>
      </c>
      <c r="L42" s="161">
        <f>SUM(4:3!L42)</f>
        <v>0</v>
      </c>
      <c r="M42" s="161">
        <f>SUM(4:3!M42)</f>
        <v>0</v>
      </c>
      <c r="N42" s="161">
        <f>SUM(4:3!N42)</f>
        <v>0</v>
      </c>
      <c r="O42" s="161">
        <f>SUM(4:3!O42)</f>
        <v>0</v>
      </c>
      <c r="P42" s="161">
        <f>SUM(4:3!P42)</f>
        <v>0</v>
      </c>
      <c r="Q42" s="161">
        <f>SUM(4:3!Q42)</f>
        <v>0</v>
      </c>
      <c r="R42" s="158">
        <f t="shared" si="0"/>
        <v>0</v>
      </c>
      <c r="S42" s="158">
        <f t="shared" si="1"/>
        <v>5</v>
      </c>
      <c r="T42" s="5"/>
    </row>
    <row r="43" spans="1:20" ht="19.5" customHeight="1">
      <c r="A43" s="2" t="s">
        <v>151</v>
      </c>
      <c r="B43" s="173">
        <f>SUM(4:3!B43)</f>
        <v>3</v>
      </c>
      <c r="C43" s="174">
        <f>SUM(4:3!C43)</f>
        <v>0</v>
      </c>
      <c r="D43" s="161">
        <f>SUM(4:3!D43)</f>
        <v>0</v>
      </c>
      <c r="E43" s="161">
        <f>SUM(4:3!E43)</f>
        <v>0</v>
      </c>
      <c r="F43" s="161">
        <f>SUM(4:3!F43)</f>
        <v>0</v>
      </c>
      <c r="G43" s="161">
        <f>SUM(4:3!G43)</f>
        <v>0</v>
      </c>
      <c r="H43" s="161">
        <f>SUM(4:3!H43)</f>
        <v>0</v>
      </c>
      <c r="I43" s="161">
        <f>SUM(4:3!I43)</f>
        <v>0</v>
      </c>
      <c r="J43" s="161">
        <f>SUM(4:3!J43)</f>
        <v>0</v>
      </c>
      <c r="K43" s="161">
        <f>SUM(4:3!K43)</f>
        <v>0</v>
      </c>
      <c r="L43" s="161">
        <f>SUM(4:3!L43)</f>
        <v>0</v>
      </c>
      <c r="M43" s="161">
        <f>SUM(4:3!M43)</f>
        <v>0</v>
      </c>
      <c r="N43" s="161">
        <f>SUM(4:3!N43)</f>
        <v>0</v>
      </c>
      <c r="O43" s="161">
        <f>SUM(4:3!O43)</f>
        <v>0</v>
      </c>
      <c r="P43" s="161">
        <f>SUM(4:3!P43)</f>
        <v>0</v>
      </c>
      <c r="Q43" s="161">
        <f>SUM(4:3!Q43)</f>
        <v>0</v>
      </c>
      <c r="R43" s="158">
        <f t="shared" si="0"/>
        <v>0</v>
      </c>
      <c r="S43" s="158">
        <f t="shared" si="1"/>
        <v>3</v>
      </c>
      <c r="T43" s="5"/>
    </row>
    <row r="44" spans="1:20" ht="19.5" customHeight="1">
      <c r="A44" s="2" t="s">
        <v>67</v>
      </c>
      <c r="B44" s="173">
        <f>SUM(4:3!B44)</f>
        <v>3</v>
      </c>
      <c r="C44" s="174">
        <f>SUM(4:3!C44)</f>
        <v>0</v>
      </c>
      <c r="D44" s="161">
        <f>SUM(4:3!D44)</f>
        <v>0</v>
      </c>
      <c r="E44" s="161">
        <f>SUM(4:3!E44)</f>
        <v>0</v>
      </c>
      <c r="F44" s="161">
        <f>SUM(4:3!F44)</f>
        <v>0</v>
      </c>
      <c r="G44" s="161">
        <f>SUM(4:3!G44)</f>
        <v>0</v>
      </c>
      <c r="H44" s="161">
        <f>SUM(4:3!H44)</f>
        <v>0</v>
      </c>
      <c r="I44" s="161">
        <f>SUM(4:3!I44)</f>
        <v>0</v>
      </c>
      <c r="J44" s="161">
        <f>SUM(4:3!J44)</f>
        <v>0</v>
      </c>
      <c r="K44" s="161">
        <f>SUM(4:3!K44)</f>
        <v>0</v>
      </c>
      <c r="L44" s="161">
        <f>SUM(4:3!L44)</f>
        <v>2</v>
      </c>
      <c r="M44" s="161">
        <f>SUM(4:3!M44)</f>
        <v>0</v>
      </c>
      <c r="N44" s="161">
        <f>SUM(4:3!N44)</f>
        <v>0</v>
      </c>
      <c r="O44" s="161">
        <f>SUM(4:3!O44)</f>
        <v>0</v>
      </c>
      <c r="P44" s="161">
        <f>SUM(4:3!P44)</f>
        <v>0</v>
      </c>
      <c r="Q44" s="161">
        <f>SUM(4:3!Q44)</f>
        <v>0</v>
      </c>
      <c r="R44" s="158">
        <f t="shared" si="0"/>
        <v>2</v>
      </c>
      <c r="S44" s="158">
        <f t="shared" si="1"/>
        <v>5</v>
      </c>
      <c r="T44" s="5"/>
    </row>
    <row r="45" spans="1:20" ht="19.5" customHeight="1">
      <c r="A45" s="2" t="s">
        <v>78</v>
      </c>
      <c r="B45" s="173">
        <f>SUM(4:3!B45)</f>
        <v>0</v>
      </c>
      <c r="C45" s="174">
        <f>SUM(4:3!C45)</f>
        <v>0</v>
      </c>
      <c r="D45" s="161">
        <f>SUM(4:3!D45)</f>
        <v>5</v>
      </c>
      <c r="E45" s="161">
        <f>SUM(4:3!E45)</f>
        <v>0</v>
      </c>
      <c r="F45" s="161">
        <f>SUM(4:3!F45)</f>
        <v>0</v>
      </c>
      <c r="G45" s="161">
        <f>SUM(4:3!G45)</f>
        <v>0</v>
      </c>
      <c r="H45" s="161">
        <f>SUM(4:3!H45)</f>
        <v>0</v>
      </c>
      <c r="I45" s="161">
        <f>SUM(4:3!I45)</f>
        <v>3</v>
      </c>
      <c r="J45" s="161">
        <f>SUM(4:3!J45)</f>
        <v>0</v>
      </c>
      <c r="K45" s="161">
        <f>SUM(4:3!K45)</f>
        <v>0</v>
      </c>
      <c r="L45" s="161">
        <f>SUM(4:3!L45)</f>
        <v>0</v>
      </c>
      <c r="M45" s="161">
        <f>SUM(4:3!M45)</f>
        <v>0</v>
      </c>
      <c r="N45" s="161">
        <f>SUM(4:3!N45)</f>
        <v>0</v>
      </c>
      <c r="O45" s="161">
        <f>SUM(4:3!O45)</f>
        <v>0</v>
      </c>
      <c r="P45" s="161">
        <f>SUM(4:3!P45)</f>
        <v>0</v>
      </c>
      <c r="Q45" s="161">
        <f>SUM(4:3!Q45)</f>
        <v>0</v>
      </c>
      <c r="R45" s="158">
        <f t="shared" si="0"/>
        <v>8</v>
      </c>
      <c r="S45" s="158">
        <f t="shared" si="1"/>
        <v>8</v>
      </c>
      <c r="T45" s="5"/>
    </row>
    <row r="46" spans="1:20" ht="19.5" customHeight="1">
      <c r="A46" s="2" t="s">
        <v>83</v>
      </c>
      <c r="B46" s="173">
        <f>SUM(4:3!B46)</f>
        <v>11</v>
      </c>
      <c r="C46" s="174">
        <f>SUM(4:3!C46)</f>
        <v>0</v>
      </c>
      <c r="D46" s="161">
        <f>SUM(4:3!D46)</f>
        <v>5</v>
      </c>
      <c r="E46" s="161">
        <f>SUM(4:3!E46)</f>
        <v>2</v>
      </c>
      <c r="F46" s="161">
        <f>SUM(4:3!F46)</f>
        <v>1</v>
      </c>
      <c r="G46" s="161">
        <f>SUM(4:3!G46)</f>
        <v>0</v>
      </c>
      <c r="H46" s="161">
        <f>SUM(4:3!H46)</f>
        <v>0</v>
      </c>
      <c r="I46" s="161">
        <f>SUM(4:3!I46)</f>
        <v>5</v>
      </c>
      <c r="J46" s="161">
        <f>SUM(4:3!J46)</f>
        <v>0</v>
      </c>
      <c r="K46" s="161">
        <f>SUM(4:3!K46)</f>
        <v>1</v>
      </c>
      <c r="L46" s="161">
        <f>SUM(4:3!L46)</f>
        <v>0</v>
      </c>
      <c r="M46" s="161">
        <f>SUM(4:3!M46)</f>
        <v>0</v>
      </c>
      <c r="N46" s="161">
        <f>SUM(4:3!N46)</f>
        <v>1</v>
      </c>
      <c r="O46" s="161">
        <f>SUM(4:3!O46)</f>
        <v>0</v>
      </c>
      <c r="P46" s="161">
        <f>SUM(4:3!P46)</f>
        <v>0</v>
      </c>
      <c r="Q46" s="161">
        <f>SUM(4:3!Q46)</f>
        <v>0</v>
      </c>
      <c r="R46" s="158">
        <f t="shared" si="0"/>
        <v>15</v>
      </c>
      <c r="S46" s="158">
        <f t="shared" si="1"/>
        <v>26</v>
      </c>
      <c r="T46" s="5"/>
    </row>
    <row r="47" spans="1:20" ht="19.5" customHeight="1" thickBot="1">
      <c r="A47" s="2" t="s">
        <v>84</v>
      </c>
      <c r="B47" s="173">
        <f>SUM(4:3!B47)</f>
        <v>85</v>
      </c>
      <c r="C47" s="174">
        <f>SUM(4:3!C47)</f>
        <v>0</v>
      </c>
      <c r="D47" s="161">
        <f>SUM(4:3!D47)</f>
        <v>0</v>
      </c>
      <c r="E47" s="161">
        <f>SUM(4:3!E47)</f>
        <v>0</v>
      </c>
      <c r="F47" s="161">
        <f>SUM(4:3!F47)</f>
        <v>3</v>
      </c>
      <c r="G47" s="161">
        <f>SUM(4:3!G47)</f>
        <v>0</v>
      </c>
      <c r="H47" s="161">
        <f>SUM(4:3!H47)</f>
        <v>5</v>
      </c>
      <c r="I47" s="161">
        <f>SUM(4:3!I47)</f>
        <v>0</v>
      </c>
      <c r="J47" s="161">
        <f>SUM(4:3!J47)</f>
        <v>0</v>
      </c>
      <c r="K47" s="161">
        <f>SUM(4:3!K47)</f>
        <v>0</v>
      </c>
      <c r="L47" s="161">
        <f>SUM(4:3!L47)</f>
        <v>0</v>
      </c>
      <c r="M47" s="161">
        <f>SUM(4:3!M47)</f>
        <v>0</v>
      </c>
      <c r="N47" s="161">
        <f>SUM(4:3!N47)</f>
        <v>0</v>
      </c>
      <c r="O47" s="161">
        <f>SUM(4:3!O47)</f>
        <v>0</v>
      </c>
      <c r="P47" s="161">
        <f>SUM(4:3!P47)</f>
        <v>0</v>
      </c>
      <c r="Q47" s="161">
        <f>SUM(4:3!Q47)</f>
        <v>0</v>
      </c>
      <c r="R47" s="158">
        <f t="shared" si="0"/>
        <v>8</v>
      </c>
      <c r="S47" s="158">
        <f t="shared" si="1"/>
        <v>93</v>
      </c>
      <c r="T47" s="5"/>
    </row>
    <row r="48" spans="1:20" ht="21.75" customHeight="1" thickBot="1" thickTop="1">
      <c r="A48" s="3" t="s">
        <v>17</v>
      </c>
      <c r="B48" s="155">
        <f aca="true" t="shared" si="2" ref="B48:Q48">SUM(B4:B47)</f>
        <v>2027</v>
      </c>
      <c r="C48" s="155">
        <f t="shared" si="2"/>
        <v>428</v>
      </c>
      <c r="D48" s="157">
        <f t="shared" si="2"/>
        <v>981</v>
      </c>
      <c r="E48" s="157">
        <f t="shared" si="2"/>
        <v>184</v>
      </c>
      <c r="F48" s="157">
        <f t="shared" si="2"/>
        <v>65</v>
      </c>
      <c r="G48" s="157">
        <f t="shared" si="2"/>
        <v>133</v>
      </c>
      <c r="H48" s="157">
        <f t="shared" si="2"/>
        <v>71</v>
      </c>
      <c r="I48" s="157">
        <f t="shared" si="2"/>
        <v>528</v>
      </c>
      <c r="J48" s="157">
        <f t="shared" si="2"/>
        <v>88</v>
      </c>
      <c r="K48" s="157">
        <f t="shared" si="2"/>
        <v>204</v>
      </c>
      <c r="L48" s="157">
        <f t="shared" si="2"/>
        <v>47</v>
      </c>
      <c r="M48" s="157">
        <f t="shared" si="2"/>
        <v>97</v>
      </c>
      <c r="N48" s="157">
        <f t="shared" si="2"/>
        <v>72</v>
      </c>
      <c r="O48" s="157">
        <f t="shared" si="2"/>
        <v>56</v>
      </c>
      <c r="P48" s="157">
        <f t="shared" si="2"/>
        <v>82</v>
      </c>
      <c r="Q48" s="157">
        <f t="shared" si="2"/>
        <v>5</v>
      </c>
      <c r="R48" s="155">
        <f t="shared" si="0"/>
        <v>3041</v>
      </c>
      <c r="S48" s="155">
        <f t="shared" si="1"/>
        <v>5068</v>
      </c>
      <c r="T48" s="5"/>
    </row>
    <row r="49" spans="1:20" ht="7.5" customHeight="1" thickTop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54"/>
      <c r="T49" s="20"/>
    </row>
    <row r="50" spans="1:20" ht="14.25">
      <c r="A50" t="s">
        <v>152</v>
      </c>
      <c r="S50" s="39"/>
      <c r="T50" s="20"/>
    </row>
  </sheetData>
  <printOptions horizontalCentered="1" verticalCentered="1"/>
  <pageMargins left="0.3937007874015748" right="0.31496062992125984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showZeros="0" tabSelected="1" showOutlineSymbols="0" zoomScale="87" zoomScaleNormal="87" zoomScaleSheetLayoutView="50" workbookViewId="0" topLeftCell="A1">
      <pane xSplit="1" ySplit="6" topLeftCell="B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28.5" customHeight="1"/>
  <cols>
    <col min="1" max="1" width="14.625" style="190" customWidth="1"/>
    <col min="2" max="6" width="15.625" style="190" customWidth="1"/>
    <col min="7" max="7" width="11.625" style="190" customWidth="1"/>
    <col min="8" max="9" width="2.625" style="190" customWidth="1"/>
    <col min="10" max="10" width="1.625" style="190" customWidth="1"/>
    <col min="11" max="16384" width="10.75390625" style="190" customWidth="1"/>
  </cols>
  <sheetData>
    <row r="1" ht="28.5" customHeight="1">
      <c r="A1" s="189" t="s">
        <v>158</v>
      </c>
    </row>
    <row r="2" spans="1:9" ht="28.5" customHeight="1">
      <c r="A2" s="231" t="s">
        <v>157</v>
      </c>
      <c r="B2" s="232"/>
      <c r="C2" s="232"/>
      <c r="D2" s="232"/>
      <c r="E2" s="232"/>
      <c r="F2" s="232"/>
      <c r="G2" s="232"/>
      <c r="H2" s="232"/>
      <c r="I2" s="232"/>
    </row>
    <row r="3" spans="1:9" ht="28.5" customHeight="1">
      <c r="A3" s="191"/>
      <c r="B3" s="191"/>
      <c r="C3" s="192"/>
      <c r="D3" s="192"/>
      <c r="E3" s="192"/>
      <c r="F3" s="192"/>
      <c r="G3" s="192"/>
      <c r="H3" s="192"/>
      <c r="I3" s="192"/>
    </row>
    <row r="4" spans="1:10" ht="28.5" customHeight="1">
      <c r="A4" s="193" t="s">
        <v>89</v>
      </c>
      <c r="B4" s="233" t="s">
        <v>90</v>
      </c>
      <c r="C4" s="236" t="s">
        <v>91</v>
      </c>
      <c r="D4" s="239" t="s">
        <v>186</v>
      </c>
      <c r="E4" s="240"/>
      <c r="F4" s="240"/>
      <c r="G4" s="240"/>
      <c r="H4" s="240"/>
      <c r="I4" s="241"/>
      <c r="J4" s="194"/>
    </row>
    <row r="5" spans="1:10" ht="19.5" customHeight="1">
      <c r="A5" s="195"/>
      <c r="B5" s="234"/>
      <c r="C5" s="237"/>
      <c r="D5" s="246" t="s">
        <v>92</v>
      </c>
      <c r="E5" s="246" t="s">
        <v>187</v>
      </c>
      <c r="F5" s="246" t="s">
        <v>93</v>
      </c>
      <c r="G5" s="242" t="s">
        <v>94</v>
      </c>
      <c r="H5" s="196" t="s">
        <v>95</v>
      </c>
      <c r="I5" s="244" t="s">
        <v>96</v>
      </c>
      <c r="J5" s="194"/>
    </row>
    <row r="6" spans="1:10" ht="19.5" customHeight="1">
      <c r="A6" s="197"/>
      <c r="B6" s="235"/>
      <c r="C6" s="238"/>
      <c r="D6" s="247"/>
      <c r="E6" s="247"/>
      <c r="F6" s="247"/>
      <c r="G6" s="243"/>
      <c r="H6" s="198" t="s">
        <v>97</v>
      </c>
      <c r="I6" s="245"/>
      <c r="J6" s="194"/>
    </row>
    <row r="7" spans="1:10" ht="28.5" customHeight="1">
      <c r="A7" s="199" t="s">
        <v>98</v>
      </c>
      <c r="B7" s="200">
        <f>SUM(B8:B52)</f>
        <v>39491</v>
      </c>
      <c r="C7" s="201">
        <f>SUM(C8:C52)</f>
        <v>51241</v>
      </c>
      <c r="D7" s="201">
        <f>SUM(D8:D52)</f>
        <v>2027</v>
      </c>
      <c r="E7" s="201">
        <f>SUM(E8:E52)</f>
        <v>3041</v>
      </c>
      <c r="F7" s="201">
        <f aca="true" t="shared" si="0" ref="F7:F51">D7+E7</f>
        <v>5068</v>
      </c>
      <c r="G7" s="228">
        <f>F7/C7*100</f>
        <v>9.890517359145996</v>
      </c>
      <c r="H7" s="229"/>
      <c r="I7" s="230"/>
      <c r="J7" s="194"/>
    </row>
    <row r="8" spans="1:10" ht="28.5" customHeight="1">
      <c r="A8" s="202" t="s">
        <v>18</v>
      </c>
      <c r="B8" s="203">
        <v>7352</v>
      </c>
      <c r="C8" s="201">
        <v>9014</v>
      </c>
      <c r="D8" s="201">
        <f>'⑱合計'!B4</f>
        <v>889</v>
      </c>
      <c r="E8" s="201">
        <f>'⑱合計'!R4</f>
        <v>433</v>
      </c>
      <c r="F8" s="201">
        <f t="shared" si="0"/>
        <v>1322</v>
      </c>
      <c r="G8" s="228">
        <f>F8/C8*100</f>
        <v>14.666074994453075</v>
      </c>
      <c r="H8" s="229"/>
      <c r="I8" s="230"/>
      <c r="J8" s="194"/>
    </row>
    <row r="9" spans="1:10" ht="28.5" customHeight="1">
      <c r="A9" s="202" t="s">
        <v>19</v>
      </c>
      <c r="B9" s="203">
        <v>9936</v>
      </c>
      <c r="C9" s="201">
        <v>12714</v>
      </c>
      <c r="D9" s="201">
        <f>'⑱合計'!B5</f>
        <v>61</v>
      </c>
      <c r="E9" s="201">
        <f>'⑱合計'!R5</f>
        <v>961</v>
      </c>
      <c r="F9" s="201">
        <f t="shared" si="0"/>
        <v>1022</v>
      </c>
      <c r="G9" s="228">
        <f aca="true" t="shared" si="1" ref="G9:G49">F9/C9*100</f>
        <v>8.038382885008652</v>
      </c>
      <c r="H9" s="229"/>
      <c r="I9" s="230"/>
      <c r="J9" s="194"/>
    </row>
    <row r="10" spans="1:10" ht="28.5" customHeight="1">
      <c r="A10" s="202" t="s">
        <v>20</v>
      </c>
      <c r="B10" s="203">
        <v>2545</v>
      </c>
      <c r="C10" s="201">
        <v>3329</v>
      </c>
      <c r="D10" s="201">
        <f>'⑱合計'!B6</f>
        <v>66</v>
      </c>
      <c r="E10" s="201">
        <f>'⑱合計'!R6</f>
        <v>173</v>
      </c>
      <c r="F10" s="201">
        <f t="shared" si="0"/>
        <v>239</v>
      </c>
      <c r="G10" s="228">
        <f t="shared" si="1"/>
        <v>7.179333133072994</v>
      </c>
      <c r="H10" s="229"/>
      <c r="I10" s="230"/>
      <c r="J10" s="194"/>
    </row>
    <row r="11" spans="1:10" ht="28.5" customHeight="1">
      <c r="A11" s="202" t="s">
        <v>21</v>
      </c>
      <c r="B11" s="203">
        <v>310</v>
      </c>
      <c r="C11" s="201">
        <v>438</v>
      </c>
      <c r="D11" s="201">
        <f>'⑱合計'!B7</f>
        <v>46</v>
      </c>
      <c r="E11" s="201">
        <f>'⑱合計'!R7</f>
        <v>0</v>
      </c>
      <c r="F11" s="201">
        <f t="shared" si="0"/>
        <v>46</v>
      </c>
      <c r="G11" s="228">
        <f t="shared" si="1"/>
        <v>10.50228310502283</v>
      </c>
      <c r="H11" s="229"/>
      <c r="I11" s="230"/>
      <c r="J11" s="194"/>
    </row>
    <row r="12" spans="1:10" ht="28.5" customHeight="1">
      <c r="A12" s="202" t="s">
        <v>22</v>
      </c>
      <c r="B12" s="203">
        <v>1107</v>
      </c>
      <c r="C12" s="201">
        <v>1433</v>
      </c>
      <c r="D12" s="201">
        <f>'⑱合計'!B8</f>
        <v>47</v>
      </c>
      <c r="E12" s="201">
        <f>'⑱合計'!R8</f>
        <v>180</v>
      </c>
      <c r="F12" s="201">
        <f t="shared" si="0"/>
        <v>227</v>
      </c>
      <c r="G12" s="228">
        <f t="shared" si="1"/>
        <v>15.84089323098395</v>
      </c>
      <c r="H12" s="229"/>
      <c r="I12" s="230"/>
      <c r="J12" s="194"/>
    </row>
    <row r="13" spans="1:10" ht="28.5" customHeight="1">
      <c r="A13" s="202" t="s">
        <v>177</v>
      </c>
      <c r="B13" s="203">
        <v>1142</v>
      </c>
      <c r="C13" s="201">
        <v>1564</v>
      </c>
      <c r="D13" s="201">
        <f>'⑱合計'!B9</f>
        <v>43</v>
      </c>
      <c r="E13" s="201">
        <f>'⑱合計'!R9</f>
        <v>62</v>
      </c>
      <c r="F13" s="201">
        <f t="shared" si="0"/>
        <v>105</v>
      </c>
      <c r="G13" s="228">
        <f t="shared" si="1"/>
        <v>6.713554987212277</v>
      </c>
      <c r="H13" s="229"/>
      <c r="I13" s="230"/>
      <c r="J13" s="194"/>
    </row>
    <row r="14" spans="1:10" ht="28.5" customHeight="1">
      <c r="A14" s="202" t="s">
        <v>23</v>
      </c>
      <c r="B14" s="203">
        <v>556</v>
      </c>
      <c r="C14" s="201">
        <v>814</v>
      </c>
      <c r="D14" s="201">
        <f>'⑱合計'!B10</f>
        <v>57</v>
      </c>
      <c r="E14" s="201">
        <f>'⑱合計'!R10</f>
        <v>1</v>
      </c>
      <c r="F14" s="201">
        <f t="shared" si="0"/>
        <v>58</v>
      </c>
      <c r="G14" s="228">
        <f t="shared" si="1"/>
        <v>7.125307125307126</v>
      </c>
      <c r="H14" s="229"/>
      <c r="I14" s="230"/>
      <c r="J14" s="194"/>
    </row>
    <row r="15" spans="1:10" ht="28.5" customHeight="1">
      <c r="A15" s="202" t="s">
        <v>24</v>
      </c>
      <c r="B15" s="203">
        <v>865</v>
      </c>
      <c r="C15" s="201">
        <v>1147</v>
      </c>
      <c r="D15" s="201">
        <f>'⑱合計'!B11</f>
        <v>58</v>
      </c>
      <c r="E15" s="201">
        <f>'⑱合計'!R11</f>
        <v>65</v>
      </c>
      <c r="F15" s="201">
        <f t="shared" si="0"/>
        <v>123</v>
      </c>
      <c r="G15" s="228">
        <f t="shared" si="1"/>
        <v>10.72362685265911</v>
      </c>
      <c r="H15" s="229"/>
      <c r="I15" s="230"/>
      <c r="J15" s="194"/>
    </row>
    <row r="16" spans="1:10" ht="28.5" customHeight="1">
      <c r="A16" s="202" t="s">
        <v>25</v>
      </c>
      <c r="B16" s="203">
        <v>2620</v>
      </c>
      <c r="C16" s="201">
        <v>3333</v>
      </c>
      <c r="D16" s="201">
        <f>'⑱合計'!B12</f>
        <v>167</v>
      </c>
      <c r="E16" s="201">
        <f>'⑱合計'!R12</f>
        <v>135</v>
      </c>
      <c r="F16" s="201">
        <f t="shared" si="0"/>
        <v>302</v>
      </c>
      <c r="G16" s="228">
        <f t="shared" si="1"/>
        <v>9.06090609060906</v>
      </c>
      <c r="H16" s="229"/>
      <c r="I16" s="230"/>
      <c r="J16" s="194"/>
    </row>
    <row r="17" spans="1:10" ht="28.5" customHeight="1">
      <c r="A17" s="202" t="s">
        <v>26</v>
      </c>
      <c r="B17" s="203">
        <v>1793</v>
      </c>
      <c r="C17" s="201">
        <v>2391</v>
      </c>
      <c r="D17" s="201">
        <f>'⑱合計'!B13</f>
        <v>20</v>
      </c>
      <c r="E17" s="201">
        <f>'⑱合計'!R13</f>
        <v>500</v>
      </c>
      <c r="F17" s="201">
        <f t="shared" si="0"/>
        <v>520</v>
      </c>
      <c r="G17" s="228">
        <f t="shared" si="1"/>
        <v>21.74822250104559</v>
      </c>
      <c r="H17" s="229"/>
      <c r="I17" s="230"/>
      <c r="J17" s="194"/>
    </row>
    <row r="18" spans="1:10" ht="28.5" customHeight="1">
      <c r="A18" s="202" t="s">
        <v>27</v>
      </c>
      <c r="B18" s="203">
        <v>1186</v>
      </c>
      <c r="C18" s="201">
        <v>1526</v>
      </c>
      <c r="D18" s="201">
        <f>'⑱合計'!B14</f>
        <v>51</v>
      </c>
      <c r="E18" s="201">
        <f>'⑱合計'!R14</f>
        <v>81</v>
      </c>
      <c r="F18" s="201">
        <f t="shared" si="0"/>
        <v>132</v>
      </c>
      <c r="G18" s="228">
        <f t="shared" si="1"/>
        <v>8.650065530799477</v>
      </c>
      <c r="H18" s="229"/>
      <c r="I18" s="230"/>
      <c r="J18" s="194"/>
    </row>
    <row r="19" spans="1:10" ht="28.5" customHeight="1">
      <c r="A19" s="202" t="s">
        <v>28</v>
      </c>
      <c r="B19" s="203">
        <v>1029</v>
      </c>
      <c r="C19" s="201">
        <v>1337</v>
      </c>
      <c r="D19" s="201">
        <f>'⑱合計'!B15</f>
        <v>27</v>
      </c>
      <c r="E19" s="201">
        <f>'⑱合計'!R15</f>
        <v>100</v>
      </c>
      <c r="F19" s="201">
        <f t="shared" si="0"/>
        <v>127</v>
      </c>
      <c r="G19" s="228">
        <f t="shared" si="1"/>
        <v>9.498878085265519</v>
      </c>
      <c r="H19" s="229"/>
      <c r="I19" s="230"/>
      <c r="J19" s="194"/>
    </row>
    <row r="20" spans="1:10" ht="28.5" customHeight="1">
      <c r="A20" s="202" t="s">
        <v>29</v>
      </c>
      <c r="B20" s="203">
        <v>1265</v>
      </c>
      <c r="C20" s="201">
        <v>1565</v>
      </c>
      <c r="D20" s="201">
        <f>'⑱合計'!B16</f>
        <v>82</v>
      </c>
      <c r="E20" s="201">
        <f>'⑱合計'!R16</f>
        <v>67</v>
      </c>
      <c r="F20" s="201">
        <f t="shared" si="0"/>
        <v>149</v>
      </c>
      <c r="G20" s="228">
        <f t="shared" si="1"/>
        <v>9.52076677316294</v>
      </c>
      <c r="H20" s="229"/>
      <c r="I20" s="230"/>
      <c r="J20" s="194"/>
    </row>
    <row r="21" spans="1:10" ht="28.5" customHeight="1">
      <c r="A21" s="202" t="s">
        <v>178</v>
      </c>
      <c r="B21" s="203">
        <v>874</v>
      </c>
      <c r="C21" s="201">
        <v>1242</v>
      </c>
      <c r="D21" s="201">
        <f>'⑱合計'!B17</f>
        <v>24</v>
      </c>
      <c r="E21" s="201">
        <f>'⑱合計'!R17</f>
        <v>99</v>
      </c>
      <c r="F21" s="201">
        <f t="shared" si="0"/>
        <v>123</v>
      </c>
      <c r="G21" s="228">
        <f t="shared" si="1"/>
        <v>9.903381642512077</v>
      </c>
      <c r="H21" s="229"/>
      <c r="I21" s="230"/>
      <c r="J21" s="194"/>
    </row>
    <row r="22" spans="1:10" ht="28.5" customHeight="1">
      <c r="A22" s="202" t="s">
        <v>30</v>
      </c>
      <c r="B22" s="203">
        <v>868</v>
      </c>
      <c r="C22" s="201">
        <v>1176</v>
      </c>
      <c r="D22" s="201">
        <f>'⑱合計'!B18</f>
        <v>10</v>
      </c>
      <c r="E22" s="201">
        <f>'⑱合計'!R18</f>
        <v>54</v>
      </c>
      <c r="F22" s="201">
        <f t="shared" si="0"/>
        <v>64</v>
      </c>
      <c r="G22" s="228">
        <f t="shared" si="1"/>
        <v>5.442176870748299</v>
      </c>
      <c r="H22" s="229"/>
      <c r="I22" s="230"/>
      <c r="J22" s="194"/>
    </row>
    <row r="23" spans="1:10" ht="28.5" customHeight="1">
      <c r="A23" s="202" t="s">
        <v>33</v>
      </c>
      <c r="B23" s="203">
        <v>220</v>
      </c>
      <c r="C23" s="201">
        <v>301</v>
      </c>
      <c r="D23" s="201">
        <f>'⑱合計'!B19</f>
        <v>10</v>
      </c>
      <c r="E23" s="201">
        <f>'⑱合計'!R19</f>
        <v>0</v>
      </c>
      <c r="F23" s="201">
        <f t="shared" si="0"/>
        <v>10</v>
      </c>
      <c r="G23" s="228">
        <f t="shared" si="1"/>
        <v>3.322259136212625</v>
      </c>
      <c r="H23" s="229"/>
      <c r="I23" s="230"/>
      <c r="J23" s="194"/>
    </row>
    <row r="24" spans="1:10" ht="28.5" customHeight="1">
      <c r="A24" s="202" t="s">
        <v>34</v>
      </c>
      <c r="B24" s="203">
        <v>505</v>
      </c>
      <c r="C24" s="201">
        <v>678</v>
      </c>
      <c r="D24" s="201">
        <f>'⑱合計'!B20</f>
        <v>13</v>
      </c>
      <c r="E24" s="201">
        <f>'⑱合計'!R20</f>
        <v>61</v>
      </c>
      <c r="F24" s="201">
        <f t="shared" si="0"/>
        <v>74</v>
      </c>
      <c r="G24" s="228">
        <f t="shared" si="1"/>
        <v>10.914454277286136</v>
      </c>
      <c r="H24" s="229"/>
      <c r="I24" s="230"/>
      <c r="J24" s="194"/>
    </row>
    <row r="25" spans="1:10" ht="28.5" customHeight="1">
      <c r="A25" s="202" t="s">
        <v>35</v>
      </c>
      <c r="B25" s="203">
        <v>329</v>
      </c>
      <c r="C25" s="201">
        <v>446</v>
      </c>
      <c r="D25" s="201">
        <f>'⑱合計'!B21</f>
        <v>16</v>
      </c>
      <c r="E25" s="201">
        <f>'⑱合計'!R21</f>
        <v>3</v>
      </c>
      <c r="F25" s="201">
        <f t="shared" si="0"/>
        <v>19</v>
      </c>
      <c r="G25" s="228">
        <f t="shared" si="1"/>
        <v>4.260089686098654</v>
      </c>
      <c r="H25" s="229"/>
      <c r="I25" s="230"/>
      <c r="J25" s="194"/>
    </row>
    <row r="26" spans="1:10" ht="28.5" customHeight="1">
      <c r="A26" s="202" t="s">
        <v>179</v>
      </c>
      <c r="B26" s="203">
        <v>283</v>
      </c>
      <c r="C26" s="201">
        <v>378</v>
      </c>
      <c r="D26" s="201">
        <f>'⑱合計'!B22</f>
        <v>13</v>
      </c>
      <c r="E26" s="201">
        <f>'⑱合計'!R22</f>
        <v>3</v>
      </c>
      <c r="F26" s="201">
        <f t="shared" si="0"/>
        <v>16</v>
      </c>
      <c r="G26" s="228">
        <f t="shared" si="1"/>
        <v>4.232804232804233</v>
      </c>
      <c r="H26" s="229"/>
      <c r="I26" s="230"/>
      <c r="J26" s="194"/>
    </row>
    <row r="27" spans="1:10" ht="28.5" customHeight="1">
      <c r="A27" s="202" t="s">
        <v>180</v>
      </c>
      <c r="B27" s="203">
        <v>234</v>
      </c>
      <c r="C27" s="201">
        <v>324</v>
      </c>
      <c r="D27" s="201">
        <f>'⑱合計'!B23</f>
        <v>21</v>
      </c>
      <c r="E27" s="201">
        <f>'⑱合計'!R23</f>
        <v>0</v>
      </c>
      <c r="F27" s="201">
        <f t="shared" si="0"/>
        <v>21</v>
      </c>
      <c r="G27" s="228">
        <f t="shared" si="1"/>
        <v>6.481481481481481</v>
      </c>
      <c r="H27" s="229"/>
      <c r="I27" s="230"/>
      <c r="J27" s="194"/>
    </row>
    <row r="28" spans="1:10" ht="28.5" customHeight="1">
      <c r="A28" s="202" t="s">
        <v>146</v>
      </c>
      <c r="B28" s="203">
        <v>351</v>
      </c>
      <c r="C28" s="201">
        <v>473</v>
      </c>
      <c r="D28" s="201">
        <f>'⑱合計'!B24</f>
        <v>20</v>
      </c>
      <c r="E28" s="201">
        <f>'⑱合計'!R24</f>
        <v>1</v>
      </c>
      <c r="F28" s="201">
        <f t="shared" si="0"/>
        <v>21</v>
      </c>
      <c r="G28" s="228">
        <f t="shared" si="1"/>
        <v>4.439746300211417</v>
      </c>
      <c r="H28" s="229"/>
      <c r="I28" s="230"/>
      <c r="J28" s="194"/>
    </row>
    <row r="29" spans="1:10" ht="28.5" customHeight="1">
      <c r="A29" s="202" t="s">
        <v>148</v>
      </c>
      <c r="B29" s="203">
        <v>404</v>
      </c>
      <c r="C29" s="201">
        <v>557</v>
      </c>
      <c r="D29" s="201">
        <f>'⑱合計'!B25</f>
        <v>31</v>
      </c>
      <c r="E29" s="201">
        <f>'⑱合計'!R25</f>
        <v>9</v>
      </c>
      <c r="F29" s="201">
        <f t="shared" si="0"/>
        <v>40</v>
      </c>
      <c r="G29" s="228">
        <f t="shared" si="1"/>
        <v>7.1813285457809695</v>
      </c>
      <c r="H29" s="229"/>
      <c r="I29" s="230"/>
      <c r="J29" s="194"/>
    </row>
    <row r="30" spans="1:10" ht="28.5" customHeight="1">
      <c r="A30" s="202" t="s">
        <v>149</v>
      </c>
      <c r="B30" s="203">
        <v>438</v>
      </c>
      <c r="C30" s="201">
        <v>577</v>
      </c>
      <c r="D30" s="201">
        <f>'⑱合計'!B26</f>
        <v>29</v>
      </c>
      <c r="E30" s="201">
        <f>'⑱合計'!R26</f>
        <v>1</v>
      </c>
      <c r="F30" s="201">
        <f t="shared" si="0"/>
        <v>30</v>
      </c>
      <c r="G30" s="228">
        <f t="shared" si="1"/>
        <v>5.1993067590987865</v>
      </c>
      <c r="H30" s="229"/>
      <c r="I30" s="230"/>
      <c r="J30" s="194"/>
    </row>
    <row r="31" spans="1:10" ht="28.5" customHeight="1">
      <c r="A31" s="202" t="s">
        <v>99</v>
      </c>
      <c r="B31" s="203">
        <v>107</v>
      </c>
      <c r="C31" s="201">
        <v>161</v>
      </c>
      <c r="D31" s="201">
        <f>'⑱合計'!B27</f>
        <v>1</v>
      </c>
      <c r="E31" s="201">
        <f>'⑱合計'!R27</f>
        <v>0</v>
      </c>
      <c r="F31" s="201">
        <f t="shared" si="0"/>
        <v>1</v>
      </c>
      <c r="G31" s="228">
        <f t="shared" si="1"/>
        <v>0.6211180124223602</v>
      </c>
      <c r="H31" s="229"/>
      <c r="I31" s="230"/>
      <c r="J31" s="194"/>
    </row>
    <row r="32" spans="1:10" ht="28.5" customHeight="1">
      <c r="A32" s="202" t="s">
        <v>37</v>
      </c>
      <c r="B32" s="203">
        <v>68</v>
      </c>
      <c r="C32" s="201">
        <v>101</v>
      </c>
      <c r="D32" s="201">
        <f>'⑱合計'!B28</f>
        <v>6</v>
      </c>
      <c r="E32" s="201">
        <f>'⑱合計'!R28</f>
        <v>0</v>
      </c>
      <c r="F32" s="201">
        <f t="shared" si="0"/>
        <v>6</v>
      </c>
      <c r="G32" s="228">
        <f t="shared" si="1"/>
        <v>5.9405940594059405</v>
      </c>
      <c r="H32" s="229"/>
      <c r="I32" s="230"/>
      <c r="J32" s="194"/>
    </row>
    <row r="33" spans="1:10" ht="28.5" customHeight="1">
      <c r="A33" s="202" t="s">
        <v>100</v>
      </c>
      <c r="B33" s="203">
        <v>42</v>
      </c>
      <c r="C33" s="201">
        <v>69</v>
      </c>
      <c r="D33" s="201">
        <f>'⑱合計'!B29</f>
        <v>8</v>
      </c>
      <c r="E33" s="201">
        <f>'⑱合計'!R29</f>
        <v>0</v>
      </c>
      <c r="F33" s="201">
        <f t="shared" si="0"/>
        <v>8</v>
      </c>
      <c r="G33" s="228">
        <f t="shared" si="1"/>
        <v>11.594202898550725</v>
      </c>
      <c r="H33" s="229"/>
      <c r="I33" s="230"/>
      <c r="J33" s="194"/>
    </row>
    <row r="34" spans="1:10" ht="28.5" customHeight="1">
      <c r="A34" s="202" t="s">
        <v>39</v>
      </c>
      <c r="B34" s="203">
        <v>38</v>
      </c>
      <c r="C34" s="201">
        <v>52</v>
      </c>
      <c r="D34" s="201">
        <f>'⑱合計'!B30</f>
        <v>13</v>
      </c>
      <c r="E34" s="201">
        <f>'⑱合計'!R30</f>
        <v>0</v>
      </c>
      <c r="F34" s="201">
        <f t="shared" si="0"/>
        <v>13</v>
      </c>
      <c r="G34" s="228">
        <f t="shared" si="1"/>
        <v>25</v>
      </c>
      <c r="H34" s="229"/>
      <c r="I34" s="230"/>
      <c r="J34" s="194"/>
    </row>
    <row r="35" spans="1:10" ht="28.5" customHeight="1">
      <c r="A35" s="202" t="s">
        <v>101</v>
      </c>
      <c r="B35" s="203">
        <v>50</v>
      </c>
      <c r="C35" s="201">
        <v>68</v>
      </c>
      <c r="D35" s="201">
        <f>'⑱合計'!B31</f>
        <v>3</v>
      </c>
      <c r="E35" s="201">
        <f>'⑱合計'!R31</f>
        <v>0</v>
      </c>
      <c r="F35" s="201">
        <f t="shared" si="0"/>
        <v>3</v>
      </c>
      <c r="G35" s="228">
        <f t="shared" si="1"/>
        <v>4.411764705882353</v>
      </c>
      <c r="H35" s="229"/>
      <c r="I35" s="230"/>
      <c r="J35" s="194"/>
    </row>
    <row r="36" spans="1:10" ht="28.5" customHeight="1">
      <c r="A36" s="202" t="s">
        <v>44</v>
      </c>
      <c r="B36" s="203">
        <v>375</v>
      </c>
      <c r="C36" s="201">
        <v>491</v>
      </c>
      <c r="D36" s="201">
        <f>'⑱合計'!B32</f>
        <v>18</v>
      </c>
      <c r="E36" s="201">
        <f>'⑱合計'!R32</f>
        <v>3</v>
      </c>
      <c r="F36" s="201">
        <f t="shared" si="0"/>
        <v>21</v>
      </c>
      <c r="G36" s="228">
        <f t="shared" si="1"/>
        <v>4.276985743380855</v>
      </c>
      <c r="H36" s="229"/>
      <c r="I36" s="230"/>
      <c r="J36" s="194"/>
    </row>
    <row r="37" spans="1:10" ht="28.5" customHeight="1">
      <c r="A37" s="202" t="s">
        <v>47</v>
      </c>
      <c r="B37" s="203">
        <v>457</v>
      </c>
      <c r="C37" s="201">
        <v>577</v>
      </c>
      <c r="D37" s="201">
        <f>'⑱合計'!B33</f>
        <v>2</v>
      </c>
      <c r="E37" s="201">
        <f>'⑱合計'!R33</f>
        <v>7</v>
      </c>
      <c r="F37" s="201">
        <f t="shared" si="0"/>
        <v>9</v>
      </c>
      <c r="G37" s="228">
        <f t="shared" si="1"/>
        <v>1.559792027729636</v>
      </c>
      <c r="H37" s="229"/>
      <c r="I37" s="230"/>
      <c r="J37" s="194"/>
    </row>
    <row r="38" spans="1:10" ht="28.5" customHeight="1">
      <c r="A38" s="202" t="s">
        <v>48</v>
      </c>
      <c r="B38" s="203">
        <v>419</v>
      </c>
      <c r="C38" s="201">
        <v>510</v>
      </c>
      <c r="D38" s="201">
        <f>'⑱合計'!B34</f>
        <v>5</v>
      </c>
      <c r="E38" s="201">
        <f>'⑱合計'!R34</f>
        <v>3</v>
      </c>
      <c r="F38" s="201">
        <f t="shared" si="0"/>
        <v>8</v>
      </c>
      <c r="G38" s="228">
        <f t="shared" si="1"/>
        <v>1.5686274509803921</v>
      </c>
      <c r="H38" s="229"/>
      <c r="I38" s="230"/>
      <c r="J38" s="194"/>
    </row>
    <row r="39" spans="1:10" ht="28.5" customHeight="1">
      <c r="A39" s="202" t="s">
        <v>49</v>
      </c>
      <c r="B39" s="203">
        <v>131</v>
      </c>
      <c r="C39" s="201">
        <v>204</v>
      </c>
      <c r="D39" s="201">
        <f>'⑱合計'!B35</f>
        <v>10</v>
      </c>
      <c r="E39" s="201">
        <f>'⑱合計'!R35</f>
        <v>4</v>
      </c>
      <c r="F39" s="201">
        <f t="shared" si="0"/>
        <v>14</v>
      </c>
      <c r="G39" s="228">
        <f t="shared" si="1"/>
        <v>6.862745098039216</v>
      </c>
      <c r="H39" s="229"/>
      <c r="I39" s="230"/>
      <c r="J39" s="194"/>
    </row>
    <row r="40" spans="1:10" ht="28.5" customHeight="1">
      <c r="A40" s="202" t="s">
        <v>51</v>
      </c>
      <c r="B40" s="203">
        <v>55</v>
      </c>
      <c r="C40" s="201">
        <v>73</v>
      </c>
      <c r="D40" s="201">
        <f>'⑱合計'!B36</f>
        <v>2</v>
      </c>
      <c r="E40" s="201">
        <f>'⑱合計'!R36</f>
        <v>1</v>
      </c>
      <c r="F40" s="201">
        <f t="shared" si="0"/>
        <v>3</v>
      </c>
      <c r="G40" s="228">
        <f t="shared" si="1"/>
        <v>4.10958904109589</v>
      </c>
      <c r="H40" s="229"/>
      <c r="I40" s="230"/>
      <c r="J40" s="194"/>
    </row>
    <row r="41" spans="1:10" ht="28.5" customHeight="1">
      <c r="A41" s="202" t="s">
        <v>102</v>
      </c>
      <c r="B41" s="203">
        <v>97</v>
      </c>
      <c r="C41" s="201">
        <v>126</v>
      </c>
      <c r="D41" s="201">
        <f>'⑱合計'!B37</f>
        <v>20</v>
      </c>
      <c r="E41" s="201">
        <f>'⑱合計'!R37</f>
        <v>0</v>
      </c>
      <c r="F41" s="201">
        <f t="shared" si="0"/>
        <v>20</v>
      </c>
      <c r="G41" s="228">
        <f t="shared" si="1"/>
        <v>15.873015873015872</v>
      </c>
      <c r="H41" s="229"/>
      <c r="I41" s="230"/>
      <c r="J41" s="194"/>
    </row>
    <row r="42" spans="1:10" ht="28.5" customHeight="1">
      <c r="A42" s="202" t="s">
        <v>53</v>
      </c>
      <c r="B42" s="203">
        <v>76</v>
      </c>
      <c r="C42" s="201">
        <v>102</v>
      </c>
      <c r="D42" s="201">
        <f>'⑱合計'!B38</f>
        <v>0</v>
      </c>
      <c r="E42" s="201">
        <f>'⑱合計'!R38</f>
        <v>0</v>
      </c>
      <c r="F42" s="201">
        <f t="shared" si="0"/>
        <v>0</v>
      </c>
      <c r="G42" s="228">
        <f t="shared" si="1"/>
        <v>0</v>
      </c>
      <c r="H42" s="229"/>
      <c r="I42" s="230"/>
      <c r="J42" s="194"/>
    </row>
    <row r="43" spans="1:10" ht="28.5" customHeight="1">
      <c r="A43" s="202" t="s">
        <v>54</v>
      </c>
      <c r="B43" s="203">
        <v>90</v>
      </c>
      <c r="C43" s="201">
        <v>119</v>
      </c>
      <c r="D43" s="201">
        <f>'⑱合計'!B39</f>
        <v>6</v>
      </c>
      <c r="E43" s="201">
        <f>'⑱合計'!R39</f>
        <v>0</v>
      </c>
      <c r="F43" s="201">
        <f t="shared" si="0"/>
        <v>6</v>
      </c>
      <c r="G43" s="228">
        <f t="shared" si="1"/>
        <v>5.042016806722689</v>
      </c>
      <c r="H43" s="229"/>
      <c r="I43" s="230"/>
      <c r="J43" s="194"/>
    </row>
    <row r="44" spans="1:10" ht="28.5" customHeight="1">
      <c r="A44" s="202" t="s">
        <v>103</v>
      </c>
      <c r="B44" s="203">
        <v>259</v>
      </c>
      <c r="C44" s="201">
        <v>315</v>
      </c>
      <c r="D44" s="201">
        <f>'⑱合計'!B40</f>
        <v>10</v>
      </c>
      <c r="E44" s="201">
        <f>'⑱合計'!R40</f>
        <v>1</v>
      </c>
      <c r="F44" s="201">
        <f t="shared" si="0"/>
        <v>11</v>
      </c>
      <c r="G44" s="228">
        <f t="shared" si="1"/>
        <v>3.492063492063492</v>
      </c>
      <c r="H44" s="229"/>
      <c r="I44" s="230"/>
      <c r="J44" s="194"/>
    </row>
    <row r="45" spans="1:10" ht="28.5" customHeight="1">
      <c r="A45" s="202" t="s">
        <v>58</v>
      </c>
      <c r="B45" s="203">
        <v>265</v>
      </c>
      <c r="C45" s="201">
        <v>327</v>
      </c>
      <c r="D45" s="201">
        <f>'⑱合計'!B41</f>
        <v>15</v>
      </c>
      <c r="E45" s="201">
        <f>'⑱合計'!R41</f>
        <v>0</v>
      </c>
      <c r="F45" s="201">
        <f t="shared" si="0"/>
        <v>15</v>
      </c>
      <c r="G45" s="228">
        <f t="shared" si="1"/>
        <v>4.587155963302752</v>
      </c>
      <c r="H45" s="229"/>
      <c r="I45" s="230"/>
      <c r="J45" s="194"/>
    </row>
    <row r="46" spans="1:10" ht="28.5" customHeight="1">
      <c r="A46" s="202" t="s">
        <v>60</v>
      </c>
      <c r="B46" s="203">
        <v>23</v>
      </c>
      <c r="C46" s="201">
        <v>30</v>
      </c>
      <c r="D46" s="201">
        <f>'⑱合計'!B42</f>
        <v>5</v>
      </c>
      <c r="E46" s="201">
        <f>'⑱合計'!R42</f>
        <v>0</v>
      </c>
      <c r="F46" s="201">
        <f t="shared" si="0"/>
        <v>5</v>
      </c>
      <c r="G46" s="228">
        <f t="shared" si="1"/>
        <v>16.666666666666664</v>
      </c>
      <c r="H46" s="229"/>
      <c r="I46" s="230"/>
      <c r="J46" s="194"/>
    </row>
    <row r="47" spans="1:10" ht="28.5" customHeight="1">
      <c r="A47" s="202" t="s">
        <v>151</v>
      </c>
      <c r="B47" s="203">
        <v>27</v>
      </c>
      <c r="C47" s="201">
        <v>35</v>
      </c>
      <c r="D47" s="201">
        <f>'⑱合計'!B43</f>
        <v>3</v>
      </c>
      <c r="E47" s="201">
        <f>'⑱合計'!R43</f>
        <v>0</v>
      </c>
      <c r="F47" s="201">
        <f t="shared" si="0"/>
        <v>3</v>
      </c>
      <c r="G47" s="228">
        <f t="shared" si="1"/>
        <v>8.571428571428571</v>
      </c>
      <c r="H47" s="229"/>
      <c r="I47" s="230"/>
      <c r="J47" s="194"/>
    </row>
    <row r="48" spans="1:10" ht="28.5" customHeight="1">
      <c r="A48" s="202" t="s">
        <v>67</v>
      </c>
      <c r="B48" s="203">
        <v>113</v>
      </c>
      <c r="C48" s="201">
        <v>149</v>
      </c>
      <c r="D48" s="201">
        <f>'⑱合計'!B44</f>
        <v>3</v>
      </c>
      <c r="E48" s="201">
        <f>'⑱合計'!R44</f>
        <v>2</v>
      </c>
      <c r="F48" s="201">
        <f t="shared" si="0"/>
        <v>5</v>
      </c>
      <c r="G48" s="228">
        <f t="shared" si="1"/>
        <v>3.3557046979865772</v>
      </c>
      <c r="H48" s="229"/>
      <c r="I48" s="230"/>
      <c r="J48" s="194"/>
    </row>
    <row r="49" spans="1:10" ht="28.5" customHeight="1">
      <c r="A49" s="202" t="s">
        <v>78</v>
      </c>
      <c r="B49" s="203">
        <v>146</v>
      </c>
      <c r="C49" s="201">
        <v>196</v>
      </c>
      <c r="D49" s="201">
        <f>'⑱合計'!B45</f>
        <v>0</v>
      </c>
      <c r="E49" s="201">
        <f>'⑱合計'!R45</f>
        <v>8</v>
      </c>
      <c r="F49" s="201">
        <f t="shared" si="0"/>
        <v>8</v>
      </c>
      <c r="G49" s="228">
        <f t="shared" si="1"/>
        <v>4.081632653061225</v>
      </c>
      <c r="H49" s="229"/>
      <c r="I49" s="230"/>
      <c r="J49" s="194"/>
    </row>
    <row r="50" spans="1:10" ht="28.5" customHeight="1">
      <c r="A50" s="202" t="s">
        <v>188</v>
      </c>
      <c r="B50" s="200"/>
      <c r="C50" s="201"/>
      <c r="D50" s="201">
        <f>'⑱合計'!B46</f>
        <v>11</v>
      </c>
      <c r="E50" s="201">
        <f>'⑱合計'!R46</f>
        <v>15</v>
      </c>
      <c r="F50" s="201">
        <f t="shared" si="0"/>
        <v>26</v>
      </c>
      <c r="G50" s="228"/>
      <c r="H50" s="229"/>
      <c r="I50" s="230"/>
      <c r="J50" s="194"/>
    </row>
    <row r="51" spans="1:10" ht="28.5" customHeight="1">
      <c r="A51" s="202" t="s">
        <v>189</v>
      </c>
      <c r="B51" s="200"/>
      <c r="C51" s="201"/>
      <c r="D51" s="201">
        <f>'⑱合計'!B47</f>
        <v>85</v>
      </c>
      <c r="E51" s="201">
        <f>'⑱合計'!R47</f>
        <v>8</v>
      </c>
      <c r="F51" s="201">
        <f t="shared" si="0"/>
        <v>93</v>
      </c>
      <c r="G51" s="228"/>
      <c r="H51" s="229"/>
      <c r="I51" s="230"/>
      <c r="J51" s="194"/>
    </row>
    <row r="52" spans="1:10" ht="28.5" customHeight="1">
      <c r="A52" s="202" t="s">
        <v>104</v>
      </c>
      <c r="B52" s="200">
        <v>441</v>
      </c>
      <c r="C52" s="201">
        <v>779</v>
      </c>
      <c r="D52" s="201"/>
      <c r="E52" s="201"/>
      <c r="F52" s="201"/>
      <c r="G52" s="228"/>
      <c r="H52" s="229"/>
      <c r="I52" s="230"/>
      <c r="J52" s="194"/>
    </row>
    <row r="53" spans="1:9" ht="20.25" customHeight="1">
      <c r="A53" s="179" t="s">
        <v>156</v>
      </c>
      <c r="B53" s="194"/>
      <c r="C53" s="194"/>
      <c r="D53" s="194"/>
      <c r="E53" s="194"/>
      <c r="F53" s="194"/>
      <c r="G53" s="194"/>
      <c r="H53" s="194"/>
      <c r="I53" s="194"/>
    </row>
  </sheetData>
  <mergeCells count="55">
    <mergeCell ref="G52:I52"/>
    <mergeCell ref="D5:D6"/>
    <mergeCell ref="E5:E6"/>
    <mergeCell ref="F5:F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31:I31"/>
    <mergeCell ref="G26:I26"/>
    <mergeCell ref="G27:I27"/>
    <mergeCell ref="G28:I28"/>
    <mergeCell ref="G29:I29"/>
    <mergeCell ref="G30:I30"/>
    <mergeCell ref="G32:I32"/>
    <mergeCell ref="G33:I33"/>
    <mergeCell ref="G34:I34"/>
    <mergeCell ref="G35:I35"/>
    <mergeCell ref="G36:I36"/>
    <mergeCell ref="G37:I37"/>
    <mergeCell ref="G38:I38"/>
    <mergeCell ref="G39:I39"/>
    <mergeCell ref="G41:I41"/>
    <mergeCell ref="G40:I40"/>
    <mergeCell ref="G42:I42"/>
    <mergeCell ref="G43:I43"/>
    <mergeCell ref="G44:I44"/>
    <mergeCell ref="G46:I46"/>
    <mergeCell ref="G49:I49"/>
    <mergeCell ref="G48:I48"/>
    <mergeCell ref="G51:I51"/>
    <mergeCell ref="A2:I2"/>
    <mergeCell ref="B4:B6"/>
    <mergeCell ref="G50:I50"/>
    <mergeCell ref="C4:C6"/>
    <mergeCell ref="D4:I4"/>
    <mergeCell ref="G5:G6"/>
    <mergeCell ref="I5:I6"/>
    <mergeCell ref="G47:I47"/>
    <mergeCell ref="G45:I45"/>
  </mergeCells>
  <printOptions horizontalCentered="1"/>
  <pageMargins left="0.5118110236220472" right="0.15748031496062992" top="0.7086614173228347" bottom="0.5118110236220472" header="0.5118110236220472" footer="0.5118110236220472"/>
  <pageSetup firstPageNumber="15" useFirstPageNumber="1" horizontalDpi="400" verticalDpi="4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showOutlineSymbols="0" zoomScale="87" zoomScaleNormal="87" zoomScaleSheetLayoutView="50" workbookViewId="0" topLeftCell="A1">
      <pane xSplit="1" ySplit="4" topLeftCell="B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49" sqref="Q49"/>
    </sheetView>
  </sheetViews>
  <sheetFormatPr defaultColWidth="9.00390625" defaultRowHeight="28.5" customHeight="1"/>
  <cols>
    <col min="1" max="1" width="12.625" style="175" customWidth="1"/>
    <col min="2" max="16" width="6.75390625" style="175" customWidth="1"/>
    <col min="17" max="17" width="7.75390625" style="175" customWidth="1"/>
    <col min="18" max="18" width="1.625" style="175" customWidth="1"/>
    <col min="19" max="16384" width="10.75390625" style="175" customWidth="1"/>
  </cols>
  <sheetData>
    <row r="1" spans="1:17" ht="28.5" customHeight="1">
      <c r="A1" s="250" t="s">
        <v>154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28.5" customHeight="1">
      <c r="A2" s="176"/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8" ht="39" customHeight="1">
      <c r="A3" s="178" t="s">
        <v>159</v>
      </c>
      <c r="B3" s="248" t="s">
        <v>160</v>
      </c>
      <c r="C3" s="248" t="s">
        <v>161</v>
      </c>
      <c r="D3" s="248" t="s">
        <v>162</v>
      </c>
      <c r="E3" s="248" t="s">
        <v>163</v>
      </c>
      <c r="F3" s="248" t="s">
        <v>164</v>
      </c>
      <c r="G3" s="248" t="s">
        <v>165</v>
      </c>
      <c r="H3" s="248" t="s">
        <v>166</v>
      </c>
      <c r="I3" s="248" t="s">
        <v>167</v>
      </c>
      <c r="J3" s="248" t="s">
        <v>168</v>
      </c>
      <c r="K3" s="248" t="s">
        <v>169</v>
      </c>
      <c r="L3" s="248" t="s">
        <v>170</v>
      </c>
      <c r="M3" s="248" t="s">
        <v>171</v>
      </c>
      <c r="N3" s="248" t="s">
        <v>172</v>
      </c>
      <c r="O3" s="248" t="s">
        <v>173</v>
      </c>
      <c r="P3" s="248" t="s">
        <v>174</v>
      </c>
      <c r="Q3" s="248" t="s">
        <v>175</v>
      </c>
      <c r="R3" s="179"/>
    </row>
    <row r="4" spans="1:18" ht="39" customHeight="1">
      <c r="A4" s="180" t="s">
        <v>176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179"/>
    </row>
    <row r="5" spans="1:18" ht="28.5" customHeight="1">
      <c r="A5" s="182" t="s">
        <v>18</v>
      </c>
      <c r="B5" s="185">
        <f>IF('⑱合計'!C4=0,"",'⑱合計'!C4)</f>
        <v>428</v>
      </c>
      <c r="C5" s="185">
        <f>IF('⑱合計'!D4=0,"",'⑱合計'!D4)</f>
        <v>1</v>
      </c>
      <c r="D5" s="185">
        <f>IF('⑱合計'!E4=0,"",'⑱合計'!E4)</f>
        <v>1</v>
      </c>
      <c r="E5" s="185">
        <f>IF('⑱合計'!F4=0,"",'⑱合計'!F4)</f>
      </c>
      <c r="F5" s="185">
        <f>IF('⑱合計'!G4=0,"",'⑱合計'!G4)</f>
      </c>
      <c r="G5" s="185">
        <f>IF('⑱合計'!H4=0,"",'⑱合計'!H4)</f>
      </c>
      <c r="H5" s="185">
        <f>IF('⑱合計'!I4=0,"",'⑱合計'!I4)</f>
        <v>1</v>
      </c>
      <c r="I5" s="185">
        <f>IF('⑱合計'!J4=0,"",'⑱合計'!J4)</f>
        <v>1</v>
      </c>
      <c r="J5" s="185">
        <f>IF('⑱合計'!K4=0,"",'⑱合計'!K4)</f>
      </c>
      <c r="K5" s="185">
        <f>IF('⑱合計'!L4=0,"",'⑱合計'!L4)</f>
      </c>
      <c r="L5" s="185">
        <f>IF('⑱合計'!M4=0,"",'⑱合計'!M4)</f>
      </c>
      <c r="M5" s="185">
        <f>IF('⑱合計'!N4=0,"",'⑱合計'!N4)</f>
      </c>
      <c r="N5" s="185">
        <f>IF('⑱合計'!O4=0,"",'⑱合計'!O4)</f>
      </c>
      <c r="O5" s="185">
        <f>IF('⑱合計'!P4=0,"",'⑱合計'!P4)</f>
        <v>1</v>
      </c>
      <c r="P5" s="185">
        <f>IF('⑱合計'!Q4=0,"",'⑱合計'!Q4)</f>
      </c>
      <c r="Q5" s="185">
        <f aca="true" t="shared" si="0" ref="Q5:Q33">SUM(B5:P5)</f>
        <v>433</v>
      </c>
      <c r="R5" s="179"/>
    </row>
    <row r="6" spans="1:18" ht="28.5" customHeight="1">
      <c r="A6" s="182" t="s">
        <v>19</v>
      </c>
      <c r="B6" s="185">
        <f>IF('⑱合計'!C5=0,"",'⑱合計'!C5)</f>
      </c>
      <c r="C6" s="185">
        <f>IF('⑱合計'!D5=0,"",'⑱合計'!D5)</f>
        <v>951</v>
      </c>
      <c r="D6" s="185">
        <f>IF('⑱合計'!E5=0,"",'⑱合計'!E5)</f>
      </c>
      <c r="E6" s="185">
        <f>IF('⑱合計'!F5=0,"",'⑱合計'!F5)</f>
      </c>
      <c r="F6" s="185">
        <f>IF('⑱合計'!G5=0,"",'⑱合計'!G5)</f>
      </c>
      <c r="G6" s="185">
        <f>IF('⑱合計'!H5=0,"",'⑱合計'!H5)</f>
      </c>
      <c r="H6" s="185">
        <f>IF('⑱合計'!I5=0,"",'⑱合計'!I5)</f>
        <v>9</v>
      </c>
      <c r="I6" s="185">
        <f>IF('⑱合計'!J5=0,"",'⑱合計'!J5)</f>
      </c>
      <c r="J6" s="185">
        <f>IF('⑱合計'!K5=0,"",'⑱合計'!K5)</f>
      </c>
      <c r="K6" s="185">
        <f>IF('⑱合計'!L5=0,"",'⑱合計'!L5)</f>
        <v>1</v>
      </c>
      <c r="L6" s="185">
        <f>IF('⑱合計'!M5=0,"",'⑱合計'!M5)</f>
      </c>
      <c r="M6" s="185">
        <f>IF('⑱合計'!N5=0,"",'⑱合計'!N5)</f>
      </c>
      <c r="N6" s="185">
        <f>IF('⑱合計'!O5=0,"",'⑱合計'!O5)</f>
      </c>
      <c r="O6" s="185">
        <f>IF('⑱合計'!P5=0,"",'⑱合計'!P5)</f>
      </c>
      <c r="P6" s="185">
        <f>IF('⑱合計'!Q5=0,"",'⑱合計'!Q5)</f>
      </c>
      <c r="Q6" s="185">
        <f t="shared" si="0"/>
        <v>961</v>
      </c>
      <c r="R6" s="179"/>
    </row>
    <row r="7" spans="1:18" ht="28.5" customHeight="1">
      <c r="A7" s="182" t="s">
        <v>20</v>
      </c>
      <c r="B7" s="185">
        <f>IF('⑱合計'!C6=0,"",'⑱合計'!C6)</f>
      </c>
      <c r="C7" s="185">
        <f>IF('⑱合計'!D6=0,"",'⑱合計'!D6)</f>
      </c>
      <c r="D7" s="185">
        <f>IF('⑱合計'!E6=0,"",'⑱合計'!E6)</f>
        <v>168</v>
      </c>
      <c r="E7" s="185">
        <f>IF('⑱合計'!F6=0,"",'⑱合計'!F6)</f>
      </c>
      <c r="F7" s="185">
        <f>IF('⑱合計'!G6=0,"",'⑱合計'!G6)</f>
      </c>
      <c r="G7" s="185">
        <f>IF('⑱合計'!H6=0,"",'⑱合計'!H6)</f>
      </c>
      <c r="H7" s="185">
        <f>IF('⑱合計'!I6=0,"",'⑱合計'!I6)</f>
      </c>
      <c r="I7" s="185">
        <f>IF('⑱合計'!J6=0,"",'⑱合計'!J6)</f>
      </c>
      <c r="J7" s="185">
        <f>IF('⑱合計'!K6=0,"",'⑱合計'!K6)</f>
        <v>5</v>
      </c>
      <c r="K7" s="185">
        <f>IF('⑱合計'!L6=0,"",'⑱合計'!L6)</f>
      </c>
      <c r="L7" s="185">
        <f>IF('⑱合計'!M6=0,"",'⑱合計'!M6)</f>
      </c>
      <c r="M7" s="185">
        <f>IF('⑱合計'!N6=0,"",'⑱合計'!N6)</f>
      </c>
      <c r="N7" s="185">
        <f>IF('⑱合計'!O6=0,"",'⑱合計'!O6)</f>
      </c>
      <c r="O7" s="185">
        <f>IF('⑱合計'!P6=0,"",'⑱合計'!P6)</f>
      </c>
      <c r="P7" s="185">
        <f>IF('⑱合計'!Q6=0,"",'⑱合計'!Q6)</f>
      </c>
      <c r="Q7" s="185">
        <f t="shared" si="0"/>
        <v>173</v>
      </c>
      <c r="R7" s="179"/>
    </row>
    <row r="8" spans="1:18" ht="28.5" customHeight="1">
      <c r="A8" s="182" t="s">
        <v>21</v>
      </c>
      <c r="B8" s="185">
        <f>IF('⑱合計'!C7=0,"",'⑱合計'!C7)</f>
      </c>
      <c r="C8" s="185">
        <f>IF('⑱合計'!D7=0,"",'⑱合計'!D7)</f>
      </c>
      <c r="D8" s="185">
        <f>IF('⑱合計'!E7=0,"",'⑱合計'!E7)</f>
      </c>
      <c r="E8" s="185">
        <f>IF('⑱合計'!F7=0,"",'⑱合計'!F7)</f>
      </c>
      <c r="F8" s="185">
        <f>IF('⑱合計'!G7=0,"",'⑱合計'!G7)</f>
      </c>
      <c r="G8" s="185">
        <f>IF('⑱合計'!H7=0,"",'⑱合計'!H7)</f>
      </c>
      <c r="H8" s="185">
        <f>IF('⑱合計'!I7=0,"",'⑱合計'!I7)</f>
      </c>
      <c r="I8" s="185">
        <f>IF('⑱合計'!J7=0,"",'⑱合計'!J7)</f>
      </c>
      <c r="J8" s="185">
        <f>IF('⑱合計'!K7=0,"",'⑱合計'!K7)</f>
      </c>
      <c r="K8" s="185">
        <f>IF('⑱合計'!L7=0,"",'⑱合計'!L7)</f>
      </c>
      <c r="L8" s="185">
        <f>IF('⑱合計'!M7=0,"",'⑱合計'!M7)</f>
      </c>
      <c r="M8" s="185">
        <f>IF('⑱合計'!N7=0,"",'⑱合計'!N7)</f>
      </c>
      <c r="N8" s="185">
        <f>IF('⑱合計'!O7=0,"",'⑱合計'!O7)</f>
      </c>
      <c r="O8" s="185">
        <f>IF('⑱合計'!P7=0,"",'⑱合計'!P7)</f>
      </c>
      <c r="P8" s="185">
        <f>IF('⑱合計'!Q7=0,"",'⑱合計'!Q7)</f>
      </c>
      <c r="Q8" s="185">
        <f t="shared" si="0"/>
        <v>0</v>
      </c>
      <c r="R8" s="179"/>
    </row>
    <row r="9" spans="1:18" ht="28.5" customHeight="1">
      <c r="A9" s="182" t="s">
        <v>22</v>
      </c>
      <c r="B9" s="185">
        <f>IF('⑱合計'!C8=0,"",'⑱合計'!C8)</f>
      </c>
      <c r="C9" s="185">
        <f>IF('⑱合計'!D8=0,"",'⑱合計'!D8)</f>
      </c>
      <c r="D9" s="185">
        <f>IF('⑱合計'!E8=0,"",'⑱合計'!E8)</f>
        <v>4</v>
      </c>
      <c r="E9" s="185">
        <f>IF('⑱合計'!F8=0,"",'⑱合計'!F8)</f>
      </c>
      <c r="F9" s="185">
        <f>IF('⑱合計'!G8=0,"",'⑱合計'!G8)</f>
      </c>
      <c r="G9" s="185">
        <f>IF('⑱合計'!H8=0,"",'⑱合計'!H8)</f>
      </c>
      <c r="H9" s="185">
        <f>IF('⑱合計'!I8=0,"",'⑱合計'!I8)</f>
      </c>
      <c r="I9" s="185">
        <f>IF('⑱合計'!J8=0,"",'⑱合計'!J8)</f>
      </c>
      <c r="J9" s="185">
        <f>IF('⑱合計'!K8=0,"",'⑱合計'!K8)</f>
        <v>176</v>
      </c>
      <c r="K9" s="185">
        <f>IF('⑱合計'!L8=0,"",'⑱合計'!L8)</f>
      </c>
      <c r="L9" s="185">
        <f>IF('⑱合計'!M8=0,"",'⑱合計'!M8)</f>
      </c>
      <c r="M9" s="185">
        <f>IF('⑱合計'!N8=0,"",'⑱合計'!N8)</f>
      </c>
      <c r="N9" s="185">
        <f>IF('⑱合計'!O8=0,"",'⑱合計'!O8)</f>
      </c>
      <c r="O9" s="185">
        <f>IF('⑱合計'!P8=0,"",'⑱合計'!P8)</f>
      </c>
      <c r="P9" s="185">
        <f>IF('⑱合計'!Q8=0,"",'⑱合計'!Q8)</f>
      </c>
      <c r="Q9" s="185">
        <f t="shared" si="0"/>
        <v>180</v>
      </c>
      <c r="R9" s="179"/>
    </row>
    <row r="10" spans="1:18" ht="28.5" customHeight="1">
      <c r="A10" s="182" t="s">
        <v>177</v>
      </c>
      <c r="B10" s="185">
        <f>IF('⑱合計'!C9=0,"",'⑱合計'!C9)</f>
      </c>
      <c r="C10" s="185">
        <f>IF('⑱合計'!D9=0,"",'⑱合計'!D9)</f>
      </c>
      <c r="D10" s="185">
        <f>IF('⑱合計'!E9=0,"",'⑱合計'!E9)</f>
      </c>
      <c r="E10" s="185">
        <f>IF('⑱合計'!F9=0,"",'⑱合計'!F9)</f>
      </c>
      <c r="F10" s="185">
        <f>IF('⑱合計'!G9=0,"",'⑱合計'!G9)</f>
      </c>
      <c r="G10" s="185">
        <f>IF('⑱合計'!H9=0,"",'⑱合計'!H9)</f>
        <v>62</v>
      </c>
      <c r="H10" s="185">
        <f>IF('⑱合計'!I9=0,"",'⑱合計'!I9)</f>
      </c>
      <c r="I10" s="185">
        <f>IF('⑱合計'!J9=0,"",'⑱合計'!J9)</f>
      </c>
      <c r="J10" s="185">
        <f>IF('⑱合計'!K9=0,"",'⑱合計'!K9)</f>
      </c>
      <c r="K10" s="185">
        <f>IF('⑱合計'!L9=0,"",'⑱合計'!L9)</f>
      </c>
      <c r="L10" s="185">
        <f>IF('⑱合計'!M9=0,"",'⑱合計'!M9)</f>
      </c>
      <c r="M10" s="185">
        <f>IF('⑱合計'!N9=0,"",'⑱合計'!N9)</f>
      </c>
      <c r="N10" s="185">
        <f>IF('⑱合計'!O9=0,"",'⑱合計'!O9)</f>
      </c>
      <c r="O10" s="185">
        <f>IF('⑱合計'!P9=0,"",'⑱合計'!P9)</f>
      </c>
      <c r="P10" s="185">
        <f>IF('⑱合計'!Q9=0,"",'⑱合計'!Q9)</f>
      </c>
      <c r="Q10" s="185">
        <f t="shared" si="0"/>
        <v>62</v>
      </c>
      <c r="R10" s="179"/>
    </row>
    <row r="11" spans="1:18" ht="28.5" customHeight="1">
      <c r="A11" s="182" t="s">
        <v>23</v>
      </c>
      <c r="B11" s="185">
        <f>IF('⑱合計'!C10=0,"",'⑱合計'!C10)</f>
      </c>
      <c r="C11" s="185">
        <f>IF('⑱合計'!D10=0,"",'⑱合計'!D10)</f>
      </c>
      <c r="D11" s="185">
        <f>IF('⑱合計'!E10=0,"",'⑱合計'!E10)</f>
      </c>
      <c r="E11" s="185">
        <f>IF('⑱合計'!F10=0,"",'⑱合計'!F10)</f>
      </c>
      <c r="F11" s="185">
        <f>IF('⑱合計'!G10=0,"",'⑱合計'!G10)</f>
      </c>
      <c r="G11" s="185">
        <f>IF('⑱合計'!H10=0,"",'⑱合計'!H10)</f>
      </c>
      <c r="H11" s="185">
        <f>IF('⑱合計'!I10=0,"",'⑱合計'!I10)</f>
      </c>
      <c r="I11" s="185">
        <f>IF('⑱合計'!J10=0,"",'⑱合計'!J10)</f>
      </c>
      <c r="J11" s="185">
        <f>IF('⑱合計'!K10=0,"",'⑱合計'!K10)</f>
        <v>1</v>
      </c>
      <c r="K11" s="185">
        <f>IF('⑱合計'!L10=0,"",'⑱合計'!L10)</f>
      </c>
      <c r="L11" s="185">
        <f>IF('⑱合計'!M10=0,"",'⑱合計'!M10)</f>
      </c>
      <c r="M11" s="185">
        <f>IF('⑱合計'!N10=0,"",'⑱合計'!N10)</f>
      </c>
      <c r="N11" s="185">
        <f>IF('⑱合計'!O10=0,"",'⑱合計'!O10)</f>
      </c>
      <c r="O11" s="185">
        <f>IF('⑱合計'!P10=0,"",'⑱合計'!P10)</f>
      </c>
      <c r="P11" s="185">
        <f>IF('⑱合計'!Q10=0,"",'⑱合計'!Q10)</f>
      </c>
      <c r="Q11" s="185">
        <f t="shared" si="0"/>
        <v>1</v>
      </c>
      <c r="R11" s="179"/>
    </row>
    <row r="12" spans="1:18" ht="28.5" customHeight="1">
      <c r="A12" s="182" t="s">
        <v>24</v>
      </c>
      <c r="B12" s="185">
        <f>IF('⑱合計'!C11=0,"",'⑱合計'!C11)</f>
      </c>
      <c r="C12" s="185">
        <f>IF('⑱合計'!D11=0,"",'⑱合計'!D11)</f>
      </c>
      <c r="D12" s="185">
        <f>IF('⑱合計'!E11=0,"",'⑱合計'!E11)</f>
      </c>
      <c r="E12" s="185">
        <f>IF('⑱合計'!F11=0,"",'⑱合計'!F11)</f>
        <v>61</v>
      </c>
      <c r="F12" s="185">
        <f>IF('⑱合計'!G11=0,"",'⑱合計'!G11)</f>
      </c>
      <c r="G12" s="185">
        <f>IF('⑱合計'!H11=0,"",'⑱合計'!H11)</f>
      </c>
      <c r="H12" s="185">
        <f>IF('⑱合計'!I11=0,"",'⑱合計'!I11)</f>
      </c>
      <c r="I12" s="185">
        <f>IF('⑱合計'!J11=0,"",'⑱合計'!J11)</f>
      </c>
      <c r="J12" s="185">
        <f>IF('⑱合計'!K11=0,"",'⑱合計'!K11)</f>
      </c>
      <c r="K12" s="185">
        <f>IF('⑱合計'!L11=0,"",'⑱合計'!L11)</f>
      </c>
      <c r="L12" s="185">
        <f>IF('⑱合計'!M11=0,"",'⑱合計'!M11)</f>
      </c>
      <c r="M12" s="185">
        <f>IF('⑱合計'!N11=0,"",'⑱合計'!N11)</f>
        <v>4</v>
      </c>
      <c r="N12" s="185">
        <f>IF('⑱合計'!O11=0,"",'⑱合計'!O11)</f>
      </c>
      <c r="O12" s="185">
        <f>IF('⑱合計'!P11=0,"",'⑱合計'!P11)</f>
      </c>
      <c r="P12" s="185">
        <f>IF('⑱合計'!Q11=0,"",'⑱合計'!Q11)</f>
      </c>
      <c r="Q12" s="185">
        <f t="shared" si="0"/>
        <v>65</v>
      </c>
      <c r="R12" s="179"/>
    </row>
    <row r="13" spans="1:18" ht="28.5" customHeight="1">
      <c r="A13" s="182" t="s">
        <v>25</v>
      </c>
      <c r="B13" s="185">
        <f>IF('⑱合計'!C12=0,"",'⑱合計'!C12)</f>
      </c>
      <c r="C13" s="185">
        <f>IF('⑱合計'!D12=0,"",'⑱合計'!D12)</f>
      </c>
      <c r="D13" s="185">
        <f>IF('⑱合計'!E12=0,"",'⑱合計'!E12)</f>
      </c>
      <c r="E13" s="185">
        <f>IF('⑱合計'!F12=0,"",'⑱合計'!F12)</f>
      </c>
      <c r="F13" s="185">
        <f>IF('⑱合計'!G12=0,"",'⑱合計'!G12)</f>
        <v>133</v>
      </c>
      <c r="G13" s="185">
        <f>IF('⑱合計'!H12=0,"",'⑱合計'!H12)</f>
        <v>2</v>
      </c>
      <c r="H13" s="185">
        <f>IF('⑱合計'!I12=0,"",'⑱合計'!I12)</f>
      </c>
      <c r="I13" s="185">
        <f>IF('⑱合計'!J12=0,"",'⑱合計'!J12)</f>
      </c>
      <c r="J13" s="185">
        <f>IF('⑱合計'!K12=0,"",'⑱合計'!K12)</f>
      </c>
      <c r="K13" s="185">
        <f>IF('⑱合計'!L12=0,"",'⑱合計'!L12)</f>
      </c>
      <c r="L13" s="185">
        <f>IF('⑱合計'!M12=0,"",'⑱合計'!M12)</f>
      </c>
      <c r="M13" s="185">
        <f>IF('⑱合計'!N12=0,"",'⑱合計'!N12)</f>
      </c>
      <c r="N13" s="185">
        <f>IF('⑱合計'!O12=0,"",'⑱合計'!O12)</f>
      </c>
      <c r="O13" s="185">
        <f>IF('⑱合計'!P12=0,"",'⑱合計'!P12)</f>
      </c>
      <c r="P13" s="185">
        <f>IF('⑱合計'!Q12=0,"",'⑱合計'!Q12)</f>
      </c>
      <c r="Q13" s="185">
        <f t="shared" si="0"/>
        <v>135</v>
      </c>
      <c r="R13" s="179"/>
    </row>
    <row r="14" spans="1:18" ht="28.5" customHeight="1">
      <c r="A14" s="182" t="s">
        <v>26</v>
      </c>
      <c r="B14" s="185">
        <f>IF('⑱合計'!C13=0,"",'⑱合計'!C13)</f>
      </c>
      <c r="C14" s="185">
        <f>IF('⑱合計'!D13=0,"",'⑱合計'!D13)</f>
        <v>10</v>
      </c>
      <c r="D14" s="185">
        <f>IF('⑱合計'!E13=0,"",'⑱合計'!E13)</f>
      </c>
      <c r="E14" s="185">
        <f>IF('⑱合計'!F13=0,"",'⑱合計'!F13)</f>
      </c>
      <c r="F14" s="185">
        <f>IF('⑱合計'!G13=0,"",'⑱合計'!G13)</f>
      </c>
      <c r="G14" s="185">
        <f>IF('⑱合計'!H13=0,"",'⑱合計'!H13)</f>
      </c>
      <c r="H14" s="185">
        <f>IF('⑱合計'!I13=0,"",'⑱合計'!I13)</f>
        <v>489</v>
      </c>
      <c r="I14" s="185">
        <f>IF('⑱合計'!J13=0,"",'⑱合計'!J13)</f>
        <v>1</v>
      </c>
      <c r="J14" s="185">
        <f>IF('⑱合計'!K13=0,"",'⑱合計'!K13)</f>
      </c>
      <c r="K14" s="185">
        <f>IF('⑱合計'!L13=0,"",'⑱合計'!L13)</f>
      </c>
      <c r="L14" s="185">
        <f>IF('⑱合計'!M13=0,"",'⑱合計'!M13)</f>
      </c>
      <c r="M14" s="185">
        <f>IF('⑱合計'!N13=0,"",'⑱合計'!N13)</f>
      </c>
      <c r="N14" s="185">
        <f>IF('⑱合計'!O13=0,"",'⑱合計'!O13)</f>
      </c>
      <c r="O14" s="185">
        <f>IF('⑱合計'!P13=0,"",'⑱合計'!P13)</f>
      </c>
      <c r="P14" s="185">
        <f>IF('⑱合計'!Q13=0,"",'⑱合計'!Q13)</f>
      </c>
      <c r="Q14" s="186">
        <f t="shared" si="0"/>
        <v>500</v>
      </c>
      <c r="R14" s="179"/>
    </row>
    <row r="15" spans="1:30" ht="28.5" customHeight="1">
      <c r="A15" s="182" t="s">
        <v>27</v>
      </c>
      <c r="B15" s="185">
        <f>IF('⑱合計'!C14=0,"",'⑱合計'!C14)</f>
      </c>
      <c r="C15" s="185">
        <f>IF('⑱合計'!D14=0,"",'⑱合計'!D14)</f>
      </c>
      <c r="D15" s="185">
        <f>IF('⑱合計'!E14=0,"",'⑱合計'!E14)</f>
      </c>
      <c r="E15" s="185">
        <f>IF('⑱合計'!F14=0,"",'⑱合計'!F14)</f>
      </c>
      <c r="F15" s="185">
        <f>IF('⑱合計'!G14=0,"",'⑱合計'!G14)</f>
      </c>
      <c r="G15" s="185">
        <f>IF('⑱合計'!H14=0,"",'⑱合計'!H14)</f>
      </c>
      <c r="H15" s="185">
        <f>IF('⑱合計'!I14=0,"",'⑱合計'!I14)</f>
        <v>1</v>
      </c>
      <c r="I15" s="185">
        <f>IF('⑱合計'!J14=0,"",'⑱合計'!J14)</f>
      </c>
      <c r="J15" s="185">
        <f>IF('⑱合計'!K14=0,"",'⑱合計'!K14)</f>
      </c>
      <c r="K15" s="185">
        <f>IF('⑱合計'!L14=0,"",'⑱合計'!L14)</f>
      </c>
      <c r="L15" s="185">
        <f>IF('⑱合計'!M14=0,"",'⑱合計'!M14)</f>
      </c>
      <c r="M15" s="185">
        <f>IF('⑱合計'!N14=0,"",'⑱合計'!N14)</f>
      </c>
      <c r="N15" s="185">
        <f>IF('⑱合計'!O14=0,"",'⑱合計'!O14)</f>
      </c>
      <c r="O15" s="185">
        <f>IF('⑱合計'!P14=0,"",'⑱合計'!P14)</f>
        <v>80</v>
      </c>
      <c r="P15" s="185">
        <f>IF('⑱合計'!Q14=0,"",'⑱合計'!Q14)</f>
      </c>
      <c r="Q15" s="187">
        <f t="shared" si="0"/>
        <v>81</v>
      </c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79"/>
    </row>
    <row r="16" spans="1:18" ht="28.5" customHeight="1">
      <c r="A16" s="182" t="s">
        <v>28</v>
      </c>
      <c r="B16" s="185">
        <f>IF('⑱合計'!C15=0,"",'⑱合計'!C15)</f>
      </c>
      <c r="C16" s="185">
        <f>IF('⑱合計'!D15=0,"",'⑱合計'!D15)</f>
        <v>3</v>
      </c>
      <c r="D16" s="185">
        <f>IF('⑱合計'!E15=0,"",'⑱合計'!E15)</f>
      </c>
      <c r="E16" s="185">
        <f>IF('⑱合計'!F15=0,"",'⑱合計'!F15)</f>
      </c>
      <c r="F16" s="185">
        <f>IF('⑱合計'!G15=0,"",'⑱合計'!G15)</f>
      </c>
      <c r="G16" s="185">
        <f>IF('⑱合計'!H15=0,"",'⑱合計'!H15)</f>
      </c>
      <c r="H16" s="185">
        <f>IF('⑱合計'!I15=0,"",'⑱合計'!I15)</f>
        <v>12</v>
      </c>
      <c r="I16" s="185">
        <f>IF('⑱合計'!J15=0,"",'⑱合計'!J15)</f>
        <v>85</v>
      </c>
      <c r="J16" s="185">
        <f>IF('⑱合計'!K15=0,"",'⑱合計'!K15)</f>
      </c>
      <c r="K16" s="185">
        <f>IF('⑱合計'!L15=0,"",'⑱合計'!L15)</f>
      </c>
      <c r="L16" s="185">
        <f>IF('⑱合計'!M15=0,"",'⑱合計'!M15)</f>
      </c>
      <c r="M16" s="185">
        <f>IF('⑱合計'!N15=0,"",'⑱合計'!N15)</f>
      </c>
      <c r="N16" s="185">
        <f>IF('⑱合計'!O15=0,"",'⑱合計'!O15)</f>
      </c>
      <c r="O16" s="185">
        <f>IF('⑱合計'!P15=0,"",'⑱合計'!P15)</f>
      </c>
      <c r="P16" s="185">
        <f>IF('⑱合計'!Q15=0,"",'⑱合計'!Q15)</f>
      </c>
      <c r="Q16" s="180">
        <f t="shared" si="0"/>
        <v>100</v>
      </c>
      <c r="R16" s="179"/>
    </row>
    <row r="17" spans="1:18" ht="28.5" customHeight="1">
      <c r="A17" s="182" t="s">
        <v>29</v>
      </c>
      <c r="B17" s="185">
        <f>IF('⑱合計'!C16=0,"",'⑱合計'!C16)</f>
      </c>
      <c r="C17" s="185">
        <f>IF('⑱合計'!D16=0,"",'⑱合計'!D16)</f>
      </c>
      <c r="D17" s="185">
        <f>IF('⑱合計'!E16=0,"",'⑱合計'!E16)</f>
      </c>
      <c r="E17" s="185">
        <f>IF('⑱合計'!F16=0,"",'⑱合計'!F16)</f>
      </c>
      <c r="F17" s="185">
        <f>IF('⑱合計'!G16=0,"",'⑱合計'!G16)</f>
      </c>
      <c r="G17" s="185">
        <f>IF('⑱合計'!H16=0,"",'⑱合計'!H16)</f>
      </c>
      <c r="H17" s="185">
        <f>IF('⑱合計'!I16=0,"",'⑱合計'!I16)</f>
      </c>
      <c r="I17" s="185">
        <f>IF('⑱合計'!J16=0,"",'⑱合計'!J16)</f>
      </c>
      <c r="J17" s="185">
        <f>IF('⑱合計'!K16=0,"",'⑱合計'!K16)</f>
      </c>
      <c r="K17" s="185">
        <f>IF('⑱合計'!L16=0,"",'⑱合計'!L16)</f>
      </c>
      <c r="L17" s="185">
        <f>IF('⑱合計'!M16=0,"",'⑱合計'!M16)</f>
      </c>
      <c r="M17" s="185">
        <f>IF('⑱合計'!N16=0,"",'⑱合計'!N16)</f>
        <v>66</v>
      </c>
      <c r="N17" s="185">
        <f>IF('⑱合計'!O16=0,"",'⑱合計'!O16)</f>
      </c>
      <c r="O17" s="185">
        <f>IF('⑱合計'!P16=0,"",'⑱合計'!P16)</f>
        <v>1</v>
      </c>
      <c r="P17" s="185">
        <f>IF('⑱合計'!Q16=0,"",'⑱合計'!Q16)</f>
      </c>
      <c r="Q17" s="185">
        <f t="shared" si="0"/>
        <v>67</v>
      </c>
      <c r="R17" s="179"/>
    </row>
    <row r="18" spans="1:18" ht="28.5" customHeight="1">
      <c r="A18" s="182" t="s">
        <v>178</v>
      </c>
      <c r="B18" s="185">
        <f>IF('⑱合計'!C17=0,"",'⑱合計'!C17)</f>
      </c>
      <c r="C18" s="185">
        <f>IF('⑱合計'!D17=0,"",'⑱合計'!D17)</f>
      </c>
      <c r="D18" s="185">
        <f>IF('⑱合計'!E17=0,"",'⑱合計'!E17)</f>
        <v>1</v>
      </c>
      <c r="E18" s="185">
        <f>IF('⑱合計'!F17=0,"",'⑱合計'!F17)</f>
      </c>
      <c r="F18" s="185">
        <f>IF('⑱合計'!G17=0,"",'⑱合計'!G17)</f>
      </c>
      <c r="G18" s="185">
        <f>IF('⑱合計'!H17=0,"",'⑱合計'!H17)</f>
      </c>
      <c r="H18" s="185">
        <f>IF('⑱合計'!I17=0,"",'⑱合計'!I17)</f>
      </c>
      <c r="I18" s="185">
        <f>IF('⑱合計'!J17=0,"",'⑱合計'!J17)</f>
      </c>
      <c r="J18" s="185">
        <f>IF('⑱合計'!K17=0,"",'⑱合計'!K17)</f>
        <v>3</v>
      </c>
      <c r="K18" s="185">
        <f>IF('⑱合計'!L17=0,"",'⑱合計'!L17)</f>
      </c>
      <c r="L18" s="185">
        <f>IF('⑱合計'!M17=0,"",'⑱合計'!M17)</f>
        <v>94</v>
      </c>
      <c r="M18" s="185">
        <f>IF('⑱合計'!N17=0,"",'⑱合計'!N17)</f>
      </c>
      <c r="N18" s="185">
        <f>IF('⑱合計'!O17=0,"",'⑱合計'!O17)</f>
        <v>1</v>
      </c>
      <c r="O18" s="185">
        <f>IF('⑱合計'!P17=0,"",'⑱合計'!P17)</f>
      </c>
      <c r="P18" s="185">
        <f>IF('⑱合計'!Q17=0,"",'⑱合計'!Q17)</f>
      </c>
      <c r="Q18" s="185">
        <f t="shared" si="0"/>
        <v>99</v>
      </c>
      <c r="R18" s="179"/>
    </row>
    <row r="19" spans="1:18" ht="28.5" customHeight="1">
      <c r="A19" s="182" t="s">
        <v>30</v>
      </c>
      <c r="B19" s="185">
        <f>IF('⑱合計'!C18=0,"",'⑱合計'!C18)</f>
      </c>
      <c r="C19" s="185">
        <f>IF('⑱合計'!D18=0,"",'⑱合計'!D18)</f>
        <v>1</v>
      </c>
      <c r="D19" s="185">
        <f>IF('⑱合計'!E18=0,"",'⑱合計'!E18)</f>
      </c>
      <c r="E19" s="185">
        <f>IF('⑱合計'!F18=0,"",'⑱合計'!F18)</f>
      </c>
      <c r="F19" s="185">
        <f>IF('⑱合計'!G18=0,"",'⑱合計'!G18)</f>
      </c>
      <c r="G19" s="185">
        <f>IF('⑱合計'!H18=0,"",'⑱合計'!H18)</f>
      </c>
      <c r="H19" s="185">
        <f>IF('⑱合計'!I18=0,"",'⑱合計'!I18)</f>
        <v>8</v>
      </c>
      <c r="I19" s="185">
        <f>IF('⑱合計'!J18=0,"",'⑱合計'!J18)</f>
        <v>1</v>
      </c>
      <c r="J19" s="185">
        <f>IF('⑱合計'!K18=0,"",'⑱合計'!K18)</f>
      </c>
      <c r="K19" s="185">
        <f>IF('⑱合計'!L18=0,"",'⑱合計'!L18)</f>
        <v>44</v>
      </c>
      <c r="L19" s="185">
        <f>IF('⑱合計'!M18=0,"",'⑱合計'!M18)</f>
      </c>
      <c r="M19" s="185">
        <f>IF('⑱合計'!N18=0,"",'⑱合計'!N18)</f>
      </c>
      <c r="N19" s="185">
        <f>IF('⑱合計'!O18=0,"",'⑱合計'!O18)</f>
      </c>
      <c r="O19" s="185">
        <f>IF('⑱合計'!P18=0,"",'⑱合計'!P18)</f>
      </c>
      <c r="P19" s="185">
        <f>IF('⑱合計'!Q18=0,"",'⑱合計'!Q18)</f>
      </c>
      <c r="Q19" s="185">
        <f t="shared" si="0"/>
        <v>54</v>
      </c>
      <c r="R19" s="179"/>
    </row>
    <row r="20" spans="1:18" ht="28.5" customHeight="1">
      <c r="A20" s="182" t="s">
        <v>33</v>
      </c>
      <c r="B20" s="185">
        <f>IF('⑱合計'!C19=0,"",'⑱合計'!C19)</f>
      </c>
      <c r="C20" s="185">
        <f>IF('⑱合計'!D19=0,"",'⑱合計'!D19)</f>
      </c>
      <c r="D20" s="185">
        <f>IF('⑱合計'!E19=0,"",'⑱合計'!E19)</f>
      </c>
      <c r="E20" s="185">
        <f>IF('⑱合計'!F19=0,"",'⑱合計'!F19)</f>
      </c>
      <c r="F20" s="185">
        <f>IF('⑱合計'!G19=0,"",'⑱合計'!G19)</f>
      </c>
      <c r="G20" s="185">
        <f>IF('⑱合計'!H19=0,"",'⑱合計'!H19)</f>
      </c>
      <c r="H20" s="185">
        <f>IF('⑱合計'!I19=0,"",'⑱合計'!I19)</f>
      </c>
      <c r="I20" s="185">
        <f>IF('⑱合計'!J19=0,"",'⑱合計'!J19)</f>
      </c>
      <c r="J20" s="185">
        <f>IF('⑱合計'!K19=0,"",'⑱合計'!K19)</f>
      </c>
      <c r="K20" s="185">
        <f>IF('⑱合計'!L19=0,"",'⑱合計'!L19)</f>
      </c>
      <c r="L20" s="185">
        <f>IF('⑱合計'!M19=0,"",'⑱合計'!M19)</f>
      </c>
      <c r="M20" s="185">
        <f>IF('⑱合計'!N19=0,"",'⑱合計'!N19)</f>
      </c>
      <c r="N20" s="185">
        <f>IF('⑱合計'!O19=0,"",'⑱合計'!O19)</f>
      </c>
      <c r="O20" s="185">
        <f>IF('⑱合計'!P19=0,"",'⑱合計'!P19)</f>
      </c>
      <c r="P20" s="185">
        <f>IF('⑱合計'!Q19=0,"",'⑱合計'!Q19)</f>
      </c>
      <c r="Q20" s="185">
        <f t="shared" si="0"/>
        <v>0</v>
      </c>
      <c r="R20" s="179"/>
    </row>
    <row r="21" spans="1:18" ht="28.5" customHeight="1">
      <c r="A21" s="182" t="s">
        <v>34</v>
      </c>
      <c r="B21" s="185">
        <f>IF('⑱合計'!C20=0,"",'⑱合計'!C20)</f>
      </c>
      <c r="C21" s="185">
        <f>IF('⑱合計'!D20=0,"",'⑱合計'!D20)</f>
      </c>
      <c r="D21" s="185">
        <f>IF('⑱合計'!E20=0,"",'⑱合計'!E20)</f>
        <v>4</v>
      </c>
      <c r="E21" s="185">
        <f>IF('⑱合計'!F20=0,"",'⑱合計'!F20)</f>
      </c>
      <c r="F21" s="185">
        <f>IF('⑱合計'!G20=0,"",'⑱合計'!G20)</f>
      </c>
      <c r="G21" s="185">
        <f>IF('⑱合計'!H20=0,"",'⑱合計'!H20)</f>
        <v>1</v>
      </c>
      <c r="H21" s="185">
        <f>IF('⑱合計'!I20=0,"",'⑱合計'!I20)</f>
      </c>
      <c r="I21" s="185">
        <f>IF('⑱合計'!J20=0,"",'⑱合計'!J20)</f>
      </c>
      <c r="J21" s="185">
        <f>IF('⑱合計'!K20=0,"",'⑱合計'!K20)</f>
        <v>2</v>
      </c>
      <c r="K21" s="185">
        <f>IF('⑱合計'!L20=0,"",'⑱合計'!L20)</f>
      </c>
      <c r="L21" s="185">
        <f>IF('⑱合計'!M20=0,"",'⑱合計'!M20)</f>
      </c>
      <c r="M21" s="185">
        <f>IF('⑱合計'!N20=0,"",'⑱合計'!N20)</f>
      </c>
      <c r="N21" s="185">
        <f>IF('⑱合計'!O20=0,"",'⑱合計'!O20)</f>
        <v>54</v>
      </c>
      <c r="O21" s="185">
        <f>IF('⑱合計'!P20=0,"",'⑱合計'!P20)</f>
      </c>
      <c r="P21" s="185">
        <f>IF('⑱合計'!Q20=0,"",'⑱合計'!Q20)</f>
      </c>
      <c r="Q21" s="185">
        <f t="shared" si="0"/>
        <v>61</v>
      </c>
      <c r="R21" s="179"/>
    </row>
    <row r="22" spans="1:18" ht="28.5" customHeight="1">
      <c r="A22" s="182" t="s">
        <v>35</v>
      </c>
      <c r="B22" s="185">
        <f>IF('⑱合計'!C21=0,"",'⑱合計'!C21)</f>
      </c>
      <c r="C22" s="185">
        <f>IF('⑱合計'!D21=0,"",'⑱合計'!D21)</f>
        <v>3</v>
      </c>
      <c r="D22" s="185">
        <f>IF('⑱合計'!E21=0,"",'⑱合計'!E21)</f>
      </c>
      <c r="E22" s="185">
        <f>IF('⑱合計'!F21=0,"",'⑱合計'!F21)</f>
      </c>
      <c r="F22" s="185">
        <f>IF('⑱合計'!G21=0,"",'⑱合計'!G21)</f>
      </c>
      <c r="G22" s="185">
        <f>IF('⑱合計'!H21=0,"",'⑱合計'!H21)</f>
      </c>
      <c r="H22" s="185">
        <f>IF('⑱合計'!I21=0,"",'⑱合計'!I21)</f>
      </c>
      <c r="I22" s="185">
        <f>IF('⑱合計'!J21=0,"",'⑱合計'!J21)</f>
      </c>
      <c r="J22" s="185">
        <f>IF('⑱合計'!K21=0,"",'⑱合計'!K21)</f>
      </c>
      <c r="K22" s="185">
        <f>IF('⑱合計'!L21=0,"",'⑱合計'!L21)</f>
      </c>
      <c r="L22" s="185">
        <f>IF('⑱合計'!M21=0,"",'⑱合計'!M21)</f>
      </c>
      <c r="M22" s="185">
        <f>IF('⑱合計'!N21=0,"",'⑱合計'!N21)</f>
      </c>
      <c r="N22" s="185">
        <f>IF('⑱合計'!O21=0,"",'⑱合計'!O21)</f>
      </c>
      <c r="O22" s="185">
        <f>IF('⑱合計'!P21=0,"",'⑱合計'!P21)</f>
      </c>
      <c r="P22" s="185">
        <f>IF('⑱合計'!Q21=0,"",'⑱合計'!Q21)</f>
      </c>
      <c r="Q22" s="185">
        <f t="shared" si="0"/>
        <v>3</v>
      </c>
      <c r="R22" s="179"/>
    </row>
    <row r="23" spans="1:18" ht="28.5" customHeight="1">
      <c r="A23" s="182" t="s">
        <v>179</v>
      </c>
      <c r="B23" s="185">
        <f>IF('⑱合計'!C22=0,"",'⑱合計'!C22)</f>
      </c>
      <c r="C23" s="185">
        <f>IF('⑱合計'!D22=0,"",'⑱合計'!D22)</f>
      </c>
      <c r="D23" s="185">
        <f>IF('⑱合計'!E22=0,"",'⑱合計'!E22)</f>
      </c>
      <c r="E23" s="185">
        <f>IF('⑱合計'!F22=0,"",'⑱合計'!F22)</f>
      </c>
      <c r="F23" s="185">
        <f>IF('⑱合計'!G22=0,"",'⑱合計'!G22)</f>
      </c>
      <c r="G23" s="185">
        <f>IF('⑱合計'!H22=0,"",'⑱合計'!H22)</f>
      </c>
      <c r="H23" s="185">
        <f>IF('⑱合計'!I22=0,"",'⑱合計'!I22)</f>
      </c>
      <c r="I23" s="185">
        <f>IF('⑱合計'!J22=0,"",'⑱合計'!J22)</f>
      </c>
      <c r="J23" s="185">
        <f>IF('⑱合計'!K22=0,"",'⑱合計'!K22)</f>
        <v>3</v>
      </c>
      <c r="K23" s="185">
        <f>IF('⑱合計'!L22=0,"",'⑱合計'!L22)</f>
      </c>
      <c r="L23" s="185">
        <f>IF('⑱合計'!M22=0,"",'⑱合計'!M22)</f>
      </c>
      <c r="M23" s="185">
        <f>IF('⑱合計'!N22=0,"",'⑱合計'!N22)</f>
      </c>
      <c r="N23" s="185">
        <f>IF('⑱合計'!O22=0,"",'⑱合計'!O22)</f>
      </c>
      <c r="O23" s="185">
        <f>IF('⑱合計'!P22=0,"",'⑱合計'!P22)</f>
      </c>
      <c r="P23" s="185">
        <f>IF('⑱合計'!Q22=0,"",'⑱合計'!Q22)</f>
      </c>
      <c r="Q23" s="185">
        <f t="shared" si="0"/>
        <v>3</v>
      </c>
      <c r="R23" s="179"/>
    </row>
    <row r="24" spans="1:18" ht="28.5" customHeight="1">
      <c r="A24" s="182" t="s">
        <v>180</v>
      </c>
      <c r="B24" s="185">
        <f>IF('⑱合計'!C23=0,"",'⑱合計'!C23)</f>
      </c>
      <c r="C24" s="185">
        <f>IF('⑱合計'!D23=0,"",'⑱合計'!D23)</f>
      </c>
      <c r="D24" s="185">
        <f>IF('⑱合計'!E23=0,"",'⑱合計'!E23)</f>
      </c>
      <c r="E24" s="185">
        <f>IF('⑱合計'!F23=0,"",'⑱合計'!F23)</f>
      </c>
      <c r="F24" s="185">
        <f>IF('⑱合計'!G23=0,"",'⑱合計'!G23)</f>
      </c>
      <c r="G24" s="185">
        <f>IF('⑱合計'!H23=0,"",'⑱合計'!H23)</f>
      </c>
      <c r="H24" s="185">
        <f>IF('⑱合計'!I23=0,"",'⑱合計'!I23)</f>
      </c>
      <c r="I24" s="185">
        <f>IF('⑱合計'!J23=0,"",'⑱合計'!J23)</f>
      </c>
      <c r="J24" s="185">
        <f>IF('⑱合計'!K23=0,"",'⑱合計'!K23)</f>
      </c>
      <c r="K24" s="185">
        <f>IF('⑱合計'!L23=0,"",'⑱合計'!L23)</f>
      </c>
      <c r="L24" s="185">
        <f>IF('⑱合計'!M23=0,"",'⑱合計'!M23)</f>
      </c>
      <c r="M24" s="185">
        <f>IF('⑱合計'!N23=0,"",'⑱合計'!N23)</f>
      </c>
      <c r="N24" s="185">
        <f>IF('⑱合計'!O23=0,"",'⑱合計'!O23)</f>
      </c>
      <c r="O24" s="185">
        <f>IF('⑱合計'!P23=0,"",'⑱合計'!P23)</f>
      </c>
      <c r="P24" s="185">
        <f>IF('⑱合計'!Q23=0,"",'⑱合計'!Q23)</f>
      </c>
      <c r="Q24" s="185">
        <f t="shared" si="0"/>
        <v>0</v>
      </c>
      <c r="R24" s="179"/>
    </row>
    <row r="25" spans="1:18" ht="28.5" customHeight="1">
      <c r="A25" s="182" t="s">
        <v>146</v>
      </c>
      <c r="B25" s="185">
        <f>IF('⑱合計'!C24=0,"",'⑱合計'!C24)</f>
      </c>
      <c r="C25" s="185">
        <f>IF('⑱合計'!D24=0,"",'⑱合計'!D24)</f>
        <v>1</v>
      </c>
      <c r="D25" s="185">
        <f>IF('⑱合計'!E24=0,"",'⑱合計'!E24)</f>
      </c>
      <c r="E25" s="185">
        <f>IF('⑱合計'!F24=0,"",'⑱合計'!F24)</f>
      </c>
      <c r="F25" s="185">
        <f>IF('⑱合計'!G24=0,"",'⑱合計'!G24)</f>
      </c>
      <c r="G25" s="185">
        <f>IF('⑱合計'!H24=0,"",'⑱合計'!H24)</f>
      </c>
      <c r="H25" s="185">
        <f>IF('⑱合計'!I24=0,"",'⑱合計'!I24)</f>
      </c>
      <c r="I25" s="185">
        <f>IF('⑱合計'!J24=0,"",'⑱合計'!J24)</f>
      </c>
      <c r="J25" s="185">
        <f>IF('⑱合計'!K24=0,"",'⑱合計'!K24)</f>
      </c>
      <c r="K25" s="185">
        <f>IF('⑱合計'!L24=0,"",'⑱合計'!L24)</f>
      </c>
      <c r="L25" s="185">
        <f>IF('⑱合計'!M24=0,"",'⑱合計'!M24)</f>
      </c>
      <c r="M25" s="185">
        <f>IF('⑱合計'!N24=0,"",'⑱合計'!N24)</f>
      </c>
      <c r="N25" s="185">
        <f>IF('⑱合計'!O24=0,"",'⑱合計'!O24)</f>
      </c>
      <c r="O25" s="185">
        <f>IF('⑱合計'!P24=0,"",'⑱合計'!P24)</f>
      </c>
      <c r="P25" s="185">
        <f>IF('⑱合計'!Q24=0,"",'⑱合計'!Q24)</f>
      </c>
      <c r="Q25" s="185">
        <f t="shared" si="0"/>
        <v>1</v>
      </c>
      <c r="R25" s="179"/>
    </row>
    <row r="26" spans="1:18" ht="28.5" customHeight="1">
      <c r="A26" s="184" t="s">
        <v>148</v>
      </c>
      <c r="B26" s="185">
        <f>IF('⑱合計'!C25=0,"",'⑱合計'!C25)</f>
      </c>
      <c r="C26" s="185">
        <f>IF('⑱合計'!D25=0,"",'⑱合計'!D25)</f>
      </c>
      <c r="D26" s="185">
        <f>IF('⑱合計'!E25=0,"",'⑱合計'!E25)</f>
      </c>
      <c r="E26" s="185">
        <f>IF('⑱合計'!F25=0,"",'⑱合計'!F25)</f>
      </c>
      <c r="F26" s="185">
        <f>IF('⑱合計'!G25=0,"",'⑱合計'!G25)</f>
      </c>
      <c r="G26" s="185">
        <f>IF('⑱合計'!H25=0,"",'⑱合計'!H25)</f>
      </c>
      <c r="H26" s="185">
        <f>IF('⑱合計'!I25=0,"",'⑱合計'!I25)</f>
      </c>
      <c r="I26" s="185">
        <f>IF('⑱合計'!J25=0,"",'⑱合計'!J25)</f>
      </c>
      <c r="J26" s="185">
        <f>IF('⑱合計'!K25=0,"",'⑱合計'!K25)</f>
        <v>9</v>
      </c>
      <c r="K26" s="185">
        <f>IF('⑱合計'!L25=0,"",'⑱合計'!L25)</f>
      </c>
      <c r="L26" s="185">
        <f>IF('⑱合計'!M25=0,"",'⑱合計'!M25)</f>
      </c>
      <c r="M26" s="185">
        <f>IF('⑱合計'!N25=0,"",'⑱合計'!N25)</f>
      </c>
      <c r="N26" s="185">
        <f>IF('⑱合計'!O25=0,"",'⑱合計'!O25)</f>
      </c>
      <c r="O26" s="185">
        <f>IF('⑱合計'!P25=0,"",'⑱合計'!P25)</f>
      </c>
      <c r="P26" s="185">
        <f>IF('⑱合計'!Q25=0,"",'⑱合計'!Q25)</f>
      </c>
      <c r="Q26" s="185">
        <f t="shared" si="0"/>
        <v>9</v>
      </c>
      <c r="R26" s="179"/>
    </row>
    <row r="27" spans="1:18" ht="28.5" customHeight="1">
      <c r="A27" s="184" t="s">
        <v>149</v>
      </c>
      <c r="B27" s="185">
        <f>IF('⑱合計'!C26=0,"",'⑱合計'!C26)</f>
      </c>
      <c r="C27" s="185">
        <f>IF('⑱合計'!D26=0,"",'⑱合計'!D26)</f>
        <v>1</v>
      </c>
      <c r="D27" s="185">
        <f>IF('⑱合計'!E26=0,"",'⑱合計'!E26)</f>
      </c>
      <c r="E27" s="185">
        <f>IF('⑱合計'!F26=0,"",'⑱合計'!F26)</f>
      </c>
      <c r="F27" s="185">
        <f>IF('⑱合計'!G26=0,"",'⑱合計'!G26)</f>
      </c>
      <c r="G27" s="185">
        <f>IF('⑱合計'!H26=0,"",'⑱合計'!H26)</f>
      </c>
      <c r="H27" s="185">
        <f>IF('⑱合計'!I26=0,"",'⑱合計'!I26)</f>
      </c>
      <c r="I27" s="185">
        <f>IF('⑱合計'!J26=0,"",'⑱合計'!J26)</f>
      </c>
      <c r="J27" s="185">
        <f>IF('⑱合計'!K26=0,"",'⑱合計'!K26)</f>
      </c>
      <c r="K27" s="185">
        <f>IF('⑱合計'!L26=0,"",'⑱合計'!L26)</f>
      </c>
      <c r="L27" s="185">
        <f>IF('⑱合計'!M26=0,"",'⑱合計'!M26)</f>
      </c>
      <c r="M27" s="185">
        <f>IF('⑱合計'!N26=0,"",'⑱合計'!N26)</f>
      </c>
      <c r="N27" s="185">
        <f>IF('⑱合計'!O26=0,"",'⑱合計'!O26)</f>
      </c>
      <c r="O27" s="185">
        <f>IF('⑱合計'!P26=0,"",'⑱合計'!P26)</f>
      </c>
      <c r="P27" s="185">
        <f>IF('⑱合計'!Q26=0,"",'⑱合計'!Q26)</f>
      </c>
      <c r="Q27" s="185">
        <f t="shared" si="0"/>
        <v>1</v>
      </c>
      <c r="R27" s="179"/>
    </row>
    <row r="28" spans="1:18" ht="28.5" customHeight="1">
      <c r="A28" s="182" t="s">
        <v>181</v>
      </c>
      <c r="B28" s="185">
        <f>IF('⑱合計'!C27=0,"",'⑱合計'!C27)</f>
      </c>
      <c r="C28" s="185">
        <f>IF('⑱合計'!D27=0,"",'⑱合計'!D27)</f>
      </c>
      <c r="D28" s="185">
        <f>IF('⑱合計'!E27=0,"",'⑱合計'!E27)</f>
      </c>
      <c r="E28" s="185">
        <f>IF('⑱合計'!F27=0,"",'⑱合計'!F27)</f>
      </c>
      <c r="F28" s="185">
        <f>IF('⑱合計'!G27=0,"",'⑱合計'!G27)</f>
      </c>
      <c r="G28" s="185">
        <f>IF('⑱合計'!H27=0,"",'⑱合計'!H27)</f>
      </c>
      <c r="H28" s="185">
        <f>IF('⑱合計'!I27=0,"",'⑱合計'!I27)</f>
      </c>
      <c r="I28" s="185">
        <f>IF('⑱合計'!J27=0,"",'⑱合計'!J27)</f>
      </c>
      <c r="J28" s="185">
        <f>IF('⑱合計'!K27=0,"",'⑱合計'!K27)</f>
      </c>
      <c r="K28" s="185">
        <f>IF('⑱合計'!L27=0,"",'⑱合計'!L27)</f>
      </c>
      <c r="L28" s="185">
        <f>IF('⑱合計'!M27=0,"",'⑱合計'!M27)</f>
      </c>
      <c r="M28" s="185">
        <f>IF('⑱合計'!N27=0,"",'⑱合計'!N27)</f>
      </c>
      <c r="N28" s="185">
        <f>IF('⑱合計'!O27=0,"",'⑱合計'!O27)</f>
      </c>
      <c r="O28" s="185">
        <f>IF('⑱合計'!P27=0,"",'⑱合計'!P27)</f>
      </c>
      <c r="P28" s="185">
        <f>IF('⑱合計'!Q27=0,"",'⑱合計'!Q27)</f>
      </c>
      <c r="Q28" s="185">
        <f t="shared" si="0"/>
        <v>0</v>
      </c>
      <c r="R28" s="179"/>
    </row>
    <row r="29" spans="1:18" ht="28.5" customHeight="1">
      <c r="A29" s="182" t="s">
        <v>37</v>
      </c>
      <c r="B29" s="185">
        <f>IF('⑱合計'!C28=0,"",'⑱合計'!C28)</f>
      </c>
      <c r="C29" s="185">
        <f>IF('⑱合計'!D28=0,"",'⑱合計'!D28)</f>
      </c>
      <c r="D29" s="185">
        <f>IF('⑱合計'!E28=0,"",'⑱合計'!E28)</f>
      </c>
      <c r="E29" s="185">
        <f>IF('⑱合計'!F28=0,"",'⑱合計'!F28)</f>
      </c>
      <c r="F29" s="185">
        <f>IF('⑱合計'!G28=0,"",'⑱合計'!G28)</f>
      </c>
      <c r="G29" s="185">
        <f>IF('⑱合計'!H28=0,"",'⑱合計'!H28)</f>
      </c>
      <c r="H29" s="185">
        <f>IF('⑱合計'!I28=0,"",'⑱合計'!I28)</f>
      </c>
      <c r="I29" s="185">
        <f>IF('⑱合計'!J28=0,"",'⑱合計'!J28)</f>
      </c>
      <c r="J29" s="185">
        <f>IF('⑱合計'!K28=0,"",'⑱合計'!K28)</f>
      </c>
      <c r="K29" s="185">
        <f>IF('⑱合計'!L28=0,"",'⑱合計'!L28)</f>
      </c>
      <c r="L29" s="185">
        <f>IF('⑱合計'!M28=0,"",'⑱合計'!M28)</f>
      </c>
      <c r="M29" s="185">
        <f>IF('⑱合計'!N28=0,"",'⑱合計'!N28)</f>
      </c>
      <c r="N29" s="185">
        <f>IF('⑱合計'!O28=0,"",'⑱合計'!O28)</f>
      </c>
      <c r="O29" s="185">
        <f>IF('⑱合計'!P28=0,"",'⑱合計'!P28)</f>
      </c>
      <c r="P29" s="185">
        <f>IF('⑱合計'!Q28=0,"",'⑱合計'!Q28)</f>
      </c>
      <c r="Q29" s="185">
        <f t="shared" si="0"/>
        <v>0</v>
      </c>
      <c r="R29" s="179"/>
    </row>
    <row r="30" spans="1:18" ht="28.5" customHeight="1">
      <c r="A30" s="182" t="s">
        <v>182</v>
      </c>
      <c r="B30" s="185">
        <f>IF('⑱合計'!C29=0,"",'⑱合計'!C29)</f>
      </c>
      <c r="C30" s="185">
        <f>IF('⑱合計'!D29=0,"",'⑱合計'!D29)</f>
      </c>
      <c r="D30" s="185">
        <f>IF('⑱合計'!E29=0,"",'⑱合計'!E29)</f>
      </c>
      <c r="E30" s="185">
        <f>IF('⑱合計'!F29=0,"",'⑱合計'!F29)</f>
      </c>
      <c r="F30" s="185">
        <f>IF('⑱合計'!G29=0,"",'⑱合計'!G29)</f>
      </c>
      <c r="G30" s="185">
        <f>IF('⑱合計'!H29=0,"",'⑱合計'!H29)</f>
      </c>
      <c r="H30" s="185">
        <f>IF('⑱合計'!I29=0,"",'⑱合計'!I29)</f>
      </c>
      <c r="I30" s="185">
        <f>IF('⑱合計'!J29=0,"",'⑱合計'!J29)</f>
      </c>
      <c r="J30" s="185">
        <f>IF('⑱合計'!K29=0,"",'⑱合計'!K29)</f>
      </c>
      <c r="K30" s="185">
        <f>IF('⑱合計'!L29=0,"",'⑱合計'!L29)</f>
      </c>
      <c r="L30" s="185">
        <f>IF('⑱合計'!M29=0,"",'⑱合計'!M29)</f>
      </c>
      <c r="M30" s="185">
        <f>IF('⑱合計'!N29=0,"",'⑱合計'!N29)</f>
      </c>
      <c r="N30" s="185">
        <f>IF('⑱合計'!O29=0,"",'⑱合計'!O29)</f>
      </c>
      <c r="O30" s="185">
        <f>IF('⑱合計'!P29=0,"",'⑱合計'!P29)</f>
      </c>
      <c r="P30" s="185">
        <f>IF('⑱合計'!Q29=0,"",'⑱合計'!Q29)</f>
      </c>
      <c r="Q30" s="185">
        <f t="shared" si="0"/>
        <v>0</v>
      </c>
      <c r="R30" s="179"/>
    </row>
    <row r="31" spans="1:18" ht="28.5" customHeight="1">
      <c r="A31" s="182" t="s">
        <v>39</v>
      </c>
      <c r="B31" s="185">
        <f>IF('⑱合計'!C30=0,"",'⑱合計'!C30)</f>
      </c>
      <c r="C31" s="185">
        <f>IF('⑱合計'!D30=0,"",'⑱合計'!D30)</f>
      </c>
      <c r="D31" s="185">
        <f>IF('⑱合計'!E30=0,"",'⑱合計'!E30)</f>
      </c>
      <c r="E31" s="185">
        <f>IF('⑱合計'!F30=0,"",'⑱合計'!F30)</f>
      </c>
      <c r="F31" s="185">
        <f>IF('⑱合計'!G30=0,"",'⑱合計'!G30)</f>
      </c>
      <c r="G31" s="185">
        <f>IF('⑱合計'!H30=0,"",'⑱合計'!H30)</f>
      </c>
      <c r="H31" s="185">
        <f>IF('⑱合計'!I30=0,"",'⑱合計'!I30)</f>
      </c>
      <c r="I31" s="185">
        <f>IF('⑱合計'!J30=0,"",'⑱合計'!J30)</f>
      </c>
      <c r="J31" s="185">
        <f>IF('⑱合計'!K30=0,"",'⑱合計'!K30)</f>
      </c>
      <c r="K31" s="185">
        <f>IF('⑱合計'!L30=0,"",'⑱合計'!L30)</f>
      </c>
      <c r="L31" s="185">
        <f>IF('⑱合計'!M30=0,"",'⑱合計'!M30)</f>
      </c>
      <c r="M31" s="185">
        <f>IF('⑱合計'!N30=0,"",'⑱合計'!N30)</f>
      </c>
      <c r="N31" s="185">
        <f>IF('⑱合計'!O30=0,"",'⑱合計'!O30)</f>
      </c>
      <c r="O31" s="185">
        <f>IF('⑱合計'!P30=0,"",'⑱合計'!P30)</f>
      </c>
      <c r="P31" s="185">
        <f>IF('⑱合計'!Q30=0,"",'⑱合計'!Q30)</f>
      </c>
      <c r="Q31" s="185">
        <f t="shared" si="0"/>
        <v>0</v>
      </c>
      <c r="R31" s="179"/>
    </row>
    <row r="32" spans="1:18" ht="28.5" customHeight="1">
      <c r="A32" s="182" t="s">
        <v>183</v>
      </c>
      <c r="B32" s="185">
        <f>IF('⑱合計'!C31=0,"",'⑱合計'!C31)</f>
      </c>
      <c r="C32" s="185">
        <f>IF('⑱合計'!D31=0,"",'⑱合計'!D31)</f>
      </c>
      <c r="D32" s="185">
        <f>IF('⑱合計'!E31=0,"",'⑱合計'!E31)</f>
      </c>
      <c r="E32" s="185">
        <f>IF('⑱合計'!F31=0,"",'⑱合計'!F31)</f>
      </c>
      <c r="F32" s="185">
        <f>IF('⑱合計'!G31=0,"",'⑱合計'!G31)</f>
      </c>
      <c r="G32" s="185">
        <f>IF('⑱合計'!H31=0,"",'⑱合計'!H31)</f>
      </c>
      <c r="H32" s="185">
        <f>IF('⑱合計'!I31=0,"",'⑱合計'!I31)</f>
      </c>
      <c r="I32" s="185">
        <f>IF('⑱合計'!J31=0,"",'⑱合計'!J31)</f>
      </c>
      <c r="J32" s="185">
        <f>IF('⑱合計'!K31=0,"",'⑱合計'!K31)</f>
      </c>
      <c r="K32" s="185">
        <f>IF('⑱合計'!L31=0,"",'⑱合計'!L31)</f>
      </c>
      <c r="L32" s="185">
        <f>IF('⑱合計'!M31=0,"",'⑱合計'!M31)</f>
      </c>
      <c r="M32" s="185">
        <f>IF('⑱合計'!N31=0,"",'⑱合計'!N31)</f>
      </c>
      <c r="N32" s="185">
        <f>IF('⑱合計'!O31=0,"",'⑱合計'!O31)</f>
      </c>
      <c r="O32" s="185">
        <f>IF('⑱合計'!P31=0,"",'⑱合計'!P31)</f>
      </c>
      <c r="P32" s="185">
        <f>IF('⑱合計'!Q31=0,"",'⑱合計'!Q31)</f>
      </c>
      <c r="Q32" s="185">
        <f t="shared" si="0"/>
        <v>0</v>
      </c>
      <c r="R32" s="179"/>
    </row>
    <row r="33" spans="1:18" ht="28.5" customHeight="1">
      <c r="A33" s="182" t="s">
        <v>44</v>
      </c>
      <c r="B33" s="185">
        <f>IF('⑱合計'!C32=0,"",'⑱合計'!C32)</f>
      </c>
      <c r="C33" s="185">
        <f>IF('⑱合計'!D32=0,"",'⑱合計'!D32)</f>
      </c>
      <c r="D33" s="185">
        <f>IF('⑱合計'!E32=0,"",'⑱合計'!E32)</f>
      </c>
      <c r="E33" s="185">
        <f>IF('⑱合計'!F32=0,"",'⑱合計'!F32)</f>
      </c>
      <c r="F33" s="185">
        <f>IF('⑱合計'!G32=0,"",'⑱合計'!G32)</f>
      </c>
      <c r="G33" s="185">
        <f>IF('⑱合計'!H32=0,"",'⑱合計'!H32)</f>
      </c>
      <c r="H33" s="185">
        <f>IF('⑱合計'!I32=0,"",'⑱合計'!I32)</f>
      </c>
      <c r="I33" s="185">
        <f>IF('⑱合計'!J32=0,"",'⑱合計'!J32)</f>
      </c>
      <c r="J33" s="185">
        <f>IF('⑱合計'!K32=0,"",'⑱合計'!K32)</f>
        <v>3</v>
      </c>
      <c r="K33" s="185">
        <f>IF('⑱合計'!L32=0,"",'⑱合計'!L32)</f>
      </c>
      <c r="L33" s="185">
        <f>IF('⑱合計'!M32=0,"",'⑱合計'!M32)</f>
      </c>
      <c r="M33" s="185">
        <f>IF('⑱合計'!N32=0,"",'⑱合計'!N32)</f>
      </c>
      <c r="N33" s="185">
        <f>IF('⑱合計'!O32=0,"",'⑱合計'!O32)</f>
      </c>
      <c r="O33" s="185">
        <f>IF('⑱合計'!P32=0,"",'⑱合計'!P32)</f>
      </c>
      <c r="P33" s="185">
        <f>IF('⑱合計'!Q32=0,"",'⑱合計'!Q32)</f>
      </c>
      <c r="Q33" s="185">
        <f t="shared" si="0"/>
        <v>3</v>
      </c>
      <c r="R33" s="179"/>
    </row>
    <row r="34" spans="1:18" ht="28.5" customHeight="1">
      <c r="A34" s="182" t="s">
        <v>47</v>
      </c>
      <c r="B34" s="185">
        <f>IF('⑱合計'!C33=0,"",'⑱合計'!C33)</f>
      </c>
      <c r="C34" s="185">
        <f>IF('⑱合計'!D33=0,"",'⑱合計'!D33)</f>
      </c>
      <c r="D34" s="185">
        <f>IF('⑱合計'!E33=0,"",'⑱合計'!E33)</f>
        <v>2</v>
      </c>
      <c r="E34" s="185">
        <f>IF('⑱合計'!F33=0,"",'⑱合計'!F33)</f>
      </c>
      <c r="F34" s="185">
        <f>IF('⑱合計'!G33=0,"",'⑱合計'!G33)</f>
      </c>
      <c r="G34" s="185">
        <f>IF('⑱合計'!H33=0,"",'⑱合計'!H33)</f>
      </c>
      <c r="H34" s="185">
        <f>IF('⑱合計'!I33=0,"",'⑱合計'!I33)</f>
      </c>
      <c r="I34" s="185">
        <f>IF('⑱合計'!J33=0,"",'⑱合計'!J33)</f>
      </c>
      <c r="J34" s="185">
        <f>IF('⑱合計'!K33=0,"",'⑱合計'!K33)</f>
      </c>
      <c r="K34" s="185">
        <f>IF('⑱合計'!L33=0,"",'⑱合計'!L33)</f>
      </c>
      <c r="L34" s="185">
        <f>IF('⑱合計'!M33=0,"",'⑱合計'!M33)</f>
      </c>
      <c r="M34" s="185">
        <f>IF('⑱合計'!N33=0,"",'⑱合計'!N33)</f>
      </c>
      <c r="N34" s="185">
        <f>IF('⑱合計'!O33=0,"",'⑱合計'!O33)</f>
      </c>
      <c r="O34" s="185">
        <f>IF('⑱合計'!P33=0,"",'⑱合計'!P33)</f>
      </c>
      <c r="P34" s="185">
        <f>IF('⑱合計'!Q33=0,"",'⑱合計'!Q33)</f>
        <v>5</v>
      </c>
      <c r="Q34" s="185">
        <f aca="true" t="shared" si="1" ref="Q34:Q45">SUM(B34:P34)</f>
        <v>7</v>
      </c>
      <c r="R34" s="179"/>
    </row>
    <row r="35" spans="1:18" ht="28.5" customHeight="1">
      <c r="A35" s="182" t="s">
        <v>48</v>
      </c>
      <c r="B35" s="185">
        <f>IF('⑱合計'!C34=0,"",'⑱合計'!C34)</f>
      </c>
      <c r="C35" s="185">
        <f>IF('⑱合計'!D34=0,"",'⑱合計'!D34)</f>
      </c>
      <c r="D35" s="185">
        <f>IF('⑱合計'!E34=0,"",'⑱合計'!E34)</f>
        <v>1</v>
      </c>
      <c r="E35" s="185">
        <f>IF('⑱合計'!F34=0,"",'⑱合計'!F34)</f>
      </c>
      <c r="F35" s="185">
        <f>IF('⑱合計'!G34=0,"",'⑱合計'!G34)</f>
      </c>
      <c r="G35" s="185">
        <f>IF('⑱合計'!H34=0,"",'⑱合計'!H34)</f>
      </c>
      <c r="H35" s="185">
        <f>IF('⑱合計'!I34=0,"",'⑱合計'!I34)</f>
      </c>
      <c r="I35" s="185">
        <f>IF('⑱合計'!J34=0,"",'⑱合計'!J34)</f>
      </c>
      <c r="J35" s="185">
        <f>IF('⑱合計'!K34=0,"",'⑱合計'!K34)</f>
        <v>1</v>
      </c>
      <c r="K35" s="185">
        <f>IF('⑱合計'!L34=0,"",'⑱合計'!L34)</f>
      </c>
      <c r="L35" s="185">
        <f>IF('⑱合計'!M34=0,"",'⑱合計'!M34)</f>
      </c>
      <c r="M35" s="185">
        <f>IF('⑱合計'!N34=0,"",'⑱合計'!N34)</f>
      </c>
      <c r="N35" s="185">
        <f>IF('⑱合計'!O34=0,"",'⑱合計'!O34)</f>
        <v>1</v>
      </c>
      <c r="O35" s="185">
        <f>IF('⑱合計'!P34=0,"",'⑱合計'!P34)</f>
      </c>
      <c r="P35" s="185">
        <f>IF('⑱合計'!Q34=0,"",'⑱合計'!Q34)</f>
      </c>
      <c r="Q35" s="185">
        <f t="shared" si="1"/>
        <v>3</v>
      </c>
      <c r="R35" s="179"/>
    </row>
    <row r="36" spans="1:18" ht="28.5" customHeight="1">
      <c r="A36" s="182" t="s">
        <v>49</v>
      </c>
      <c r="B36" s="185">
        <f>IF('⑱合計'!C35=0,"",'⑱合計'!C35)</f>
      </c>
      <c r="C36" s="185">
        <f>IF('⑱合計'!D35=0,"",'⑱合計'!D35)</f>
      </c>
      <c r="D36" s="185">
        <f>IF('⑱合計'!E35=0,"",'⑱合計'!E35)</f>
        <v>1</v>
      </c>
      <c r="E36" s="185">
        <f>IF('⑱合計'!F35=0,"",'⑱合計'!F35)</f>
      </c>
      <c r="F36" s="185">
        <f>IF('⑱合計'!G35=0,"",'⑱合計'!G35)</f>
      </c>
      <c r="G36" s="185">
        <f>IF('⑱合計'!H35=0,"",'⑱合計'!H35)</f>
      </c>
      <c r="H36" s="185">
        <f>IF('⑱合計'!I35=0,"",'⑱合計'!I35)</f>
      </c>
      <c r="I36" s="185">
        <f>IF('⑱合計'!J35=0,"",'⑱合計'!J35)</f>
      </c>
      <c r="J36" s="185">
        <f>IF('⑱合計'!K35=0,"",'⑱合計'!K35)</f>
      </c>
      <c r="K36" s="185">
        <f>IF('⑱合計'!L35=0,"",'⑱合計'!L35)</f>
      </c>
      <c r="L36" s="185">
        <f>IF('⑱合計'!M35=0,"",'⑱合計'!M35)</f>
        <v>3</v>
      </c>
      <c r="M36" s="185">
        <f>IF('⑱合計'!N35=0,"",'⑱合計'!N35)</f>
      </c>
      <c r="N36" s="185">
        <f>IF('⑱合計'!O35=0,"",'⑱合計'!O35)</f>
      </c>
      <c r="O36" s="185">
        <f>IF('⑱合計'!P35=0,"",'⑱合計'!P35)</f>
      </c>
      <c r="P36" s="185">
        <f>IF('⑱合計'!Q35=0,"",'⑱合計'!Q35)</f>
      </c>
      <c r="Q36" s="185">
        <f t="shared" si="1"/>
        <v>4</v>
      </c>
      <c r="R36" s="179"/>
    </row>
    <row r="37" spans="1:18" ht="28.5" customHeight="1">
      <c r="A37" s="182" t="s">
        <v>51</v>
      </c>
      <c r="B37" s="185">
        <f>IF('⑱合計'!C36=0,"",'⑱合計'!C36)</f>
      </c>
      <c r="C37" s="185">
        <f>IF('⑱合計'!D36=0,"",'⑱合計'!D36)</f>
      </c>
      <c r="D37" s="185">
        <f>IF('⑱合計'!E36=0,"",'⑱合計'!E36)</f>
      </c>
      <c r="E37" s="185">
        <f>IF('⑱合計'!F36=0,"",'⑱合計'!F36)</f>
      </c>
      <c r="F37" s="185">
        <f>IF('⑱合計'!G36=0,"",'⑱合計'!G36)</f>
      </c>
      <c r="G37" s="185">
        <f>IF('⑱合計'!H36=0,"",'⑱合計'!H36)</f>
        <v>1</v>
      </c>
      <c r="H37" s="185">
        <f>IF('⑱合計'!I36=0,"",'⑱合計'!I36)</f>
      </c>
      <c r="I37" s="185">
        <f>IF('⑱合計'!J36=0,"",'⑱合計'!J36)</f>
      </c>
      <c r="J37" s="185">
        <f>IF('⑱合計'!K36=0,"",'⑱合計'!K36)</f>
      </c>
      <c r="K37" s="185">
        <f>IF('⑱合計'!L36=0,"",'⑱合計'!L36)</f>
      </c>
      <c r="L37" s="185">
        <f>IF('⑱合計'!M36=0,"",'⑱合計'!M36)</f>
      </c>
      <c r="M37" s="185">
        <f>IF('⑱合計'!N36=0,"",'⑱合計'!N36)</f>
      </c>
      <c r="N37" s="185">
        <f>IF('⑱合計'!O36=0,"",'⑱合計'!O36)</f>
      </c>
      <c r="O37" s="185">
        <f>IF('⑱合計'!P36=0,"",'⑱合計'!P36)</f>
      </c>
      <c r="P37" s="185">
        <f>IF('⑱合計'!Q36=0,"",'⑱合計'!Q36)</f>
      </c>
      <c r="Q37" s="185">
        <f>SUM(B37:P37)</f>
        <v>1</v>
      </c>
      <c r="R37" s="179"/>
    </row>
    <row r="38" spans="1:18" ht="28.5" customHeight="1">
      <c r="A38" s="182" t="s">
        <v>184</v>
      </c>
      <c r="B38" s="185">
        <f>IF('⑱合計'!C37=0,"",'⑱合計'!C37)</f>
      </c>
      <c r="C38" s="185">
        <f>IF('⑱合計'!D37=0,"",'⑱合計'!D37)</f>
      </c>
      <c r="D38" s="185">
        <f>IF('⑱合計'!E37=0,"",'⑱合計'!E37)</f>
      </c>
      <c r="E38" s="185">
        <f>IF('⑱合計'!F37=0,"",'⑱合計'!F37)</f>
      </c>
      <c r="F38" s="185">
        <f>IF('⑱合計'!G37=0,"",'⑱合計'!G37)</f>
      </c>
      <c r="G38" s="185">
        <f>IF('⑱合計'!H37=0,"",'⑱合計'!H37)</f>
      </c>
      <c r="H38" s="185">
        <f>IF('⑱合計'!I37=0,"",'⑱合計'!I37)</f>
      </c>
      <c r="I38" s="185">
        <f>IF('⑱合計'!J37=0,"",'⑱合計'!J37)</f>
      </c>
      <c r="J38" s="185">
        <f>IF('⑱合計'!K37=0,"",'⑱合計'!K37)</f>
      </c>
      <c r="K38" s="185">
        <f>IF('⑱合計'!L37=0,"",'⑱合計'!L37)</f>
      </c>
      <c r="L38" s="185">
        <f>IF('⑱合計'!M37=0,"",'⑱合計'!M37)</f>
      </c>
      <c r="M38" s="185">
        <f>IF('⑱合計'!N37=0,"",'⑱合計'!N37)</f>
      </c>
      <c r="N38" s="185">
        <f>IF('⑱合計'!O37=0,"",'⑱合計'!O37)</f>
      </c>
      <c r="O38" s="185">
        <f>IF('⑱合計'!P37=0,"",'⑱合計'!P37)</f>
      </c>
      <c r="P38" s="185">
        <f>IF('⑱合計'!Q37=0,"",'⑱合計'!Q37)</f>
      </c>
      <c r="Q38" s="185">
        <f t="shared" si="1"/>
        <v>0</v>
      </c>
      <c r="R38" s="179"/>
    </row>
    <row r="39" spans="1:18" ht="28.5" customHeight="1">
      <c r="A39" s="182" t="s">
        <v>53</v>
      </c>
      <c r="B39" s="185">
        <f>IF('⑱合計'!C38=0,"",'⑱合計'!C38)</f>
      </c>
      <c r="C39" s="185">
        <f>IF('⑱合計'!D38=0,"",'⑱合計'!D38)</f>
      </c>
      <c r="D39" s="185">
        <f>IF('⑱合計'!E38=0,"",'⑱合計'!E38)</f>
      </c>
      <c r="E39" s="185">
        <f>IF('⑱合計'!F38=0,"",'⑱合計'!F38)</f>
      </c>
      <c r="F39" s="185">
        <f>IF('⑱合計'!G38=0,"",'⑱合計'!G38)</f>
      </c>
      <c r="G39" s="185">
        <f>IF('⑱合計'!H38=0,"",'⑱合計'!H38)</f>
      </c>
      <c r="H39" s="185">
        <f>IF('⑱合計'!I38=0,"",'⑱合計'!I38)</f>
      </c>
      <c r="I39" s="185">
        <f>IF('⑱合計'!J38=0,"",'⑱合計'!J38)</f>
      </c>
      <c r="J39" s="185">
        <f>IF('⑱合計'!K38=0,"",'⑱合計'!K38)</f>
      </c>
      <c r="K39" s="185">
        <f>IF('⑱合計'!L38=0,"",'⑱合計'!L38)</f>
      </c>
      <c r="L39" s="185">
        <f>IF('⑱合計'!M38=0,"",'⑱合計'!M38)</f>
      </c>
      <c r="M39" s="185">
        <f>IF('⑱合計'!N38=0,"",'⑱合計'!N38)</f>
      </c>
      <c r="N39" s="185">
        <f>IF('⑱合計'!O38=0,"",'⑱合計'!O38)</f>
      </c>
      <c r="O39" s="185">
        <f>IF('⑱合計'!P38=0,"",'⑱合計'!P38)</f>
      </c>
      <c r="P39" s="185">
        <f>IF('⑱合計'!Q38=0,"",'⑱合計'!Q38)</f>
      </c>
      <c r="Q39" s="185">
        <f t="shared" si="1"/>
        <v>0</v>
      </c>
      <c r="R39" s="179"/>
    </row>
    <row r="40" spans="1:18" ht="28.5" customHeight="1">
      <c r="A40" s="182" t="s">
        <v>54</v>
      </c>
      <c r="B40" s="185">
        <f>IF('⑱合計'!C39=0,"",'⑱合計'!C39)</f>
      </c>
      <c r="C40" s="185">
        <f>IF('⑱合計'!D39=0,"",'⑱合計'!D39)</f>
      </c>
      <c r="D40" s="185">
        <f>IF('⑱合計'!E39=0,"",'⑱合計'!E39)</f>
      </c>
      <c r="E40" s="185">
        <f>IF('⑱合計'!F39=0,"",'⑱合計'!F39)</f>
      </c>
      <c r="F40" s="185">
        <f>IF('⑱合計'!G39=0,"",'⑱合計'!G39)</f>
      </c>
      <c r="G40" s="185">
        <f>IF('⑱合計'!H39=0,"",'⑱合計'!H39)</f>
      </c>
      <c r="H40" s="185">
        <f>IF('⑱合計'!I39=0,"",'⑱合計'!I39)</f>
      </c>
      <c r="I40" s="185">
        <f>IF('⑱合計'!J39=0,"",'⑱合計'!J39)</f>
      </c>
      <c r="J40" s="185">
        <f>IF('⑱合計'!K39=0,"",'⑱合計'!K39)</f>
      </c>
      <c r="K40" s="185">
        <f>IF('⑱合計'!L39=0,"",'⑱合計'!L39)</f>
      </c>
      <c r="L40" s="185">
        <f>IF('⑱合計'!M39=0,"",'⑱合計'!M39)</f>
      </c>
      <c r="M40" s="185">
        <f>IF('⑱合計'!N39=0,"",'⑱合計'!N39)</f>
      </c>
      <c r="N40" s="185">
        <f>IF('⑱合計'!O39=0,"",'⑱合計'!O39)</f>
      </c>
      <c r="O40" s="185">
        <f>IF('⑱合計'!P39=0,"",'⑱合計'!P39)</f>
      </c>
      <c r="P40" s="185">
        <f>IF('⑱合計'!Q39=0,"",'⑱合計'!Q39)</f>
      </c>
      <c r="Q40" s="185">
        <f t="shared" si="1"/>
        <v>0</v>
      </c>
      <c r="R40" s="179"/>
    </row>
    <row r="41" spans="1:18" ht="28.5" customHeight="1">
      <c r="A41" s="182" t="s">
        <v>185</v>
      </c>
      <c r="B41" s="185">
        <f>IF('⑱合計'!C40=0,"",'⑱合計'!C40)</f>
      </c>
      <c r="C41" s="185">
        <f>IF('⑱合計'!D40=0,"",'⑱合計'!D40)</f>
      </c>
      <c r="D41" s="185">
        <f>IF('⑱合計'!E40=0,"",'⑱合計'!E40)</f>
      </c>
      <c r="E41" s="185">
        <f>IF('⑱合計'!F40=0,"",'⑱合計'!F40)</f>
      </c>
      <c r="F41" s="185">
        <f>IF('⑱合計'!G40=0,"",'⑱合計'!G40)</f>
      </c>
      <c r="G41" s="185">
        <f>IF('⑱合計'!H40=0,"",'⑱合計'!H40)</f>
      </c>
      <c r="H41" s="185">
        <f>IF('⑱合計'!I40=0,"",'⑱合計'!I40)</f>
      </c>
      <c r="I41" s="185">
        <f>IF('⑱合計'!J40=0,"",'⑱合計'!J40)</f>
      </c>
      <c r="J41" s="185">
        <f>IF('⑱合計'!K40=0,"",'⑱合計'!K40)</f>
      </c>
      <c r="K41" s="185">
        <f>IF('⑱合計'!L40=0,"",'⑱合計'!L40)</f>
      </c>
      <c r="L41" s="185">
        <f>IF('⑱合計'!M40=0,"",'⑱合計'!M40)</f>
      </c>
      <c r="M41" s="185">
        <f>IF('⑱合計'!N40=0,"",'⑱合計'!N40)</f>
        <v>1</v>
      </c>
      <c r="N41" s="185">
        <f>IF('⑱合計'!O40=0,"",'⑱合計'!O40)</f>
      </c>
      <c r="O41" s="185">
        <f>IF('⑱合計'!P40=0,"",'⑱合計'!P40)</f>
      </c>
      <c r="P41" s="185">
        <f>IF('⑱合計'!Q40=0,"",'⑱合計'!Q40)</f>
      </c>
      <c r="Q41" s="185">
        <f t="shared" si="1"/>
        <v>1</v>
      </c>
      <c r="R41" s="179"/>
    </row>
    <row r="42" spans="1:18" ht="28.5" customHeight="1">
      <c r="A42" s="182" t="s">
        <v>58</v>
      </c>
      <c r="B42" s="185">
        <f>IF('⑱合計'!C41=0,"",'⑱合計'!C41)</f>
      </c>
      <c r="C42" s="185">
        <f>IF('⑱合計'!D41=0,"",'⑱合計'!D41)</f>
      </c>
      <c r="D42" s="185">
        <f>IF('⑱合計'!E41=0,"",'⑱合計'!E41)</f>
      </c>
      <c r="E42" s="185">
        <f>IF('⑱合計'!F41=0,"",'⑱合計'!F41)</f>
      </c>
      <c r="F42" s="185">
        <f>IF('⑱合計'!G41=0,"",'⑱合計'!G41)</f>
      </c>
      <c r="G42" s="185">
        <f>IF('⑱合計'!H41=0,"",'⑱合計'!H41)</f>
      </c>
      <c r="H42" s="185">
        <f>IF('⑱合計'!I41=0,"",'⑱合計'!I41)</f>
      </c>
      <c r="I42" s="185">
        <f>IF('⑱合計'!J41=0,"",'⑱合計'!J41)</f>
      </c>
      <c r="J42" s="185">
        <f>IF('⑱合計'!K41=0,"",'⑱合計'!K41)</f>
      </c>
      <c r="K42" s="185">
        <f>IF('⑱合計'!L41=0,"",'⑱合計'!L41)</f>
      </c>
      <c r="L42" s="185">
        <f>IF('⑱合計'!M41=0,"",'⑱合計'!M41)</f>
      </c>
      <c r="M42" s="185">
        <f>IF('⑱合計'!N41=0,"",'⑱合計'!N41)</f>
      </c>
      <c r="N42" s="185">
        <f>IF('⑱合計'!O41=0,"",'⑱合計'!O41)</f>
      </c>
      <c r="O42" s="185">
        <f>IF('⑱合計'!P41=0,"",'⑱合計'!P41)</f>
      </c>
      <c r="P42" s="185">
        <f>IF('⑱合計'!Q41=0,"",'⑱合計'!Q41)</f>
      </c>
      <c r="Q42" s="185">
        <f t="shared" si="1"/>
        <v>0</v>
      </c>
      <c r="R42" s="179"/>
    </row>
    <row r="43" spans="1:18" ht="28.5" customHeight="1">
      <c r="A43" s="182" t="s">
        <v>60</v>
      </c>
      <c r="B43" s="185">
        <f>IF('⑱合計'!C42=0,"",'⑱合計'!C42)</f>
      </c>
      <c r="C43" s="185">
        <f>IF('⑱合計'!D42=0,"",'⑱合計'!D42)</f>
      </c>
      <c r="D43" s="185">
        <f>IF('⑱合計'!E42=0,"",'⑱合計'!E42)</f>
      </c>
      <c r="E43" s="185">
        <f>IF('⑱合計'!F42=0,"",'⑱合計'!F42)</f>
      </c>
      <c r="F43" s="185">
        <f>IF('⑱合計'!G42=0,"",'⑱合計'!G42)</f>
      </c>
      <c r="G43" s="185">
        <f>IF('⑱合計'!H42=0,"",'⑱合計'!H42)</f>
      </c>
      <c r="H43" s="185">
        <f>IF('⑱合計'!I42=0,"",'⑱合計'!I42)</f>
      </c>
      <c r="I43" s="185">
        <f>IF('⑱合計'!J42=0,"",'⑱合計'!J42)</f>
      </c>
      <c r="J43" s="185">
        <f>IF('⑱合計'!K42=0,"",'⑱合計'!K42)</f>
      </c>
      <c r="K43" s="185">
        <f>IF('⑱合計'!L42=0,"",'⑱合計'!L42)</f>
      </c>
      <c r="L43" s="185">
        <f>IF('⑱合計'!M42=0,"",'⑱合計'!M42)</f>
      </c>
      <c r="M43" s="185">
        <f>IF('⑱合計'!N42=0,"",'⑱合計'!N42)</f>
      </c>
      <c r="N43" s="185">
        <f>IF('⑱合計'!O42=0,"",'⑱合計'!O42)</f>
      </c>
      <c r="O43" s="185">
        <f>IF('⑱合計'!P42=0,"",'⑱合計'!P42)</f>
      </c>
      <c r="P43" s="185">
        <f>IF('⑱合計'!Q42=0,"",'⑱合計'!Q42)</f>
      </c>
      <c r="Q43" s="185">
        <f t="shared" si="1"/>
        <v>0</v>
      </c>
      <c r="R43" s="179"/>
    </row>
    <row r="44" spans="1:18" ht="28.5" customHeight="1">
      <c r="A44" s="182" t="s">
        <v>151</v>
      </c>
      <c r="B44" s="185">
        <f>IF('⑱合計'!C43=0,"",'⑱合計'!C43)</f>
      </c>
      <c r="C44" s="185">
        <f>IF('⑱合計'!D43=0,"",'⑱合計'!D43)</f>
      </c>
      <c r="D44" s="185">
        <f>IF('⑱合計'!E43=0,"",'⑱合計'!E43)</f>
      </c>
      <c r="E44" s="185">
        <f>IF('⑱合計'!F43=0,"",'⑱合計'!F43)</f>
      </c>
      <c r="F44" s="185">
        <f>IF('⑱合計'!G43=0,"",'⑱合計'!G43)</f>
      </c>
      <c r="G44" s="185">
        <f>IF('⑱合計'!H43=0,"",'⑱合計'!H43)</f>
      </c>
      <c r="H44" s="185">
        <f>IF('⑱合計'!I43=0,"",'⑱合計'!I43)</f>
      </c>
      <c r="I44" s="185">
        <f>IF('⑱合計'!J43=0,"",'⑱合計'!J43)</f>
      </c>
      <c r="J44" s="185">
        <f>IF('⑱合計'!K43=0,"",'⑱合計'!K43)</f>
      </c>
      <c r="K44" s="185">
        <f>IF('⑱合計'!L43=0,"",'⑱合計'!L43)</f>
      </c>
      <c r="L44" s="185">
        <f>IF('⑱合計'!M43=0,"",'⑱合計'!M43)</f>
      </c>
      <c r="M44" s="185">
        <f>IF('⑱合計'!N43=0,"",'⑱合計'!N43)</f>
      </c>
      <c r="N44" s="185">
        <f>IF('⑱合計'!O43=0,"",'⑱合計'!O43)</f>
      </c>
      <c r="O44" s="185">
        <f>IF('⑱合計'!P43=0,"",'⑱合計'!P43)</f>
      </c>
      <c r="P44" s="185">
        <f>IF('⑱合計'!Q43=0,"",'⑱合計'!Q43)</f>
      </c>
      <c r="Q44" s="185">
        <f t="shared" si="1"/>
        <v>0</v>
      </c>
      <c r="R44" s="179"/>
    </row>
    <row r="45" spans="1:18" ht="28.5" customHeight="1">
      <c r="A45" s="182" t="s">
        <v>67</v>
      </c>
      <c r="B45" s="185">
        <f>IF('⑱合計'!C44=0,"",'⑱合計'!C44)</f>
      </c>
      <c r="C45" s="185">
        <f>IF('⑱合計'!D44=0,"",'⑱合計'!D44)</f>
      </c>
      <c r="D45" s="185">
        <f>IF('⑱合計'!E44=0,"",'⑱合計'!E44)</f>
      </c>
      <c r="E45" s="185">
        <f>IF('⑱合計'!F44=0,"",'⑱合計'!F44)</f>
      </c>
      <c r="F45" s="185">
        <f>IF('⑱合計'!G44=0,"",'⑱合計'!G44)</f>
      </c>
      <c r="G45" s="185">
        <f>IF('⑱合計'!H44=0,"",'⑱合計'!H44)</f>
      </c>
      <c r="H45" s="185">
        <f>IF('⑱合計'!I44=0,"",'⑱合計'!I44)</f>
      </c>
      <c r="I45" s="185">
        <f>IF('⑱合計'!J44=0,"",'⑱合計'!J44)</f>
      </c>
      <c r="J45" s="185">
        <f>IF('⑱合計'!K44=0,"",'⑱合計'!K44)</f>
      </c>
      <c r="K45" s="185">
        <f>IF('⑱合計'!L44=0,"",'⑱合計'!L44)</f>
        <v>2</v>
      </c>
      <c r="L45" s="185">
        <f>IF('⑱合計'!M44=0,"",'⑱合計'!M44)</f>
      </c>
      <c r="M45" s="185">
        <f>IF('⑱合計'!N44=0,"",'⑱合計'!N44)</f>
      </c>
      <c r="N45" s="185">
        <f>IF('⑱合計'!O44=0,"",'⑱合計'!O44)</f>
      </c>
      <c r="O45" s="185">
        <f>IF('⑱合計'!P44=0,"",'⑱合計'!P44)</f>
      </c>
      <c r="P45" s="185">
        <f>IF('⑱合計'!Q44=0,"",'⑱合計'!Q44)</f>
      </c>
      <c r="Q45" s="185">
        <f t="shared" si="1"/>
        <v>2</v>
      </c>
      <c r="R45" s="179"/>
    </row>
    <row r="46" spans="1:18" ht="28.5" customHeight="1">
      <c r="A46" s="182" t="s">
        <v>78</v>
      </c>
      <c r="B46" s="185">
        <f>IF('⑱合計'!C45=0,"",'⑱合計'!C45)</f>
      </c>
      <c r="C46" s="185">
        <f>IF('⑱合計'!D45=0,"",'⑱合計'!D45)</f>
        <v>5</v>
      </c>
      <c r="D46" s="185">
        <f>IF('⑱合計'!E45=0,"",'⑱合計'!E45)</f>
      </c>
      <c r="E46" s="185">
        <f>IF('⑱合計'!F45=0,"",'⑱合計'!F45)</f>
      </c>
      <c r="F46" s="185">
        <f>IF('⑱合計'!G45=0,"",'⑱合計'!G45)</f>
      </c>
      <c r="G46" s="185">
        <f>IF('⑱合計'!H45=0,"",'⑱合計'!H45)</f>
      </c>
      <c r="H46" s="185">
        <f>IF('⑱合計'!I45=0,"",'⑱合計'!I45)</f>
        <v>3</v>
      </c>
      <c r="I46" s="185">
        <f>IF('⑱合計'!J45=0,"",'⑱合計'!J45)</f>
      </c>
      <c r="J46" s="185">
        <f>IF('⑱合計'!K45=0,"",'⑱合計'!K45)</f>
      </c>
      <c r="K46" s="185">
        <f>IF('⑱合計'!L45=0,"",'⑱合計'!L45)</f>
      </c>
      <c r="L46" s="185">
        <f>IF('⑱合計'!M45=0,"",'⑱合計'!M45)</f>
      </c>
      <c r="M46" s="185">
        <f>IF('⑱合計'!N45=0,"",'⑱合計'!N45)</f>
      </c>
      <c r="N46" s="185">
        <f>IF('⑱合計'!O45=0,"",'⑱合計'!O45)</f>
      </c>
      <c r="O46" s="185">
        <f>IF('⑱合計'!P45=0,"",'⑱合計'!P45)</f>
      </c>
      <c r="P46" s="185">
        <f>IF('⑱合計'!Q45=0,"",'⑱合計'!Q45)</f>
      </c>
      <c r="Q46" s="185">
        <f>SUM(B46:P46)</f>
        <v>8</v>
      </c>
      <c r="R46" s="179"/>
    </row>
    <row r="47" spans="1:18" ht="28.5" customHeight="1">
      <c r="A47" s="182" t="s">
        <v>83</v>
      </c>
      <c r="B47" s="185">
        <f>IF('⑱合計'!C46=0,"",'⑱合計'!C46)</f>
      </c>
      <c r="C47" s="185">
        <f>IF('⑱合計'!D46=0,"",'⑱合計'!D46)</f>
        <v>5</v>
      </c>
      <c r="D47" s="185">
        <f>IF('⑱合計'!E46=0,"",'⑱合計'!E46)</f>
        <v>2</v>
      </c>
      <c r="E47" s="185">
        <f>IF('⑱合計'!F46=0,"",'⑱合計'!F46)</f>
        <v>1</v>
      </c>
      <c r="F47" s="185">
        <f>IF('⑱合計'!G46=0,"",'⑱合計'!G46)</f>
      </c>
      <c r="G47" s="185">
        <f>IF('⑱合計'!H46=0,"",'⑱合計'!H46)</f>
      </c>
      <c r="H47" s="185">
        <f>IF('⑱合計'!I46=0,"",'⑱合計'!I46)</f>
        <v>5</v>
      </c>
      <c r="I47" s="185">
        <f>IF('⑱合計'!J46=0,"",'⑱合計'!J46)</f>
      </c>
      <c r="J47" s="185">
        <f>IF('⑱合計'!K46=0,"",'⑱合計'!K46)</f>
        <v>1</v>
      </c>
      <c r="K47" s="185">
        <f>IF('⑱合計'!L46=0,"",'⑱合計'!L46)</f>
      </c>
      <c r="L47" s="185">
        <f>IF('⑱合計'!M46=0,"",'⑱合計'!M46)</f>
      </c>
      <c r="M47" s="185">
        <f>IF('⑱合計'!N46=0,"",'⑱合計'!N46)</f>
        <v>1</v>
      </c>
      <c r="N47" s="185">
        <f>IF('⑱合計'!O46=0,"",'⑱合計'!O46)</f>
      </c>
      <c r="O47" s="185">
        <f>IF('⑱合計'!P46=0,"",'⑱合計'!P46)</f>
      </c>
      <c r="P47" s="185">
        <f>IF('⑱合計'!Q46=0,"",'⑱合計'!Q46)</f>
      </c>
      <c r="Q47" s="185">
        <f>SUM(B47:P47)</f>
        <v>15</v>
      </c>
      <c r="R47" s="179"/>
    </row>
    <row r="48" spans="1:18" ht="28.5" customHeight="1">
      <c r="A48" s="182" t="s">
        <v>84</v>
      </c>
      <c r="B48" s="185">
        <f>IF('⑱合計'!C47=0,"",'⑱合計'!C47)</f>
      </c>
      <c r="C48" s="185">
        <f>IF('⑱合計'!D47=0,"",'⑱合計'!D47)</f>
      </c>
      <c r="D48" s="185">
        <f>IF('⑱合計'!E47=0,"",'⑱合計'!E47)</f>
      </c>
      <c r="E48" s="185">
        <f>IF('⑱合計'!F47=0,"",'⑱合計'!F47)</f>
        <v>3</v>
      </c>
      <c r="F48" s="185">
        <f>IF('⑱合計'!G47=0,"",'⑱合計'!G47)</f>
      </c>
      <c r="G48" s="185">
        <f>IF('⑱合計'!H47=0,"",'⑱合計'!H47)</f>
        <v>5</v>
      </c>
      <c r="H48" s="185">
        <f>IF('⑱合計'!I47=0,"",'⑱合計'!I47)</f>
      </c>
      <c r="I48" s="185">
        <f>IF('⑱合計'!J47=0,"",'⑱合計'!J47)</f>
      </c>
      <c r="J48" s="185">
        <f>IF('⑱合計'!K47=0,"",'⑱合計'!K47)</f>
      </c>
      <c r="K48" s="185">
        <f>IF('⑱合計'!L47=0,"",'⑱合計'!L47)</f>
      </c>
      <c r="L48" s="185">
        <f>IF('⑱合計'!M47=0,"",'⑱合計'!M47)</f>
      </c>
      <c r="M48" s="185">
        <f>IF('⑱合計'!N47=0,"",'⑱合計'!N47)</f>
      </c>
      <c r="N48" s="185">
        <f>IF('⑱合計'!O47=0,"",'⑱合計'!O47)</f>
      </c>
      <c r="O48" s="185">
        <f>IF('⑱合計'!P47=0,"",'⑱合計'!P47)</f>
      </c>
      <c r="P48" s="185">
        <f>IF('⑱合計'!Q47=0,"",'⑱合計'!Q47)</f>
      </c>
      <c r="Q48" s="185">
        <f>SUM(B48:P48)</f>
        <v>8</v>
      </c>
      <c r="R48" s="179"/>
    </row>
    <row r="49" spans="1:18" ht="28.5" customHeight="1">
      <c r="A49" s="182" t="s">
        <v>175</v>
      </c>
      <c r="B49" s="185">
        <f aca="true" t="shared" si="2" ref="B49:P49">SUM(B5:B48)</f>
        <v>428</v>
      </c>
      <c r="C49" s="185">
        <f t="shared" si="2"/>
        <v>981</v>
      </c>
      <c r="D49" s="185">
        <f t="shared" si="2"/>
        <v>184</v>
      </c>
      <c r="E49" s="185">
        <f t="shared" si="2"/>
        <v>65</v>
      </c>
      <c r="F49" s="185">
        <f t="shared" si="2"/>
        <v>133</v>
      </c>
      <c r="G49" s="185">
        <f t="shared" si="2"/>
        <v>71</v>
      </c>
      <c r="H49" s="185">
        <f t="shared" si="2"/>
        <v>528</v>
      </c>
      <c r="I49" s="185">
        <f t="shared" si="2"/>
        <v>88</v>
      </c>
      <c r="J49" s="185">
        <f t="shared" si="2"/>
        <v>204</v>
      </c>
      <c r="K49" s="185">
        <f t="shared" si="2"/>
        <v>47</v>
      </c>
      <c r="L49" s="185">
        <f t="shared" si="2"/>
        <v>97</v>
      </c>
      <c r="M49" s="185">
        <f t="shared" si="2"/>
        <v>72</v>
      </c>
      <c r="N49" s="185">
        <f t="shared" si="2"/>
        <v>56</v>
      </c>
      <c r="O49" s="185">
        <f t="shared" si="2"/>
        <v>82</v>
      </c>
      <c r="P49" s="185">
        <f t="shared" si="2"/>
        <v>5</v>
      </c>
      <c r="Q49" s="188">
        <f>SUM(B49:P49)</f>
        <v>3041</v>
      </c>
      <c r="R49" s="179"/>
    </row>
    <row r="50" spans="1:17" ht="19.5" customHeight="1">
      <c r="A50" s="179" t="s">
        <v>156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</row>
  </sheetData>
  <mergeCells count="17">
    <mergeCell ref="A1:Q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  <mergeCell ref="O3:O4"/>
    <mergeCell ref="K3:K4"/>
    <mergeCell ref="L3:L4"/>
    <mergeCell ref="M3:M4"/>
    <mergeCell ref="N3:N4"/>
  </mergeCells>
  <printOptions horizontalCentered="1"/>
  <pageMargins left="0.5118110236220472" right="0.15748031496062992" top="0.7086614173228347" bottom="0.5118110236220472" header="0.5118110236220472" footer="0.5118110236220472"/>
  <pageSetup firstPageNumber="13" useFirstPageNumber="1" horizontalDpi="400" verticalDpi="4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OutlineSymbols="0" zoomScale="75" zoomScaleNormal="75" workbookViewId="0" topLeftCell="A1">
      <pane xSplit="1" ySplit="3" topLeftCell="B4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7" width="6.125" style="0" customWidth="1"/>
    <col min="18" max="19" width="7.75390625" style="0" customWidth="1"/>
    <col min="20" max="20" width="1.625" style="0" customWidth="1"/>
    <col min="21" max="16384" width="10.75390625" style="0" customWidth="1"/>
  </cols>
  <sheetData>
    <row r="1" spans="1:3" ht="21.75" customHeight="1">
      <c r="A1" s="1">
        <v>4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0" ht="19.5" customHeight="1" thickBot="1" thickTop="1">
      <c r="A3" s="3" t="s">
        <v>2</v>
      </c>
      <c r="B3" s="3" t="s">
        <v>3</v>
      </c>
      <c r="C3" s="21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86</v>
      </c>
      <c r="Q3" s="22" t="s">
        <v>88</v>
      </c>
      <c r="R3" s="21" t="s">
        <v>153</v>
      </c>
      <c r="S3" s="3" t="s">
        <v>17</v>
      </c>
      <c r="T3" s="5"/>
    </row>
    <row r="4" spans="1:20" ht="19.5" customHeight="1" thickTop="1">
      <c r="A4" s="3" t="s">
        <v>18</v>
      </c>
      <c r="B4" s="155">
        <v>71</v>
      </c>
      <c r="C4" s="156">
        <v>36</v>
      </c>
      <c r="D4" s="157"/>
      <c r="E4" s="157"/>
      <c r="F4" s="157"/>
      <c r="G4" s="157"/>
      <c r="H4" s="157"/>
      <c r="I4" s="157">
        <v>1</v>
      </c>
      <c r="J4" s="157"/>
      <c r="K4" s="157"/>
      <c r="L4" s="157"/>
      <c r="M4" s="157"/>
      <c r="N4" s="157"/>
      <c r="O4" s="157"/>
      <c r="P4" s="157"/>
      <c r="Q4" s="157"/>
      <c r="R4" s="155">
        <f>SUM(C4:Q4)</f>
        <v>37</v>
      </c>
      <c r="S4" s="155">
        <f aca="true" t="shared" si="0" ref="S4:S48">R4+B4</f>
        <v>108</v>
      </c>
      <c r="T4" s="5"/>
    </row>
    <row r="5" spans="1:20" ht="19.5" customHeight="1">
      <c r="A5" s="2" t="s">
        <v>19</v>
      </c>
      <c r="B5" s="158">
        <v>5</v>
      </c>
      <c r="C5" s="158"/>
      <c r="D5" s="159">
        <v>79</v>
      </c>
      <c r="E5" s="159"/>
      <c r="F5" s="159"/>
      <c r="G5" s="159"/>
      <c r="H5" s="159"/>
      <c r="I5" s="159">
        <v>1</v>
      </c>
      <c r="J5" s="159"/>
      <c r="K5" s="159"/>
      <c r="L5" s="159"/>
      <c r="M5" s="159"/>
      <c r="N5" s="159"/>
      <c r="O5" s="159"/>
      <c r="P5" s="159"/>
      <c r="Q5" s="159"/>
      <c r="R5" s="158">
        <f aca="true" t="shared" si="1" ref="R5:R32">SUM(C5:Q5)</f>
        <v>80</v>
      </c>
      <c r="S5" s="158">
        <f t="shared" si="0"/>
        <v>85</v>
      </c>
      <c r="T5" s="5"/>
    </row>
    <row r="6" spans="1:20" ht="19.5" customHeight="1">
      <c r="A6" s="2" t="s">
        <v>20</v>
      </c>
      <c r="B6" s="158">
        <v>8</v>
      </c>
      <c r="C6" s="158"/>
      <c r="D6" s="159"/>
      <c r="E6" s="159">
        <v>12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8">
        <f t="shared" si="1"/>
        <v>12</v>
      </c>
      <c r="S6" s="158">
        <f t="shared" si="0"/>
        <v>20</v>
      </c>
      <c r="T6" s="5"/>
    </row>
    <row r="7" spans="1:20" ht="19.5" customHeight="1">
      <c r="A7" s="2" t="s">
        <v>21</v>
      </c>
      <c r="B7" s="158">
        <v>3</v>
      </c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8">
        <f t="shared" si="1"/>
        <v>0</v>
      </c>
      <c r="S7" s="158">
        <f t="shared" si="0"/>
        <v>3</v>
      </c>
      <c r="T7" s="5"/>
    </row>
    <row r="8" spans="1:20" ht="19.5" customHeight="1">
      <c r="A8" s="2" t="s">
        <v>22</v>
      </c>
      <c r="B8" s="158"/>
      <c r="C8" s="158"/>
      <c r="D8" s="159"/>
      <c r="E8" s="159"/>
      <c r="F8" s="159"/>
      <c r="G8" s="159"/>
      <c r="H8" s="159"/>
      <c r="I8" s="159"/>
      <c r="J8" s="159"/>
      <c r="K8" s="159">
        <v>15</v>
      </c>
      <c r="L8" s="159"/>
      <c r="M8" s="159"/>
      <c r="N8" s="159"/>
      <c r="O8" s="159"/>
      <c r="P8" s="159"/>
      <c r="Q8" s="159"/>
      <c r="R8" s="158">
        <f t="shared" si="1"/>
        <v>15</v>
      </c>
      <c r="S8" s="158">
        <f t="shared" si="0"/>
        <v>15</v>
      </c>
      <c r="T8" s="5"/>
    </row>
    <row r="9" spans="1:20" ht="19.5" customHeight="1">
      <c r="A9" s="2" t="s">
        <v>9</v>
      </c>
      <c r="B9" s="158">
        <v>2</v>
      </c>
      <c r="C9" s="158"/>
      <c r="D9" s="159"/>
      <c r="E9" s="159"/>
      <c r="F9" s="159"/>
      <c r="G9" s="159"/>
      <c r="H9" s="159">
        <v>1</v>
      </c>
      <c r="I9" s="159"/>
      <c r="J9" s="159"/>
      <c r="K9" s="159"/>
      <c r="L9" s="159"/>
      <c r="M9" s="159"/>
      <c r="N9" s="159"/>
      <c r="O9" s="159"/>
      <c r="P9" s="159"/>
      <c r="Q9" s="159"/>
      <c r="R9" s="158">
        <f t="shared" si="1"/>
        <v>1</v>
      </c>
      <c r="S9" s="158">
        <f t="shared" si="0"/>
        <v>3</v>
      </c>
      <c r="T9" s="5"/>
    </row>
    <row r="10" spans="1:20" ht="19.5" customHeight="1">
      <c r="A10" s="2" t="s">
        <v>23</v>
      </c>
      <c r="B10" s="158">
        <v>4</v>
      </c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8">
        <f t="shared" si="1"/>
        <v>0</v>
      </c>
      <c r="S10" s="158">
        <f t="shared" si="0"/>
        <v>4</v>
      </c>
      <c r="T10" s="5"/>
    </row>
    <row r="11" spans="1:20" ht="19.5" customHeight="1">
      <c r="A11" s="2" t="s">
        <v>24</v>
      </c>
      <c r="B11" s="158">
        <v>6</v>
      </c>
      <c r="C11" s="158"/>
      <c r="D11" s="159"/>
      <c r="E11" s="159"/>
      <c r="F11" s="159">
        <v>7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8">
        <f t="shared" si="1"/>
        <v>7</v>
      </c>
      <c r="S11" s="158">
        <f t="shared" si="0"/>
        <v>13</v>
      </c>
      <c r="T11" s="5"/>
    </row>
    <row r="12" spans="1:20" ht="19.5" customHeight="1">
      <c r="A12" s="2" t="s">
        <v>25</v>
      </c>
      <c r="B12" s="158">
        <v>11</v>
      </c>
      <c r="C12" s="158"/>
      <c r="D12" s="159"/>
      <c r="E12" s="159"/>
      <c r="F12" s="159"/>
      <c r="G12" s="159">
        <v>14</v>
      </c>
      <c r="H12" s="159">
        <v>1</v>
      </c>
      <c r="I12" s="159"/>
      <c r="J12" s="159"/>
      <c r="K12" s="159"/>
      <c r="L12" s="159"/>
      <c r="M12" s="159"/>
      <c r="N12" s="159"/>
      <c r="O12" s="159"/>
      <c r="P12" s="159"/>
      <c r="Q12" s="159"/>
      <c r="R12" s="158">
        <f t="shared" si="1"/>
        <v>15</v>
      </c>
      <c r="S12" s="158">
        <f t="shared" si="0"/>
        <v>26</v>
      </c>
      <c r="T12" s="5"/>
    </row>
    <row r="13" spans="1:20" ht="19.5" customHeight="1">
      <c r="A13" s="2" t="s">
        <v>26</v>
      </c>
      <c r="B13" s="158"/>
      <c r="C13" s="158"/>
      <c r="D13" s="159">
        <v>7</v>
      </c>
      <c r="E13" s="159"/>
      <c r="F13" s="159"/>
      <c r="G13" s="159"/>
      <c r="H13" s="159"/>
      <c r="I13" s="159">
        <v>37</v>
      </c>
      <c r="J13" s="159"/>
      <c r="K13" s="159"/>
      <c r="L13" s="159"/>
      <c r="M13" s="159"/>
      <c r="N13" s="159"/>
      <c r="O13" s="159"/>
      <c r="P13" s="159"/>
      <c r="Q13" s="159"/>
      <c r="R13" s="158">
        <f t="shared" si="1"/>
        <v>44</v>
      </c>
      <c r="S13" s="158">
        <f t="shared" si="0"/>
        <v>44</v>
      </c>
      <c r="T13" s="5"/>
    </row>
    <row r="14" spans="1:20" ht="19.5" customHeight="1">
      <c r="A14" s="2" t="s">
        <v>27</v>
      </c>
      <c r="B14" s="158">
        <v>7</v>
      </c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>
        <v>7</v>
      </c>
      <c r="Q14" s="159"/>
      <c r="R14" s="158">
        <f t="shared" si="1"/>
        <v>7</v>
      </c>
      <c r="S14" s="158">
        <f t="shared" si="0"/>
        <v>14</v>
      </c>
      <c r="T14" s="5"/>
    </row>
    <row r="15" spans="1:20" ht="19.5" customHeight="1">
      <c r="A15" s="2" t="s">
        <v>28</v>
      </c>
      <c r="B15" s="158">
        <v>2</v>
      </c>
      <c r="C15" s="158"/>
      <c r="D15" s="159"/>
      <c r="E15" s="159"/>
      <c r="F15" s="159"/>
      <c r="G15" s="159"/>
      <c r="H15" s="159"/>
      <c r="I15" s="159"/>
      <c r="J15" s="159">
        <v>12</v>
      </c>
      <c r="K15" s="159"/>
      <c r="L15" s="159"/>
      <c r="M15" s="159"/>
      <c r="N15" s="159"/>
      <c r="O15" s="159"/>
      <c r="P15" s="159"/>
      <c r="Q15" s="159"/>
      <c r="R15" s="158">
        <f t="shared" si="1"/>
        <v>12</v>
      </c>
      <c r="S15" s="158">
        <f t="shared" si="0"/>
        <v>14</v>
      </c>
      <c r="T15" s="5"/>
    </row>
    <row r="16" spans="1:20" ht="19.5" customHeight="1">
      <c r="A16" s="2" t="s">
        <v>29</v>
      </c>
      <c r="B16" s="158">
        <v>2</v>
      </c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>
        <v>8</v>
      </c>
      <c r="O16" s="159"/>
      <c r="P16" s="159"/>
      <c r="Q16" s="159"/>
      <c r="R16" s="158">
        <f t="shared" si="1"/>
        <v>8</v>
      </c>
      <c r="S16" s="158">
        <f t="shared" si="0"/>
        <v>10</v>
      </c>
      <c r="T16" s="5"/>
    </row>
    <row r="17" spans="1:20" ht="19.5" customHeight="1">
      <c r="A17" s="2" t="s">
        <v>14</v>
      </c>
      <c r="B17" s="158">
        <v>3</v>
      </c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>
        <v>9</v>
      </c>
      <c r="N17" s="159"/>
      <c r="O17" s="159"/>
      <c r="P17" s="159"/>
      <c r="Q17" s="159"/>
      <c r="R17" s="158">
        <f t="shared" si="1"/>
        <v>9</v>
      </c>
      <c r="S17" s="158">
        <f t="shared" si="0"/>
        <v>12</v>
      </c>
      <c r="T17" s="5"/>
    </row>
    <row r="18" spans="1:20" ht="19.5" customHeight="1">
      <c r="A18" s="2" t="s">
        <v>30</v>
      </c>
      <c r="B18" s="158"/>
      <c r="C18" s="158"/>
      <c r="D18" s="159"/>
      <c r="E18" s="159"/>
      <c r="F18" s="159"/>
      <c r="G18" s="159"/>
      <c r="H18" s="159"/>
      <c r="I18" s="159">
        <v>1</v>
      </c>
      <c r="J18" s="159"/>
      <c r="K18" s="159"/>
      <c r="L18" s="159">
        <v>7</v>
      </c>
      <c r="M18" s="159"/>
      <c r="N18" s="159"/>
      <c r="O18" s="159"/>
      <c r="P18" s="159"/>
      <c r="Q18" s="159"/>
      <c r="R18" s="158">
        <f t="shared" si="1"/>
        <v>8</v>
      </c>
      <c r="S18" s="158">
        <f t="shared" si="0"/>
        <v>8</v>
      </c>
      <c r="T18" s="5"/>
    </row>
    <row r="19" spans="1:20" ht="19.5" customHeight="1">
      <c r="A19" s="2" t="s">
        <v>33</v>
      </c>
      <c r="B19" s="158">
        <v>1</v>
      </c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8">
        <f t="shared" si="1"/>
        <v>0</v>
      </c>
      <c r="S19" s="158">
        <f t="shared" si="0"/>
        <v>1</v>
      </c>
      <c r="T19" s="5"/>
    </row>
    <row r="20" spans="1:20" ht="19.5" customHeight="1">
      <c r="A20" s="2" t="s">
        <v>34</v>
      </c>
      <c r="B20" s="158"/>
      <c r="C20" s="158"/>
      <c r="D20" s="159"/>
      <c r="E20" s="159">
        <v>2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>
        <v>3</v>
      </c>
      <c r="P20" s="159"/>
      <c r="Q20" s="159"/>
      <c r="R20" s="158">
        <f t="shared" si="1"/>
        <v>5</v>
      </c>
      <c r="S20" s="158">
        <f t="shared" si="0"/>
        <v>5</v>
      </c>
      <c r="T20" s="5"/>
    </row>
    <row r="21" spans="1:20" ht="19.5" customHeight="1">
      <c r="A21" s="2" t="s">
        <v>35</v>
      </c>
      <c r="B21" s="158"/>
      <c r="C21" s="158"/>
      <c r="D21" s="159">
        <v>2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8">
        <f t="shared" si="1"/>
        <v>2</v>
      </c>
      <c r="S21" s="158">
        <f t="shared" si="0"/>
        <v>2</v>
      </c>
      <c r="T21" s="5"/>
    </row>
    <row r="22" spans="1:20" ht="19.5" customHeight="1">
      <c r="A22" s="2" t="s">
        <v>119</v>
      </c>
      <c r="B22" s="158">
        <v>1</v>
      </c>
      <c r="C22" s="160"/>
      <c r="D22" s="161"/>
      <c r="E22" s="161"/>
      <c r="F22" s="159"/>
      <c r="G22" s="159"/>
      <c r="H22" s="159"/>
      <c r="I22" s="159"/>
      <c r="J22" s="159"/>
      <c r="K22" s="161"/>
      <c r="L22" s="159"/>
      <c r="M22" s="159"/>
      <c r="N22" s="159"/>
      <c r="O22" s="161"/>
      <c r="P22" s="159"/>
      <c r="Q22" s="161"/>
      <c r="R22" s="158">
        <f t="shared" si="1"/>
        <v>0</v>
      </c>
      <c r="S22" s="158">
        <f t="shared" si="0"/>
        <v>1</v>
      </c>
      <c r="T22" s="5"/>
    </row>
    <row r="23" spans="1:20" ht="19.5" customHeight="1">
      <c r="A23" s="37" t="s">
        <v>150</v>
      </c>
      <c r="B23" s="158">
        <v>1</v>
      </c>
      <c r="C23" s="160"/>
      <c r="D23" s="159"/>
      <c r="E23" s="159"/>
      <c r="F23" s="162"/>
      <c r="G23" s="163"/>
      <c r="H23" s="159"/>
      <c r="I23" s="159"/>
      <c r="J23" s="162"/>
      <c r="K23" s="159"/>
      <c r="L23" s="162"/>
      <c r="M23" s="159"/>
      <c r="N23" s="162"/>
      <c r="O23" s="159"/>
      <c r="P23" s="159"/>
      <c r="Q23" s="164"/>
      <c r="R23" s="158">
        <f t="shared" si="1"/>
        <v>0</v>
      </c>
      <c r="S23" s="158">
        <f t="shared" si="0"/>
        <v>1</v>
      </c>
      <c r="T23" s="5"/>
    </row>
    <row r="24" spans="1:20" ht="19.5" customHeight="1">
      <c r="A24" s="37" t="s">
        <v>146</v>
      </c>
      <c r="B24" s="158">
        <v>2</v>
      </c>
      <c r="C24" s="165"/>
      <c r="D24" s="159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6"/>
      <c r="R24" s="158">
        <f t="shared" si="1"/>
        <v>0</v>
      </c>
      <c r="S24" s="158">
        <f t="shared" si="0"/>
        <v>2</v>
      </c>
      <c r="T24" s="5"/>
    </row>
    <row r="25" spans="1:20" ht="19.5" customHeight="1">
      <c r="A25" s="37" t="s">
        <v>147</v>
      </c>
      <c r="B25" s="158">
        <v>2</v>
      </c>
      <c r="C25" s="165"/>
      <c r="D25" s="159"/>
      <c r="E25" s="164"/>
      <c r="F25" s="164"/>
      <c r="G25" s="164"/>
      <c r="H25" s="164"/>
      <c r="I25" s="164"/>
      <c r="J25" s="164"/>
      <c r="K25" s="164">
        <v>3</v>
      </c>
      <c r="L25" s="164"/>
      <c r="M25" s="164"/>
      <c r="N25" s="164"/>
      <c r="O25" s="164"/>
      <c r="P25" s="164"/>
      <c r="Q25" s="167"/>
      <c r="R25" s="158">
        <f t="shared" si="1"/>
        <v>3</v>
      </c>
      <c r="S25" s="158">
        <f t="shared" si="0"/>
        <v>5</v>
      </c>
      <c r="T25" s="5"/>
    </row>
    <row r="26" spans="1:20" ht="19.5" customHeight="1">
      <c r="A26" s="37" t="s">
        <v>149</v>
      </c>
      <c r="B26" s="158">
        <v>1</v>
      </c>
      <c r="C26" s="165"/>
      <c r="D26" s="159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8"/>
      <c r="R26" s="158">
        <f t="shared" si="1"/>
        <v>0</v>
      </c>
      <c r="S26" s="158">
        <f t="shared" si="0"/>
        <v>1</v>
      </c>
      <c r="T26" s="5"/>
    </row>
    <row r="27" spans="1:20" ht="19.5" customHeight="1">
      <c r="A27" s="2" t="s">
        <v>36</v>
      </c>
      <c r="B27" s="158"/>
      <c r="C27" s="158"/>
      <c r="D27" s="15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59"/>
      <c r="R27" s="158">
        <f t="shared" si="1"/>
        <v>0</v>
      </c>
      <c r="S27" s="158">
        <f t="shared" si="0"/>
        <v>0</v>
      </c>
      <c r="T27" s="5"/>
    </row>
    <row r="28" spans="1:20" ht="19.5" customHeight="1">
      <c r="A28" s="2" t="s">
        <v>37</v>
      </c>
      <c r="B28" s="158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8">
        <f t="shared" si="1"/>
        <v>0</v>
      </c>
      <c r="S28" s="158">
        <f t="shared" si="0"/>
        <v>0</v>
      </c>
      <c r="T28" s="5"/>
    </row>
    <row r="29" spans="1:20" ht="19.5" customHeight="1">
      <c r="A29" s="2" t="s">
        <v>38</v>
      </c>
      <c r="B29" s="158">
        <v>1</v>
      </c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8">
        <f t="shared" si="1"/>
        <v>0</v>
      </c>
      <c r="S29" s="158">
        <f t="shared" si="0"/>
        <v>1</v>
      </c>
      <c r="T29" s="5"/>
    </row>
    <row r="30" spans="1:20" ht="19.5" customHeight="1">
      <c r="A30" s="2" t="s">
        <v>39</v>
      </c>
      <c r="B30" s="158"/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8">
        <f t="shared" si="1"/>
        <v>0</v>
      </c>
      <c r="S30" s="158">
        <f t="shared" si="0"/>
        <v>0</v>
      </c>
      <c r="T30" s="5"/>
    </row>
    <row r="31" spans="1:20" ht="19.5" customHeight="1">
      <c r="A31" s="2" t="s">
        <v>40</v>
      </c>
      <c r="B31" s="158">
        <v>2</v>
      </c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8">
        <f t="shared" si="1"/>
        <v>0</v>
      </c>
      <c r="S31" s="158">
        <f t="shared" si="0"/>
        <v>2</v>
      </c>
      <c r="T31" s="5"/>
    </row>
    <row r="32" spans="1:20" ht="19.5" customHeight="1">
      <c r="A32" s="2" t="s">
        <v>44</v>
      </c>
      <c r="B32" s="158"/>
      <c r="C32" s="158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8">
        <f t="shared" si="1"/>
        <v>0</v>
      </c>
      <c r="S32" s="158">
        <f t="shared" si="0"/>
        <v>0</v>
      </c>
      <c r="T32" s="5"/>
    </row>
    <row r="33" spans="1:20" ht="19.5" customHeight="1">
      <c r="A33" s="2" t="s">
        <v>47</v>
      </c>
      <c r="B33" s="158"/>
      <c r="C33" s="15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>
        <v>1</v>
      </c>
      <c r="R33" s="158">
        <f aca="true" t="shared" si="2" ref="R33:R44">SUM(C33:Q33)</f>
        <v>1</v>
      </c>
      <c r="S33" s="158">
        <f t="shared" si="0"/>
        <v>1</v>
      </c>
      <c r="T33" s="5"/>
    </row>
    <row r="34" spans="1:20" ht="19.5" customHeight="1">
      <c r="A34" s="2" t="s">
        <v>48</v>
      </c>
      <c r="B34" s="158"/>
      <c r="C34" s="158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8">
        <f t="shared" si="2"/>
        <v>0</v>
      </c>
      <c r="S34" s="158">
        <f t="shared" si="0"/>
        <v>0</v>
      </c>
      <c r="T34" s="5"/>
    </row>
    <row r="35" spans="1:20" ht="19.5" customHeight="1">
      <c r="A35" s="2" t="s">
        <v>49</v>
      </c>
      <c r="B35" s="158"/>
      <c r="C35" s="158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8">
        <f t="shared" si="2"/>
        <v>0</v>
      </c>
      <c r="S35" s="158">
        <f t="shared" si="0"/>
        <v>0</v>
      </c>
      <c r="T35" s="5"/>
    </row>
    <row r="36" spans="1:20" ht="19.5" customHeight="1">
      <c r="A36" s="2" t="s">
        <v>51</v>
      </c>
      <c r="B36" s="158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8">
        <f>SUM(C36:Q36)</f>
        <v>0</v>
      </c>
      <c r="S36" s="158">
        <f t="shared" si="0"/>
        <v>0</v>
      </c>
      <c r="T36" s="5"/>
    </row>
    <row r="37" spans="1:20" ht="19.5" customHeight="1">
      <c r="A37" s="2" t="s">
        <v>50</v>
      </c>
      <c r="B37" s="158"/>
      <c r="C37" s="158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8">
        <f t="shared" si="2"/>
        <v>0</v>
      </c>
      <c r="S37" s="158">
        <f t="shared" si="0"/>
        <v>0</v>
      </c>
      <c r="T37" s="5"/>
    </row>
    <row r="38" spans="1:20" ht="19.5" customHeight="1">
      <c r="A38" s="2" t="s">
        <v>53</v>
      </c>
      <c r="B38" s="158"/>
      <c r="C38" s="158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8">
        <f t="shared" si="2"/>
        <v>0</v>
      </c>
      <c r="S38" s="158">
        <f t="shared" si="0"/>
        <v>0</v>
      </c>
      <c r="T38" s="5"/>
    </row>
    <row r="39" spans="1:20" ht="19.5" customHeight="1">
      <c r="A39" s="2" t="s">
        <v>54</v>
      </c>
      <c r="B39" s="158"/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8">
        <f t="shared" si="2"/>
        <v>0</v>
      </c>
      <c r="S39" s="158">
        <f t="shared" si="0"/>
        <v>0</v>
      </c>
      <c r="T39" s="5"/>
    </row>
    <row r="40" spans="1:20" ht="19.5" customHeight="1">
      <c r="A40" s="2" t="s">
        <v>55</v>
      </c>
      <c r="B40" s="158">
        <v>1</v>
      </c>
      <c r="C40" s="15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8">
        <f t="shared" si="2"/>
        <v>0</v>
      </c>
      <c r="S40" s="158">
        <f t="shared" si="0"/>
        <v>1</v>
      </c>
      <c r="T40" s="5"/>
    </row>
    <row r="41" spans="1:20" ht="19.5" customHeight="1">
      <c r="A41" s="2" t="s">
        <v>58</v>
      </c>
      <c r="B41" s="158">
        <v>1</v>
      </c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8">
        <f t="shared" si="2"/>
        <v>0</v>
      </c>
      <c r="S41" s="158">
        <f t="shared" si="0"/>
        <v>1</v>
      </c>
      <c r="T41" s="5"/>
    </row>
    <row r="42" spans="1:20" ht="19.5" customHeight="1">
      <c r="A42" s="2" t="s">
        <v>60</v>
      </c>
      <c r="B42" s="158">
        <v>1</v>
      </c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8">
        <f t="shared" si="2"/>
        <v>0</v>
      </c>
      <c r="S42" s="158">
        <f t="shared" si="0"/>
        <v>1</v>
      </c>
      <c r="T42" s="5"/>
    </row>
    <row r="43" spans="1:20" ht="19.5" customHeight="1">
      <c r="A43" s="37" t="s">
        <v>151</v>
      </c>
      <c r="B43" s="158"/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8">
        <f t="shared" si="2"/>
        <v>0</v>
      </c>
      <c r="S43" s="158">
        <f t="shared" si="0"/>
        <v>0</v>
      </c>
      <c r="T43" s="5"/>
    </row>
    <row r="44" spans="1:20" ht="19.5" customHeight="1">
      <c r="A44" s="2" t="s">
        <v>67</v>
      </c>
      <c r="B44" s="158"/>
      <c r="C44" s="158"/>
      <c r="D44" s="159"/>
      <c r="E44" s="159"/>
      <c r="F44" s="159"/>
      <c r="G44" s="159"/>
      <c r="H44" s="159"/>
      <c r="I44" s="159"/>
      <c r="J44" s="159"/>
      <c r="K44" s="159"/>
      <c r="L44" s="159">
        <v>1</v>
      </c>
      <c r="M44" s="159"/>
      <c r="N44" s="159"/>
      <c r="O44" s="159"/>
      <c r="P44" s="159"/>
      <c r="Q44" s="159"/>
      <c r="R44" s="158">
        <f t="shared" si="2"/>
        <v>1</v>
      </c>
      <c r="S44" s="158">
        <f t="shared" si="0"/>
        <v>1</v>
      </c>
      <c r="T44" s="5"/>
    </row>
    <row r="45" spans="1:20" ht="19.5" customHeight="1">
      <c r="A45" s="2" t="s">
        <v>78</v>
      </c>
      <c r="B45" s="158"/>
      <c r="C45" s="158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8">
        <f>SUM(C45:Q45)</f>
        <v>0</v>
      </c>
      <c r="S45" s="158">
        <f t="shared" si="0"/>
        <v>0</v>
      </c>
      <c r="T45" s="5"/>
    </row>
    <row r="46" spans="1:20" ht="19.5" customHeight="1">
      <c r="A46" s="2" t="s">
        <v>83</v>
      </c>
      <c r="B46" s="158"/>
      <c r="C46" s="158"/>
      <c r="D46" s="159">
        <v>2</v>
      </c>
      <c r="E46" s="159">
        <v>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8">
        <f>SUM(C46:Q46)</f>
        <v>3</v>
      </c>
      <c r="S46" s="158">
        <f t="shared" si="0"/>
        <v>3</v>
      </c>
      <c r="T46" s="5"/>
    </row>
    <row r="47" spans="1:20" ht="19.5" customHeight="1" thickBot="1">
      <c r="A47" s="2" t="s">
        <v>84</v>
      </c>
      <c r="B47" s="158">
        <v>6</v>
      </c>
      <c r="C47" s="170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8">
        <f>SUM(C47:Q47)</f>
        <v>0</v>
      </c>
      <c r="S47" s="158">
        <f t="shared" si="0"/>
        <v>6</v>
      </c>
      <c r="T47" s="5"/>
    </row>
    <row r="48" spans="1:20" ht="21.75" customHeight="1" thickBot="1" thickTop="1">
      <c r="A48" s="3" t="s">
        <v>17</v>
      </c>
      <c r="B48" s="155">
        <f aca="true" t="shared" si="3" ref="B48:Q48">SUM(B4:B47)</f>
        <v>144</v>
      </c>
      <c r="C48" s="155">
        <f t="shared" si="3"/>
        <v>36</v>
      </c>
      <c r="D48" s="157">
        <f t="shared" si="3"/>
        <v>90</v>
      </c>
      <c r="E48" s="157">
        <f t="shared" si="3"/>
        <v>15</v>
      </c>
      <c r="F48" s="157">
        <f t="shared" si="3"/>
        <v>7</v>
      </c>
      <c r="G48" s="157">
        <f t="shared" si="3"/>
        <v>14</v>
      </c>
      <c r="H48" s="157">
        <f t="shared" si="3"/>
        <v>2</v>
      </c>
      <c r="I48" s="157">
        <f t="shared" si="3"/>
        <v>40</v>
      </c>
      <c r="J48" s="157">
        <f t="shared" si="3"/>
        <v>12</v>
      </c>
      <c r="K48" s="157">
        <f t="shared" si="3"/>
        <v>18</v>
      </c>
      <c r="L48" s="157">
        <f t="shared" si="3"/>
        <v>8</v>
      </c>
      <c r="M48" s="157">
        <f t="shared" si="3"/>
        <v>9</v>
      </c>
      <c r="N48" s="157">
        <f t="shared" si="3"/>
        <v>8</v>
      </c>
      <c r="O48" s="157">
        <f t="shared" si="3"/>
        <v>3</v>
      </c>
      <c r="P48" s="157">
        <f t="shared" si="3"/>
        <v>7</v>
      </c>
      <c r="Q48" s="157">
        <f t="shared" si="3"/>
        <v>1</v>
      </c>
      <c r="R48" s="155">
        <f>SUM(C48:Q48)</f>
        <v>270</v>
      </c>
      <c r="S48" s="155">
        <f t="shared" si="0"/>
        <v>414</v>
      </c>
      <c r="T48" s="5"/>
    </row>
    <row r="49" spans="1:19" ht="7.5" customHeight="1" thickTop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ht="14.25">
      <c r="A50" t="s">
        <v>152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showOutlineSymbols="0" zoomScale="75" zoomScaleNormal="75" workbookViewId="0" topLeftCell="A1">
      <pane xSplit="1" ySplit="3" topLeftCell="B4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19" width="7.75390625" style="0" customWidth="1"/>
    <col min="20" max="20" width="1.625" style="0" customWidth="1"/>
    <col min="21" max="22" width="6.625" style="0" customWidth="1"/>
    <col min="23" max="16384" width="10.75390625" style="0" customWidth="1"/>
  </cols>
  <sheetData>
    <row r="1" spans="1:3" ht="21.75" customHeight="1">
      <c r="A1" s="1">
        <v>5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2" ht="19.5" customHeight="1" thickBot="1" thickTop="1">
      <c r="A3" s="3" t="s">
        <v>2</v>
      </c>
      <c r="B3" s="3" t="s">
        <v>3</v>
      </c>
      <c r="C3" s="21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86</v>
      </c>
      <c r="Q3" s="22" t="s">
        <v>88</v>
      </c>
      <c r="R3" s="21" t="s">
        <v>153</v>
      </c>
      <c r="S3" s="3" t="s">
        <v>17</v>
      </c>
      <c r="T3" s="5"/>
      <c r="U3" s="38"/>
      <c r="V3" s="38"/>
    </row>
    <row r="4" spans="1:22" ht="19.5" customHeight="1" thickTop="1">
      <c r="A4" s="3" t="s">
        <v>18</v>
      </c>
      <c r="B4" s="155">
        <v>60</v>
      </c>
      <c r="C4" s="156">
        <v>40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>
        <v>1</v>
      </c>
      <c r="Q4" s="157"/>
      <c r="R4" s="155">
        <f>SUM(C4:Q4)</f>
        <v>41</v>
      </c>
      <c r="S4" s="155">
        <f aca="true" t="shared" si="0" ref="S4:S48">R4+B4</f>
        <v>101</v>
      </c>
      <c r="T4" s="5"/>
      <c r="U4" s="39"/>
      <c r="V4" s="39"/>
    </row>
    <row r="5" spans="1:20" ht="19.5" customHeight="1">
      <c r="A5" s="2" t="s">
        <v>19</v>
      </c>
      <c r="B5" s="158">
        <v>6</v>
      </c>
      <c r="C5" s="158"/>
      <c r="D5" s="159">
        <v>76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8">
        <f aca="true" t="shared" si="1" ref="R5:R48">SUM(C5:Q5)</f>
        <v>76</v>
      </c>
      <c r="S5" s="158">
        <f t="shared" si="0"/>
        <v>82</v>
      </c>
      <c r="T5" s="5"/>
    </row>
    <row r="6" spans="1:20" ht="19.5" customHeight="1">
      <c r="A6" s="2" t="s">
        <v>20</v>
      </c>
      <c r="B6" s="158">
        <v>5</v>
      </c>
      <c r="C6" s="158"/>
      <c r="D6" s="159"/>
      <c r="E6" s="159">
        <v>16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8">
        <f t="shared" si="1"/>
        <v>16</v>
      </c>
      <c r="S6" s="158">
        <f t="shared" si="0"/>
        <v>21</v>
      </c>
      <c r="T6" s="5"/>
    </row>
    <row r="7" spans="1:20" ht="19.5" customHeight="1">
      <c r="A7" s="2" t="s">
        <v>21</v>
      </c>
      <c r="B7" s="158">
        <v>3</v>
      </c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8">
        <f t="shared" si="1"/>
        <v>0</v>
      </c>
      <c r="S7" s="158">
        <f t="shared" si="0"/>
        <v>3</v>
      </c>
      <c r="T7" s="5"/>
    </row>
    <row r="8" spans="1:20" ht="19.5" customHeight="1">
      <c r="A8" s="2" t="s">
        <v>22</v>
      </c>
      <c r="B8" s="158">
        <v>2</v>
      </c>
      <c r="C8" s="158"/>
      <c r="D8" s="159"/>
      <c r="E8" s="159"/>
      <c r="F8" s="159"/>
      <c r="G8" s="159"/>
      <c r="H8" s="159"/>
      <c r="I8" s="159"/>
      <c r="J8" s="159"/>
      <c r="K8" s="159">
        <v>11</v>
      </c>
      <c r="L8" s="159"/>
      <c r="M8" s="159"/>
      <c r="N8" s="159"/>
      <c r="O8" s="159"/>
      <c r="P8" s="159"/>
      <c r="Q8" s="159"/>
      <c r="R8" s="158">
        <f t="shared" si="1"/>
        <v>11</v>
      </c>
      <c r="S8" s="158">
        <f t="shared" si="0"/>
        <v>13</v>
      </c>
      <c r="T8" s="5"/>
    </row>
    <row r="9" spans="1:20" ht="19.5" customHeight="1">
      <c r="A9" s="2" t="s">
        <v>9</v>
      </c>
      <c r="B9" s="158">
        <v>3</v>
      </c>
      <c r="C9" s="158"/>
      <c r="D9" s="159"/>
      <c r="E9" s="159"/>
      <c r="F9" s="159"/>
      <c r="G9" s="159"/>
      <c r="H9" s="159">
        <v>6</v>
      </c>
      <c r="I9" s="159"/>
      <c r="J9" s="159"/>
      <c r="K9" s="159"/>
      <c r="L9" s="159"/>
      <c r="M9" s="159"/>
      <c r="N9" s="159"/>
      <c r="O9" s="159"/>
      <c r="P9" s="159"/>
      <c r="Q9" s="159"/>
      <c r="R9" s="158">
        <f t="shared" si="1"/>
        <v>6</v>
      </c>
      <c r="S9" s="158">
        <f t="shared" si="0"/>
        <v>9</v>
      </c>
      <c r="T9" s="5"/>
    </row>
    <row r="10" spans="1:20" ht="19.5" customHeight="1">
      <c r="A10" s="2" t="s">
        <v>23</v>
      </c>
      <c r="B10" s="158">
        <v>14</v>
      </c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8">
        <f t="shared" si="1"/>
        <v>0</v>
      </c>
      <c r="S10" s="158">
        <f t="shared" si="0"/>
        <v>14</v>
      </c>
      <c r="T10" s="5"/>
    </row>
    <row r="11" spans="1:20" ht="19.5" customHeight="1">
      <c r="A11" s="2" t="s">
        <v>24</v>
      </c>
      <c r="B11" s="158">
        <v>7</v>
      </c>
      <c r="C11" s="158"/>
      <c r="D11" s="159"/>
      <c r="E11" s="159"/>
      <c r="F11" s="159">
        <v>4</v>
      </c>
      <c r="G11" s="159"/>
      <c r="H11" s="159"/>
      <c r="I11" s="159"/>
      <c r="J11" s="159"/>
      <c r="K11" s="159"/>
      <c r="L11" s="159"/>
      <c r="M11" s="159"/>
      <c r="N11" s="159">
        <v>2</v>
      </c>
      <c r="O11" s="159"/>
      <c r="P11" s="159"/>
      <c r="Q11" s="159"/>
      <c r="R11" s="158">
        <f t="shared" si="1"/>
        <v>6</v>
      </c>
      <c r="S11" s="158">
        <f t="shared" si="0"/>
        <v>13</v>
      </c>
      <c r="T11" s="5"/>
    </row>
    <row r="12" spans="1:20" ht="19.5" customHeight="1">
      <c r="A12" s="2" t="s">
        <v>25</v>
      </c>
      <c r="B12" s="158">
        <v>12</v>
      </c>
      <c r="C12" s="158"/>
      <c r="D12" s="159"/>
      <c r="E12" s="159"/>
      <c r="F12" s="159"/>
      <c r="G12" s="159">
        <v>6</v>
      </c>
      <c r="H12" s="159">
        <v>1</v>
      </c>
      <c r="I12" s="159"/>
      <c r="J12" s="159"/>
      <c r="K12" s="159"/>
      <c r="L12" s="159"/>
      <c r="M12" s="159"/>
      <c r="N12" s="159"/>
      <c r="O12" s="159"/>
      <c r="P12" s="159"/>
      <c r="Q12" s="159"/>
      <c r="R12" s="158">
        <f t="shared" si="1"/>
        <v>7</v>
      </c>
      <c r="S12" s="158">
        <f t="shared" si="0"/>
        <v>19</v>
      </c>
      <c r="T12" s="5"/>
    </row>
    <row r="13" spans="1:20" ht="19.5" customHeight="1">
      <c r="A13" s="2" t="s">
        <v>26</v>
      </c>
      <c r="B13" s="158"/>
      <c r="C13" s="158"/>
      <c r="D13" s="159"/>
      <c r="E13" s="159"/>
      <c r="F13" s="159"/>
      <c r="G13" s="159"/>
      <c r="H13" s="159"/>
      <c r="I13" s="159">
        <v>38</v>
      </c>
      <c r="J13" s="159"/>
      <c r="K13" s="159"/>
      <c r="L13" s="159"/>
      <c r="M13" s="159"/>
      <c r="N13" s="159"/>
      <c r="O13" s="159"/>
      <c r="P13" s="159"/>
      <c r="Q13" s="159"/>
      <c r="R13" s="158">
        <f t="shared" si="1"/>
        <v>38</v>
      </c>
      <c r="S13" s="158">
        <f t="shared" si="0"/>
        <v>38</v>
      </c>
      <c r="T13" s="5"/>
    </row>
    <row r="14" spans="1:20" ht="19.5" customHeight="1">
      <c r="A14" s="2" t="s">
        <v>27</v>
      </c>
      <c r="B14" s="158">
        <v>1</v>
      </c>
      <c r="C14" s="158"/>
      <c r="D14" s="159"/>
      <c r="E14" s="159"/>
      <c r="F14" s="159"/>
      <c r="G14" s="159"/>
      <c r="H14" s="159"/>
      <c r="I14" s="159">
        <v>1</v>
      </c>
      <c r="J14" s="159"/>
      <c r="K14" s="159"/>
      <c r="L14" s="159"/>
      <c r="M14" s="159"/>
      <c r="N14" s="159"/>
      <c r="O14" s="159"/>
      <c r="P14" s="159">
        <v>7</v>
      </c>
      <c r="Q14" s="159"/>
      <c r="R14" s="158">
        <f t="shared" si="1"/>
        <v>8</v>
      </c>
      <c r="S14" s="158">
        <f t="shared" si="0"/>
        <v>9</v>
      </c>
      <c r="T14" s="5"/>
    </row>
    <row r="15" spans="1:20" ht="19.5" customHeight="1">
      <c r="A15" s="2" t="s">
        <v>28</v>
      </c>
      <c r="B15" s="158">
        <v>2</v>
      </c>
      <c r="C15" s="158"/>
      <c r="D15" s="159"/>
      <c r="E15" s="159"/>
      <c r="F15" s="159"/>
      <c r="G15" s="159"/>
      <c r="H15" s="159"/>
      <c r="I15" s="159">
        <v>1</v>
      </c>
      <c r="J15" s="159">
        <v>13</v>
      </c>
      <c r="K15" s="159"/>
      <c r="L15" s="159"/>
      <c r="M15" s="159"/>
      <c r="N15" s="159"/>
      <c r="O15" s="159"/>
      <c r="P15" s="159"/>
      <c r="Q15" s="159"/>
      <c r="R15" s="158">
        <f t="shared" si="1"/>
        <v>14</v>
      </c>
      <c r="S15" s="158">
        <f t="shared" si="0"/>
        <v>16</v>
      </c>
      <c r="T15" s="5"/>
    </row>
    <row r="16" spans="1:20" ht="19.5" customHeight="1">
      <c r="A16" s="2" t="s">
        <v>29</v>
      </c>
      <c r="B16" s="158">
        <v>7</v>
      </c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>
        <v>8</v>
      </c>
      <c r="O16" s="159"/>
      <c r="P16" s="159"/>
      <c r="Q16" s="159"/>
      <c r="R16" s="158">
        <f t="shared" si="1"/>
        <v>8</v>
      </c>
      <c r="S16" s="158">
        <f t="shared" si="0"/>
        <v>15</v>
      </c>
      <c r="T16" s="5"/>
    </row>
    <row r="17" spans="1:20" ht="19.5" customHeight="1">
      <c r="A17" s="2" t="s">
        <v>14</v>
      </c>
      <c r="B17" s="158">
        <v>1</v>
      </c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>
        <v>6</v>
      </c>
      <c r="N17" s="159"/>
      <c r="O17" s="159"/>
      <c r="P17" s="159"/>
      <c r="Q17" s="159"/>
      <c r="R17" s="158">
        <f t="shared" si="1"/>
        <v>6</v>
      </c>
      <c r="S17" s="158">
        <f t="shared" si="0"/>
        <v>7</v>
      </c>
      <c r="T17" s="5"/>
    </row>
    <row r="18" spans="1:20" ht="19.5" customHeight="1">
      <c r="A18" s="2" t="s">
        <v>30</v>
      </c>
      <c r="B18" s="158">
        <v>4</v>
      </c>
      <c r="C18" s="158"/>
      <c r="D18" s="159">
        <v>1</v>
      </c>
      <c r="E18" s="159"/>
      <c r="F18" s="159"/>
      <c r="G18" s="159"/>
      <c r="H18" s="159"/>
      <c r="I18" s="159"/>
      <c r="J18" s="159"/>
      <c r="K18" s="159"/>
      <c r="L18" s="159">
        <v>2</v>
      </c>
      <c r="M18" s="159"/>
      <c r="N18" s="159"/>
      <c r="O18" s="159"/>
      <c r="P18" s="159"/>
      <c r="Q18" s="159"/>
      <c r="R18" s="158">
        <f t="shared" si="1"/>
        <v>3</v>
      </c>
      <c r="S18" s="158">
        <f t="shared" si="0"/>
        <v>7</v>
      </c>
      <c r="T18" s="5"/>
    </row>
    <row r="19" spans="1:20" ht="19.5" customHeight="1">
      <c r="A19" s="2" t="s">
        <v>33</v>
      </c>
      <c r="B19" s="158">
        <v>2</v>
      </c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8">
        <f t="shared" si="1"/>
        <v>0</v>
      </c>
      <c r="S19" s="158">
        <f t="shared" si="0"/>
        <v>2</v>
      </c>
      <c r="T19" s="5"/>
    </row>
    <row r="20" spans="1:20" ht="19.5" customHeight="1">
      <c r="A20" s="2" t="s">
        <v>34</v>
      </c>
      <c r="B20" s="158"/>
      <c r="C20" s="158"/>
      <c r="D20" s="159"/>
      <c r="E20" s="159"/>
      <c r="F20" s="159"/>
      <c r="G20" s="159"/>
      <c r="H20" s="159"/>
      <c r="I20" s="159"/>
      <c r="J20" s="159"/>
      <c r="K20" s="159">
        <v>1</v>
      </c>
      <c r="L20" s="159"/>
      <c r="M20" s="159"/>
      <c r="N20" s="159"/>
      <c r="O20" s="159">
        <v>5</v>
      </c>
      <c r="P20" s="159"/>
      <c r="Q20" s="159"/>
      <c r="R20" s="158">
        <f t="shared" si="1"/>
        <v>6</v>
      </c>
      <c r="S20" s="158">
        <f t="shared" si="0"/>
        <v>6</v>
      </c>
      <c r="T20" s="5"/>
    </row>
    <row r="21" spans="1:20" ht="19.5" customHeight="1">
      <c r="A21" s="2" t="s">
        <v>35</v>
      </c>
      <c r="B21" s="158">
        <v>3</v>
      </c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8">
        <f t="shared" si="1"/>
        <v>0</v>
      </c>
      <c r="S21" s="158">
        <f t="shared" si="0"/>
        <v>3</v>
      </c>
      <c r="T21" s="5"/>
    </row>
    <row r="22" spans="1:20" ht="19.5" customHeight="1">
      <c r="A22" s="2" t="s">
        <v>119</v>
      </c>
      <c r="B22" s="158">
        <v>4</v>
      </c>
      <c r="C22" s="160"/>
      <c r="D22" s="161"/>
      <c r="E22" s="161"/>
      <c r="F22" s="159"/>
      <c r="G22" s="159"/>
      <c r="H22" s="159"/>
      <c r="I22" s="159"/>
      <c r="J22" s="159"/>
      <c r="K22" s="161">
        <v>1</v>
      </c>
      <c r="L22" s="159"/>
      <c r="M22" s="159"/>
      <c r="N22" s="159"/>
      <c r="O22" s="161"/>
      <c r="P22" s="159"/>
      <c r="Q22" s="161"/>
      <c r="R22" s="158">
        <f t="shared" si="1"/>
        <v>1</v>
      </c>
      <c r="S22" s="158">
        <f t="shared" si="0"/>
        <v>5</v>
      </c>
      <c r="T22" s="5"/>
    </row>
    <row r="23" spans="1:20" ht="19.5" customHeight="1">
      <c r="A23" s="37" t="s">
        <v>150</v>
      </c>
      <c r="B23" s="158">
        <v>1</v>
      </c>
      <c r="C23" s="160"/>
      <c r="D23" s="159"/>
      <c r="E23" s="159"/>
      <c r="F23" s="162"/>
      <c r="G23" s="163"/>
      <c r="H23" s="159"/>
      <c r="I23" s="159"/>
      <c r="J23" s="162"/>
      <c r="K23" s="159"/>
      <c r="L23" s="162"/>
      <c r="M23" s="159"/>
      <c r="N23" s="162"/>
      <c r="O23" s="159"/>
      <c r="P23" s="159"/>
      <c r="Q23" s="164"/>
      <c r="R23" s="158">
        <f t="shared" si="1"/>
        <v>0</v>
      </c>
      <c r="S23" s="158">
        <f t="shared" si="0"/>
        <v>1</v>
      </c>
      <c r="T23" s="5"/>
    </row>
    <row r="24" spans="1:20" ht="19.5" customHeight="1">
      <c r="A24" s="37" t="s">
        <v>146</v>
      </c>
      <c r="B24" s="158">
        <v>1</v>
      </c>
      <c r="C24" s="165"/>
      <c r="D24" s="159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6"/>
      <c r="R24" s="158">
        <f t="shared" si="1"/>
        <v>0</v>
      </c>
      <c r="S24" s="158">
        <f t="shared" si="0"/>
        <v>1</v>
      </c>
      <c r="T24" s="5"/>
    </row>
    <row r="25" spans="1:20" ht="19.5" customHeight="1">
      <c r="A25" s="37" t="s">
        <v>147</v>
      </c>
      <c r="B25" s="158">
        <v>3</v>
      </c>
      <c r="C25" s="165"/>
      <c r="D25" s="159"/>
      <c r="E25" s="164"/>
      <c r="F25" s="164"/>
      <c r="G25" s="164"/>
      <c r="H25" s="164"/>
      <c r="I25" s="164"/>
      <c r="J25" s="164"/>
      <c r="K25" s="164">
        <v>2</v>
      </c>
      <c r="L25" s="164"/>
      <c r="M25" s="164"/>
      <c r="N25" s="164"/>
      <c r="O25" s="164"/>
      <c r="P25" s="164"/>
      <c r="Q25" s="167"/>
      <c r="R25" s="158">
        <f t="shared" si="1"/>
        <v>2</v>
      </c>
      <c r="S25" s="158">
        <f t="shared" si="0"/>
        <v>5</v>
      </c>
      <c r="T25" s="5"/>
    </row>
    <row r="26" spans="1:20" ht="19.5" customHeight="1">
      <c r="A26" s="37" t="s">
        <v>149</v>
      </c>
      <c r="B26" s="158">
        <v>3</v>
      </c>
      <c r="C26" s="165"/>
      <c r="D26" s="159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8"/>
      <c r="R26" s="158">
        <f t="shared" si="1"/>
        <v>0</v>
      </c>
      <c r="S26" s="158">
        <f t="shared" si="0"/>
        <v>3</v>
      </c>
      <c r="T26" s="5"/>
    </row>
    <row r="27" spans="1:20" ht="19.5" customHeight="1">
      <c r="A27" s="2" t="s">
        <v>36</v>
      </c>
      <c r="B27" s="158"/>
      <c r="C27" s="158"/>
      <c r="D27" s="15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59"/>
      <c r="R27" s="158">
        <f t="shared" si="1"/>
        <v>0</v>
      </c>
      <c r="S27" s="158">
        <f t="shared" si="0"/>
        <v>0</v>
      </c>
      <c r="T27" s="5"/>
    </row>
    <row r="28" spans="1:20" ht="19.5" customHeight="1">
      <c r="A28" s="2" t="s">
        <v>37</v>
      </c>
      <c r="B28" s="158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8">
        <f t="shared" si="1"/>
        <v>0</v>
      </c>
      <c r="S28" s="158">
        <f t="shared" si="0"/>
        <v>0</v>
      </c>
      <c r="T28" s="5"/>
    </row>
    <row r="29" spans="1:20" ht="19.5" customHeight="1">
      <c r="A29" s="2" t="s">
        <v>38</v>
      </c>
      <c r="B29" s="158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8">
        <f t="shared" si="1"/>
        <v>0</v>
      </c>
      <c r="S29" s="158">
        <f t="shared" si="0"/>
        <v>0</v>
      </c>
      <c r="T29" s="5"/>
    </row>
    <row r="30" spans="1:20" ht="19.5" customHeight="1">
      <c r="A30" s="2" t="s">
        <v>39</v>
      </c>
      <c r="B30" s="158">
        <v>1</v>
      </c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8">
        <f t="shared" si="1"/>
        <v>0</v>
      </c>
      <c r="S30" s="158">
        <f t="shared" si="0"/>
        <v>1</v>
      </c>
      <c r="T30" s="5"/>
    </row>
    <row r="31" spans="1:20" ht="19.5" customHeight="1">
      <c r="A31" s="2" t="s">
        <v>40</v>
      </c>
      <c r="B31" s="158"/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8">
        <f t="shared" si="1"/>
        <v>0</v>
      </c>
      <c r="S31" s="158">
        <f t="shared" si="0"/>
        <v>0</v>
      </c>
      <c r="T31" s="5"/>
    </row>
    <row r="32" spans="1:20" ht="19.5" customHeight="1">
      <c r="A32" s="2" t="s">
        <v>44</v>
      </c>
      <c r="B32" s="158"/>
      <c r="C32" s="158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8">
        <f t="shared" si="1"/>
        <v>0</v>
      </c>
      <c r="S32" s="158">
        <f t="shared" si="0"/>
        <v>0</v>
      </c>
      <c r="T32" s="5"/>
    </row>
    <row r="33" spans="1:20" ht="19.5" customHeight="1">
      <c r="A33" s="2" t="s">
        <v>47</v>
      </c>
      <c r="B33" s="158"/>
      <c r="C33" s="15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>
        <v>1</v>
      </c>
      <c r="R33" s="158">
        <f t="shared" si="1"/>
        <v>1</v>
      </c>
      <c r="S33" s="158">
        <f t="shared" si="0"/>
        <v>1</v>
      </c>
      <c r="T33" s="5"/>
    </row>
    <row r="34" spans="1:20" ht="19.5" customHeight="1">
      <c r="A34" s="2" t="s">
        <v>48</v>
      </c>
      <c r="B34" s="158"/>
      <c r="C34" s="158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8">
        <f t="shared" si="1"/>
        <v>0</v>
      </c>
      <c r="S34" s="158">
        <f t="shared" si="0"/>
        <v>0</v>
      </c>
      <c r="T34" s="5"/>
    </row>
    <row r="35" spans="1:20" ht="19.5" customHeight="1">
      <c r="A35" s="2" t="s">
        <v>49</v>
      </c>
      <c r="B35" s="158"/>
      <c r="C35" s="158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8">
        <f t="shared" si="1"/>
        <v>0</v>
      </c>
      <c r="S35" s="158">
        <f t="shared" si="0"/>
        <v>0</v>
      </c>
      <c r="T35" s="5"/>
    </row>
    <row r="36" spans="1:20" ht="19.5" customHeight="1">
      <c r="A36" s="2" t="s">
        <v>51</v>
      </c>
      <c r="B36" s="158"/>
      <c r="C36" s="158"/>
      <c r="D36" s="159"/>
      <c r="E36" s="159"/>
      <c r="F36" s="159"/>
      <c r="G36" s="159"/>
      <c r="H36" s="159">
        <v>1</v>
      </c>
      <c r="I36" s="159"/>
      <c r="J36" s="159"/>
      <c r="K36" s="159"/>
      <c r="L36" s="159"/>
      <c r="M36" s="159"/>
      <c r="N36" s="159"/>
      <c r="O36" s="159"/>
      <c r="P36" s="159"/>
      <c r="Q36" s="159"/>
      <c r="R36" s="158">
        <f>SUM(C36:Q36)</f>
        <v>1</v>
      </c>
      <c r="S36" s="158">
        <f t="shared" si="0"/>
        <v>1</v>
      </c>
      <c r="T36" s="5"/>
    </row>
    <row r="37" spans="1:20" ht="19.5" customHeight="1">
      <c r="A37" s="2" t="s">
        <v>50</v>
      </c>
      <c r="B37" s="158">
        <v>1</v>
      </c>
      <c r="C37" s="158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8">
        <f t="shared" si="1"/>
        <v>0</v>
      </c>
      <c r="S37" s="158">
        <f t="shared" si="0"/>
        <v>1</v>
      </c>
      <c r="T37" s="5"/>
    </row>
    <row r="38" spans="1:20" ht="19.5" customHeight="1">
      <c r="A38" s="2" t="s">
        <v>53</v>
      </c>
      <c r="B38" s="158"/>
      <c r="C38" s="158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8">
        <f t="shared" si="1"/>
        <v>0</v>
      </c>
      <c r="S38" s="158">
        <f t="shared" si="0"/>
        <v>0</v>
      </c>
      <c r="T38" s="5"/>
    </row>
    <row r="39" spans="1:20" ht="19.5" customHeight="1">
      <c r="A39" s="2" t="s">
        <v>54</v>
      </c>
      <c r="B39" s="158"/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8">
        <f t="shared" si="1"/>
        <v>0</v>
      </c>
      <c r="S39" s="158">
        <f t="shared" si="0"/>
        <v>0</v>
      </c>
      <c r="T39" s="5"/>
    </row>
    <row r="40" spans="1:20" ht="19.5" customHeight="1">
      <c r="A40" s="2" t="s">
        <v>55</v>
      </c>
      <c r="B40" s="158"/>
      <c r="C40" s="15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8">
        <f t="shared" si="1"/>
        <v>0</v>
      </c>
      <c r="S40" s="158">
        <f t="shared" si="0"/>
        <v>0</v>
      </c>
      <c r="T40" s="5"/>
    </row>
    <row r="41" spans="1:20" ht="19.5" customHeight="1">
      <c r="A41" s="2" t="s">
        <v>58</v>
      </c>
      <c r="B41" s="158">
        <v>1</v>
      </c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8">
        <f t="shared" si="1"/>
        <v>0</v>
      </c>
      <c r="S41" s="158">
        <f t="shared" si="0"/>
        <v>1</v>
      </c>
      <c r="T41" s="5"/>
    </row>
    <row r="42" spans="1:20" ht="19.5" customHeight="1">
      <c r="A42" s="2" t="s">
        <v>60</v>
      </c>
      <c r="B42" s="158"/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8">
        <f t="shared" si="1"/>
        <v>0</v>
      </c>
      <c r="S42" s="158">
        <f t="shared" si="0"/>
        <v>0</v>
      </c>
      <c r="T42" s="5"/>
    </row>
    <row r="43" spans="1:20" ht="19.5" customHeight="1">
      <c r="A43" s="37" t="s">
        <v>151</v>
      </c>
      <c r="B43" s="158"/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8">
        <f t="shared" si="1"/>
        <v>0</v>
      </c>
      <c r="S43" s="158">
        <f t="shared" si="0"/>
        <v>0</v>
      </c>
      <c r="T43" s="5"/>
    </row>
    <row r="44" spans="1:20" ht="19.5" customHeight="1">
      <c r="A44" s="2" t="s">
        <v>67</v>
      </c>
      <c r="B44" s="158"/>
      <c r="C44" s="158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8">
        <f t="shared" si="1"/>
        <v>0</v>
      </c>
      <c r="S44" s="158">
        <f t="shared" si="0"/>
        <v>0</v>
      </c>
      <c r="T44" s="5"/>
    </row>
    <row r="45" spans="1:20" ht="19.5" customHeight="1">
      <c r="A45" s="2" t="s">
        <v>78</v>
      </c>
      <c r="B45" s="158"/>
      <c r="C45" s="158"/>
      <c r="D45" s="159">
        <v>1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8">
        <f t="shared" si="1"/>
        <v>1</v>
      </c>
      <c r="S45" s="158">
        <f t="shared" si="0"/>
        <v>1</v>
      </c>
      <c r="T45" s="5"/>
    </row>
    <row r="46" spans="1:20" ht="19.5" customHeight="1">
      <c r="A46" s="2" t="s">
        <v>83</v>
      </c>
      <c r="B46" s="158"/>
      <c r="C46" s="158"/>
      <c r="D46" s="159"/>
      <c r="E46" s="159"/>
      <c r="F46" s="159"/>
      <c r="G46" s="159"/>
      <c r="H46" s="159"/>
      <c r="I46" s="159"/>
      <c r="J46" s="159"/>
      <c r="K46" s="159">
        <v>1</v>
      </c>
      <c r="L46" s="159"/>
      <c r="M46" s="159"/>
      <c r="N46" s="159"/>
      <c r="O46" s="159"/>
      <c r="P46" s="159"/>
      <c r="Q46" s="159"/>
      <c r="R46" s="158">
        <f t="shared" si="1"/>
        <v>1</v>
      </c>
      <c r="S46" s="158">
        <f t="shared" si="0"/>
        <v>1</v>
      </c>
      <c r="T46" s="5"/>
    </row>
    <row r="47" spans="1:20" ht="19.5" customHeight="1" thickBot="1">
      <c r="A47" s="2" t="s">
        <v>84</v>
      </c>
      <c r="B47" s="158">
        <v>8</v>
      </c>
      <c r="C47" s="170"/>
      <c r="D47" s="159"/>
      <c r="E47" s="159"/>
      <c r="F47" s="159">
        <v>1</v>
      </c>
      <c r="G47" s="159"/>
      <c r="H47" s="159">
        <v>3</v>
      </c>
      <c r="I47" s="159"/>
      <c r="J47" s="159"/>
      <c r="K47" s="159"/>
      <c r="L47" s="159"/>
      <c r="M47" s="159"/>
      <c r="N47" s="159"/>
      <c r="O47" s="159"/>
      <c r="P47" s="159"/>
      <c r="Q47" s="159"/>
      <c r="R47" s="158">
        <f t="shared" si="1"/>
        <v>4</v>
      </c>
      <c r="S47" s="158">
        <f t="shared" si="0"/>
        <v>12</v>
      </c>
      <c r="T47" s="5"/>
    </row>
    <row r="48" spans="1:20" ht="21.75" customHeight="1" thickBot="1" thickTop="1">
      <c r="A48" s="3" t="s">
        <v>17</v>
      </c>
      <c r="B48" s="155">
        <f aca="true" t="shared" si="2" ref="B48:Q48">SUM(B4:B47)</f>
        <v>155</v>
      </c>
      <c r="C48" s="155">
        <f t="shared" si="2"/>
        <v>40</v>
      </c>
      <c r="D48" s="157">
        <f t="shared" si="2"/>
        <v>78</v>
      </c>
      <c r="E48" s="157">
        <f t="shared" si="2"/>
        <v>16</v>
      </c>
      <c r="F48" s="157">
        <f t="shared" si="2"/>
        <v>5</v>
      </c>
      <c r="G48" s="157">
        <f t="shared" si="2"/>
        <v>6</v>
      </c>
      <c r="H48" s="157">
        <f t="shared" si="2"/>
        <v>11</v>
      </c>
      <c r="I48" s="157">
        <f t="shared" si="2"/>
        <v>40</v>
      </c>
      <c r="J48" s="157">
        <f t="shared" si="2"/>
        <v>13</v>
      </c>
      <c r="K48" s="157">
        <f t="shared" si="2"/>
        <v>16</v>
      </c>
      <c r="L48" s="157">
        <f t="shared" si="2"/>
        <v>2</v>
      </c>
      <c r="M48" s="157">
        <f t="shared" si="2"/>
        <v>6</v>
      </c>
      <c r="N48" s="157">
        <f t="shared" si="2"/>
        <v>10</v>
      </c>
      <c r="O48" s="157">
        <f t="shared" si="2"/>
        <v>5</v>
      </c>
      <c r="P48" s="157">
        <f t="shared" si="2"/>
        <v>8</v>
      </c>
      <c r="Q48" s="157">
        <f t="shared" si="2"/>
        <v>1</v>
      </c>
      <c r="R48" s="155">
        <f t="shared" si="1"/>
        <v>257</v>
      </c>
      <c r="S48" s="155">
        <f t="shared" si="0"/>
        <v>412</v>
      </c>
      <c r="T48" s="5"/>
    </row>
    <row r="49" spans="1:20" ht="7.5" customHeight="1" thickTop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54"/>
      <c r="T49" s="20"/>
    </row>
    <row r="50" spans="1:20" ht="14.25">
      <c r="A50" t="s">
        <v>152</v>
      </c>
      <c r="S50" s="39"/>
      <c r="T50" s="20"/>
    </row>
  </sheetData>
  <printOptions horizontalCentered="1" verticalCentered="1"/>
  <pageMargins left="0.3937007874015748" right="0.1968503937007874" top="0.5118110236220472" bottom="0.31496062992125984" header="0.5118110236220472" footer="0.5118110236220472"/>
  <pageSetup fitToHeight="1" fitToWidth="1" horizontalDpi="400" verticalDpi="4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OutlineSymbols="0" zoomScale="75" zoomScaleNormal="75" workbookViewId="0" topLeftCell="A1">
      <pane xSplit="1" ySplit="3" topLeftCell="B4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19" width="7.75390625" style="0" customWidth="1"/>
    <col min="20" max="20" width="1.625" style="0" customWidth="1"/>
    <col min="21" max="16384" width="10.75390625" style="0" customWidth="1"/>
  </cols>
  <sheetData>
    <row r="1" spans="1:3" ht="21.75" customHeight="1">
      <c r="A1" s="1">
        <v>6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0" ht="19.5" customHeight="1" thickBot="1" thickTop="1">
      <c r="A3" s="3" t="s">
        <v>2</v>
      </c>
      <c r="B3" s="3" t="s">
        <v>3</v>
      </c>
      <c r="C3" s="21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86</v>
      </c>
      <c r="Q3" s="22" t="s">
        <v>88</v>
      </c>
      <c r="R3" s="21" t="s">
        <v>153</v>
      </c>
      <c r="S3" s="3" t="s">
        <v>17</v>
      </c>
      <c r="T3" s="5"/>
    </row>
    <row r="4" spans="1:20" ht="19.5" customHeight="1" thickTop="1">
      <c r="A4" s="3" t="s">
        <v>18</v>
      </c>
      <c r="B4" s="155">
        <v>93</v>
      </c>
      <c r="C4" s="156">
        <v>53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5">
        <f>SUM(C4:Q4)</f>
        <v>53</v>
      </c>
      <c r="S4" s="155">
        <f aca="true" t="shared" si="0" ref="S4:S48">R4+B4</f>
        <v>146</v>
      </c>
      <c r="T4" s="5"/>
    </row>
    <row r="5" spans="1:20" ht="19.5" customHeight="1">
      <c r="A5" s="2" t="s">
        <v>19</v>
      </c>
      <c r="B5" s="158">
        <v>5</v>
      </c>
      <c r="C5" s="158"/>
      <c r="D5" s="159">
        <v>85</v>
      </c>
      <c r="E5" s="159"/>
      <c r="F5" s="159"/>
      <c r="G5" s="159"/>
      <c r="H5" s="159"/>
      <c r="I5" s="159">
        <v>1</v>
      </c>
      <c r="J5" s="159"/>
      <c r="K5" s="159"/>
      <c r="L5" s="159"/>
      <c r="M5" s="159"/>
      <c r="N5" s="159"/>
      <c r="O5" s="159"/>
      <c r="P5" s="159"/>
      <c r="Q5" s="159"/>
      <c r="R5" s="158">
        <f aca="true" t="shared" si="1" ref="R5:R48">SUM(C5:Q5)</f>
        <v>86</v>
      </c>
      <c r="S5" s="158">
        <f t="shared" si="0"/>
        <v>91</v>
      </c>
      <c r="T5" s="5"/>
    </row>
    <row r="6" spans="1:20" ht="19.5" customHeight="1">
      <c r="A6" s="2" t="s">
        <v>20</v>
      </c>
      <c r="B6" s="158">
        <v>4</v>
      </c>
      <c r="C6" s="158"/>
      <c r="D6" s="159"/>
      <c r="E6" s="159">
        <v>14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8">
        <f t="shared" si="1"/>
        <v>14</v>
      </c>
      <c r="S6" s="158">
        <f t="shared" si="0"/>
        <v>18</v>
      </c>
      <c r="T6" s="5"/>
    </row>
    <row r="7" spans="1:20" ht="19.5" customHeight="1">
      <c r="A7" s="2" t="s">
        <v>21</v>
      </c>
      <c r="B7" s="158">
        <v>8</v>
      </c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8">
        <f t="shared" si="1"/>
        <v>0</v>
      </c>
      <c r="S7" s="158">
        <f t="shared" si="0"/>
        <v>8</v>
      </c>
      <c r="T7" s="5"/>
    </row>
    <row r="8" spans="1:20" ht="19.5" customHeight="1">
      <c r="A8" s="2" t="s">
        <v>22</v>
      </c>
      <c r="B8" s="158">
        <v>4</v>
      </c>
      <c r="C8" s="158"/>
      <c r="D8" s="159"/>
      <c r="E8" s="159"/>
      <c r="F8" s="159"/>
      <c r="G8" s="159"/>
      <c r="H8" s="159"/>
      <c r="I8" s="159"/>
      <c r="J8" s="159"/>
      <c r="K8" s="159">
        <v>15</v>
      </c>
      <c r="L8" s="159"/>
      <c r="M8" s="159"/>
      <c r="N8" s="159"/>
      <c r="O8" s="159"/>
      <c r="P8" s="159"/>
      <c r="Q8" s="159"/>
      <c r="R8" s="158">
        <f t="shared" si="1"/>
        <v>15</v>
      </c>
      <c r="S8" s="158">
        <f t="shared" si="0"/>
        <v>19</v>
      </c>
      <c r="T8" s="5"/>
    </row>
    <row r="9" spans="1:20" ht="19.5" customHeight="1">
      <c r="A9" s="2" t="s">
        <v>9</v>
      </c>
      <c r="B9" s="158"/>
      <c r="C9" s="158"/>
      <c r="D9" s="159"/>
      <c r="E9" s="159"/>
      <c r="F9" s="159"/>
      <c r="G9" s="159"/>
      <c r="H9" s="159">
        <v>5</v>
      </c>
      <c r="I9" s="159"/>
      <c r="J9" s="159"/>
      <c r="K9" s="159"/>
      <c r="L9" s="159"/>
      <c r="M9" s="159"/>
      <c r="N9" s="159"/>
      <c r="O9" s="159"/>
      <c r="P9" s="159"/>
      <c r="Q9" s="159"/>
      <c r="R9" s="158">
        <f t="shared" si="1"/>
        <v>5</v>
      </c>
      <c r="S9" s="158">
        <f t="shared" si="0"/>
        <v>5</v>
      </c>
      <c r="T9" s="5"/>
    </row>
    <row r="10" spans="1:20" ht="19.5" customHeight="1">
      <c r="A10" s="2" t="s">
        <v>23</v>
      </c>
      <c r="B10" s="158">
        <v>5</v>
      </c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8">
        <f t="shared" si="1"/>
        <v>0</v>
      </c>
      <c r="S10" s="158">
        <f t="shared" si="0"/>
        <v>5</v>
      </c>
      <c r="T10" s="5"/>
    </row>
    <row r="11" spans="1:20" ht="19.5" customHeight="1">
      <c r="A11" s="2" t="s">
        <v>24</v>
      </c>
      <c r="B11" s="158"/>
      <c r="C11" s="158"/>
      <c r="D11" s="159"/>
      <c r="E11" s="159"/>
      <c r="F11" s="159">
        <v>2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8">
        <f t="shared" si="1"/>
        <v>2</v>
      </c>
      <c r="S11" s="158">
        <f t="shared" si="0"/>
        <v>2</v>
      </c>
      <c r="T11" s="5"/>
    </row>
    <row r="12" spans="1:20" ht="19.5" customHeight="1">
      <c r="A12" s="2" t="s">
        <v>25</v>
      </c>
      <c r="B12" s="158">
        <v>16</v>
      </c>
      <c r="C12" s="158"/>
      <c r="D12" s="159"/>
      <c r="E12" s="159"/>
      <c r="F12" s="159"/>
      <c r="G12" s="159">
        <v>11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8">
        <f t="shared" si="1"/>
        <v>11</v>
      </c>
      <c r="S12" s="158">
        <f t="shared" si="0"/>
        <v>27</v>
      </c>
      <c r="T12" s="5"/>
    </row>
    <row r="13" spans="1:20" ht="19.5" customHeight="1">
      <c r="A13" s="2" t="s">
        <v>26</v>
      </c>
      <c r="B13" s="158">
        <v>3</v>
      </c>
      <c r="C13" s="158"/>
      <c r="D13" s="159"/>
      <c r="E13" s="159"/>
      <c r="F13" s="159"/>
      <c r="G13" s="159"/>
      <c r="H13" s="159"/>
      <c r="I13" s="159">
        <v>31</v>
      </c>
      <c r="J13" s="159">
        <v>1</v>
      </c>
      <c r="K13" s="159"/>
      <c r="L13" s="159"/>
      <c r="M13" s="159"/>
      <c r="N13" s="159"/>
      <c r="O13" s="159"/>
      <c r="P13" s="159"/>
      <c r="Q13" s="159"/>
      <c r="R13" s="158">
        <f t="shared" si="1"/>
        <v>32</v>
      </c>
      <c r="S13" s="158">
        <f t="shared" si="0"/>
        <v>35</v>
      </c>
      <c r="T13" s="5"/>
    </row>
    <row r="14" spans="1:20" ht="19.5" customHeight="1">
      <c r="A14" s="2" t="s">
        <v>27</v>
      </c>
      <c r="B14" s="158">
        <v>6</v>
      </c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>
        <v>9</v>
      </c>
      <c r="Q14" s="159"/>
      <c r="R14" s="158">
        <f t="shared" si="1"/>
        <v>9</v>
      </c>
      <c r="S14" s="158">
        <f t="shared" si="0"/>
        <v>15</v>
      </c>
      <c r="T14" s="5"/>
    </row>
    <row r="15" spans="1:20" ht="19.5" customHeight="1">
      <c r="A15" s="2" t="s">
        <v>28</v>
      </c>
      <c r="B15" s="158">
        <v>1</v>
      </c>
      <c r="C15" s="158"/>
      <c r="D15" s="159"/>
      <c r="E15" s="159"/>
      <c r="F15" s="159"/>
      <c r="G15" s="159"/>
      <c r="H15" s="159"/>
      <c r="I15" s="159">
        <v>4</v>
      </c>
      <c r="J15" s="159">
        <v>4</v>
      </c>
      <c r="K15" s="159"/>
      <c r="L15" s="159"/>
      <c r="M15" s="159"/>
      <c r="N15" s="159"/>
      <c r="O15" s="159"/>
      <c r="P15" s="159"/>
      <c r="Q15" s="159"/>
      <c r="R15" s="158">
        <f t="shared" si="1"/>
        <v>8</v>
      </c>
      <c r="S15" s="158">
        <f t="shared" si="0"/>
        <v>9</v>
      </c>
      <c r="T15" s="5"/>
    </row>
    <row r="16" spans="1:20" ht="19.5" customHeight="1">
      <c r="A16" s="2" t="s">
        <v>29</v>
      </c>
      <c r="B16" s="158">
        <v>6</v>
      </c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>
        <v>8</v>
      </c>
      <c r="O16" s="159"/>
      <c r="P16" s="159"/>
      <c r="Q16" s="159"/>
      <c r="R16" s="158">
        <f t="shared" si="1"/>
        <v>8</v>
      </c>
      <c r="S16" s="158">
        <f t="shared" si="0"/>
        <v>14</v>
      </c>
      <c r="T16" s="5"/>
    </row>
    <row r="17" spans="1:20" ht="19.5" customHeight="1">
      <c r="A17" s="2" t="s">
        <v>14</v>
      </c>
      <c r="B17" s="158">
        <v>1</v>
      </c>
      <c r="C17" s="158"/>
      <c r="D17" s="159"/>
      <c r="E17" s="159"/>
      <c r="F17" s="159"/>
      <c r="G17" s="159"/>
      <c r="H17" s="159"/>
      <c r="I17" s="159"/>
      <c r="J17" s="159"/>
      <c r="K17" s="159">
        <v>1</v>
      </c>
      <c r="L17" s="159"/>
      <c r="M17" s="159">
        <v>7</v>
      </c>
      <c r="N17" s="159"/>
      <c r="O17" s="159"/>
      <c r="P17" s="159"/>
      <c r="Q17" s="159"/>
      <c r="R17" s="158">
        <f t="shared" si="1"/>
        <v>8</v>
      </c>
      <c r="S17" s="158">
        <f t="shared" si="0"/>
        <v>9</v>
      </c>
      <c r="T17" s="5"/>
    </row>
    <row r="18" spans="1:20" ht="19.5" customHeight="1">
      <c r="A18" s="2" t="s">
        <v>30</v>
      </c>
      <c r="B18" s="158">
        <v>1</v>
      </c>
      <c r="C18" s="158"/>
      <c r="D18" s="159"/>
      <c r="E18" s="159"/>
      <c r="F18" s="159"/>
      <c r="G18" s="159"/>
      <c r="H18" s="159"/>
      <c r="I18" s="159"/>
      <c r="J18" s="159"/>
      <c r="K18" s="159"/>
      <c r="L18" s="159">
        <v>4</v>
      </c>
      <c r="M18" s="159"/>
      <c r="N18" s="159"/>
      <c r="O18" s="159"/>
      <c r="P18" s="159"/>
      <c r="Q18" s="159"/>
      <c r="R18" s="158">
        <f t="shared" si="1"/>
        <v>4</v>
      </c>
      <c r="S18" s="158">
        <f t="shared" si="0"/>
        <v>5</v>
      </c>
      <c r="T18" s="5"/>
    </row>
    <row r="19" spans="1:20" ht="19.5" customHeight="1">
      <c r="A19" s="2" t="s">
        <v>33</v>
      </c>
      <c r="B19" s="158">
        <v>2</v>
      </c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8">
        <f t="shared" si="1"/>
        <v>0</v>
      </c>
      <c r="S19" s="158">
        <f t="shared" si="0"/>
        <v>2</v>
      </c>
      <c r="T19" s="5"/>
    </row>
    <row r="20" spans="1:20" ht="19.5" customHeight="1">
      <c r="A20" s="2" t="s">
        <v>34</v>
      </c>
      <c r="B20" s="158"/>
      <c r="C20" s="15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>
        <v>2</v>
      </c>
      <c r="P20" s="159"/>
      <c r="Q20" s="159"/>
      <c r="R20" s="158">
        <f t="shared" si="1"/>
        <v>2</v>
      </c>
      <c r="S20" s="158">
        <f t="shared" si="0"/>
        <v>2</v>
      </c>
      <c r="T20" s="5"/>
    </row>
    <row r="21" spans="1:20" ht="19.5" customHeight="1">
      <c r="A21" s="2" t="s">
        <v>35</v>
      </c>
      <c r="B21" s="158">
        <v>4</v>
      </c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8">
        <f t="shared" si="1"/>
        <v>0</v>
      </c>
      <c r="S21" s="158">
        <f t="shared" si="0"/>
        <v>4</v>
      </c>
      <c r="T21" s="5"/>
    </row>
    <row r="22" spans="1:20" ht="19.5" customHeight="1">
      <c r="A22" s="2" t="s">
        <v>119</v>
      </c>
      <c r="B22" s="158">
        <v>3</v>
      </c>
      <c r="C22" s="160"/>
      <c r="D22" s="161"/>
      <c r="E22" s="161"/>
      <c r="F22" s="159"/>
      <c r="G22" s="159"/>
      <c r="H22" s="159"/>
      <c r="I22" s="159"/>
      <c r="J22" s="159"/>
      <c r="K22" s="161"/>
      <c r="L22" s="159"/>
      <c r="M22" s="159"/>
      <c r="N22" s="159"/>
      <c r="O22" s="161"/>
      <c r="P22" s="159"/>
      <c r="Q22" s="161"/>
      <c r="R22" s="158">
        <f t="shared" si="1"/>
        <v>0</v>
      </c>
      <c r="S22" s="158">
        <f t="shared" si="0"/>
        <v>3</v>
      </c>
      <c r="T22" s="5"/>
    </row>
    <row r="23" spans="1:20" ht="19.5" customHeight="1">
      <c r="A23" s="37" t="s">
        <v>150</v>
      </c>
      <c r="B23" s="158">
        <v>6</v>
      </c>
      <c r="C23" s="160"/>
      <c r="D23" s="159"/>
      <c r="E23" s="159"/>
      <c r="F23" s="162"/>
      <c r="G23" s="163"/>
      <c r="H23" s="159"/>
      <c r="I23" s="159"/>
      <c r="J23" s="162"/>
      <c r="K23" s="159"/>
      <c r="L23" s="162"/>
      <c r="M23" s="159"/>
      <c r="N23" s="162"/>
      <c r="O23" s="159"/>
      <c r="P23" s="159"/>
      <c r="Q23" s="164"/>
      <c r="R23" s="158">
        <f t="shared" si="1"/>
        <v>0</v>
      </c>
      <c r="S23" s="158">
        <f t="shared" si="0"/>
        <v>6</v>
      </c>
      <c r="T23" s="5"/>
    </row>
    <row r="24" spans="1:20" ht="19.5" customHeight="1">
      <c r="A24" s="37" t="s">
        <v>146</v>
      </c>
      <c r="B24" s="158">
        <v>1</v>
      </c>
      <c r="C24" s="165"/>
      <c r="D24" s="159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6"/>
      <c r="R24" s="158">
        <f t="shared" si="1"/>
        <v>0</v>
      </c>
      <c r="S24" s="158">
        <f t="shared" si="0"/>
        <v>1</v>
      </c>
      <c r="T24" s="5"/>
    </row>
    <row r="25" spans="1:20" ht="19.5" customHeight="1">
      <c r="A25" s="37" t="s">
        <v>147</v>
      </c>
      <c r="B25" s="158"/>
      <c r="C25" s="165"/>
      <c r="D25" s="159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7"/>
      <c r="R25" s="158">
        <f t="shared" si="1"/>
        <v>0</v>
      </c>
      <c r="S25" s="158">
        <f t="shared" si="0"/>
        <v>0</v>
      </c>
      <c r="T25" s="5"/>
    </row>
    <row r="26" spans="1:20" ht="19.5" customHeight="1">
      <c r="A26" s="37" t="s">
        <v>149</v>
      </c>
      <c r="B26" s="158">
        <v>4</v>
      </c>
      <c r="C26" s="165"/>
      <c r="D26" s="159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8"/>
      <c r="R26" s="158">
        <f t="shared" si="1"/>
        <v>0</v>
      </c>
      <c r="S26" s="158">
        <f t="shared" si="0"/>
        <v>4</v>
      </c>
      <c r="T26" s="5"/>
    </row>
    <row r="27" spans="1:20" ht="19.5" customHeight="1">
      <c r="A27" s="2" t="s">
        <v>36</v>
      </c>
      <c r="B27" s="158"/>
      <c r="C27" s="158"/>
      <c r="D27" s="15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59"/>
      <c r="R27" s="158">
        <f t="shared" si="1"/>
        <v>0</v>
      </c>
      <c r="S27" s="158">
        <f t="shared" si="0"/>
        <v>0</v>
      </c>
      <c r="T27" s="5"/>
    </row>
    <row r="28" spans="1:20" ht="19.5" customHeight="1">
      <c r="A28" s="2" t="s">
        <v>37</v>
      </c>
      <c r="B28" s="158">
        <v>2</v>
      </c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8">
        <f t="shared" si="1"/>
        <v>0</v>
      </c>
      <c r="S28" s="158">
        <f t="shared" si="0"/>
        <v>2</v>
      </c>
      <c r="T28" s="5"/>
    </row>
    <row r="29" spans="1:20" ht="19.5" customHeight="1">
      <c r="A29" s="2" t="s">
        <v>38</v>
      </c>
      <c r="B29" s="158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8">
        <f t="shared" si="1"/>
        <v>0</v>
      </c>
      <c r="S29" s="158">
        <f t="shared" si="0"/>
        <v>0</v>
      </c>
      <c r="T29" s="5"/>
    </row>
    <row r="30" spans="1:20" ht="19.5" customHeight="1">
      <c r="A30" s="2" t="s">
        <v>39</v>
      </c>
      <c r="B30" s="158"/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8">
        <f t="shared" si="1"/>
        <v>0</v>
      </c>
      <c r="S30" s="158">
        <f t="shared" si="0"/>
        <v>0</v>
      </c>
      <c r="T30" s="5"/>
    </row>
    <row r="31" spans="1:20" ht="19.5" customHeight="1">
      <c r="A31" s="2" t="s">
        <v>40</v>
      </c>
      <c r="B31" s="158"/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8">
        <f t="shared" si="1"/>
        <v>0</v>
      </c>
      <c r="S31" s="158">
        <f t="shared" si="0"/>
        <v>0</v>
      </c>
      <c r="T31" s="5"/>
    </row>
    <row r="32" spans="1:20" ht="19.5" customHeight="1">
      <c r="A32" s="2" t="s">
        <v>44</v>
      </c>
      <c r="B32" s="158">
        <v>1</v>
      </c>
      <c r="C32" s="158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8">
        <f t="shared" si="1"/>
        <v>0</v>
      </c>
      <c r="S32" s="158">
        <f t="shared" si="0"/>
        <v>1</v>
      </c>
      <c r="T32" s="5"/>
    </row>
    <row r="33" spans="1:20" ht="19.5" customHeight="1">
      <c r="A33" s="2" t="s">
        <v>47</v>
      </c>
      <c r="B33" s="158"/>
      <c r="C33" s="15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8">
        <f t="shared" si="1"/>
        <v>0</v>
      </c>
      <c r="S33" s="158">
        <f t="shared" si="0"/>
        <v>0</v>
      </c>
      <c r="T33" s="5"/>
    </row>
    <row r="34" spans="1:20" ht="19.5" customHeight="1">
      <c r="A34" s="2" t="s">
        <v>48</v>
      </c>
      <c r="B34" s="158"/>
      <c r="C34" s="158"/>
      <c r="D34" s="159"/>
      <c r="E34" s="159">
        <v>1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>
        <v>1</v>
      </c>
      <c r="P34" s="159"/>
      <c r="Q34" s="159"/>
      <c r="R34" s="158">
        <f t="shared" si="1"/>
        <v>2</v>
      </c>
      <c r="S34" s="158">
        <f t="shared" si="0"/>
        <v>2</v>
      </c>
      <c r="T34" s="5"/>
    </row>
    <row r="35" spans="1:20" ht="19.5" customHeight="1">
      <c r="A35" s="2" t="s">
        <v>49</v>
      </c>
      <c r="B35" s="158">
        <v>2</v>
      </c>
      <c r="C35" s="158"/>
      <c r="D35" s="159"/>
      <c r="E35" s="159">
        <v>1</v>
      </c>
      <c r="F35" s="159"/>
      <c r="G35" s="159"/>
      <c r="H35" s="159"/>
      <c r="I35" s="159"/>
      <c r="J35" s="159"/>
      <c r="K35" s="159"/>
      <c r="L35" s="159"/>
      <c r="M35" s="159">
        <v>1</v>
      </c>
      <c r="N35" s="159"/>
      <c r="O35" s="159"/>
      <c r="P35" s="159"/>
      <c r="Q35" s="159"/>
      <c r="R35" s="158">
        <f t="shared" si="1"/>
        <v>2</v>
      </c>
      <c r="S35" s="158">
        <f t="shared" si="0"/>
        <v>4</v>
      </c>
      <c r="T35" s="5"/>
    </row>
    <row r="36" spans="1:20" ht="19.5" customHeight="1">
      <c r="A36" s="2" t="s">
        <v>51</v>
      </c>
      <c r="B36" s="158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8">
        <f>SUM(C36:Q36)</f>
        <v>0</v>
      </c>
      <c r="S36" s="158">
        <f t="shared" si="0"/>
        <v>0</v>
      </c>
      <c r="T36" s="5"/>
    </row>
    <row r="37" spans="1:20" ht="19.5" customHeight="1">
      <c r="A37" s="2" t="s">
        <v>50</v>
      </c>
      <c r="B37" s="158">
        <v>1</v>
      </c>
      <c r="C37" s="158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8">
        <f t="shared" si="1"/>
        <v>0</v>
      </c>
      <c r="S37" s="158">
        <f t="shared" si="0"/>
        <v>1</v>
      </c>
      <c r="T37" s="5"/>
    </row>
    <row r="38" spans="1:20" ht="19.5" customHeight="1">
      <c r="A38" s="2" t="s">
        <v>53</v>
      </c>
      <c r="B38" s="158"/>
      <c r="C38" s="158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8">
        <f t="shared" si="1"/>
        <v>0</v>
      </c>
      <c r="S38" s="158">
        <f t="shared" si="0"/>
        <v>0</v>
      </c>
      <c r="T38" s="5"/>
    </row>
    <row r="39" spans="1:20" ht="19.5" customHeight="1">
      <c r="A39" s="2" t="s">
        <v>54</v>
      </c>
      <c r="B39" s="158"/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8">
        <f t="shared" si="1"/>
        <v>0</v>
      </c>
      <c r="S39" s="158">
        <f t="shared" si="0"/>
        <v>0</v>
      </c>
      <c r="T39" s="5"/>
    </row>
    <row r="40" spans="1:20" ht="19.5" customHeight="1">
      <c r="A40" s="2" t="s">
        <v>55</v>
      </c>
      <c r="B40" s="158">
        <v>1</v>
      </c>
      <c r="C40" s="15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>
        <v>1</v>
      </c>
      <c r="O40" s="159"/>
      <c r="P40" s="159"/>
      <c r="Q40" s="159"/>
      <c r="R40" s="158">
        <f t="shared" si="1"/>
        <v>1</v>
      </c>
      <c r="S40" s="158">
        <f t="shared" si="0"/>
        <v>2</v>
      </c>
      <c r="T40" s="5"/>
    </row>
    <row r="41" spans="1:20" ht="19.5" customHeight="1">
      <c r="A41" s="2" t="s">
        <v>58</v>
      </c>
      <c r="B41" s="158"/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8">
        <f t="shared" si="1"/>
        <v>0</v>
      </c>
      <c r="S41" s="158">
        <f t="shared" si="0"/>
        <v>0</v>
      </c>
      <c r="T41" s="5"/>
    </row>
    <row r="42" spans="1:20" ht="19.5" customHeight="1">
      <c r="A42" s="2" t="s">
        <v>60</v>
      </c>
      <c r="B42" s="158">
        <v>1</v>
      </c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8">
        <f t="shared" si="1"/>
        <v>0</v>
      </c>
      <c r="S42" s="158">
        <f t="shared" si="0"/>
        <v>1</v>
      </c>
      <c r="T42" s="5"/>
    </row>
    <row r="43" spans="1:20" ht="19.5" customHeight="1">
      <c r="A43" s="37" t="s">
        <v>151</v>
      </c>
      <c r="B43" s="158"/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8">
        <f t="shared" si="1"/>
        <v>0</v>
      </c>
      <c r="S43" s="158">
        <f t="shared" si="0"/>
        <v>0</v>
      </c>
      <c r="T43" s="5"/>
    </row>
    <row r="44" spans="1:20" ht="19.5" customHeight="1">
      <c r="A44" s="2" t="s">
        <v>67</v>
      </c>
      <c r="B44" s="158"/>
      <c r="C44" s="158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8">
        <f t="shared" si="1"/>
        <v>0</v>
      </c>
      <c r="S44" s="158">
        <f t="shared" si="0"/>
        <v>0</v>
      </c>
      <c r="T44" s="5"/>
    </row>
    <row r="45" spans="1:20" ht="19.5" customHeight="1">
      <c r="A45" s="2" t="s">
        <v>78</v>
      </c>
      <c r="B45" s="158"/>
      <c r="C45" s="158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8">
        <f t="shared" si="1"/>
        <v>0</v>
      </c>
      <c r="S45" s="158">
        <f t="shared" si="0"/>
        <v>0</v>
      </c>
      <c r="T45" s="5"/>
    </row>
    <row r="46" spans="1:20" ht="19.5" customHeight="1">
      <c r="A46" s="2" t="s">
        <v>83</v>
      </c>
      <c r="B46" s="158"/>
      <c r="C46" s="158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8">
        <f t="shared" si="1"/>
        <v>0</v>
      </c>
      <c r="S46" s="158">
        <f t="shared" si="0"/>
        <v>0</v>
      </c>
      <c r="T46" s="5"/>
    </row>
    <row r="47" spans="1:20" ht="19.5" customHeight="1" thickBot="1">
      <c r="A47" s="2" t="s">
        <v>84</v>
      </c>
      <c r="B47" s="158">
        <v>14</v>
      </c>
      <c r="C47" s="170"/>
      <c r="D47" s="159"/>
      <c r="E47" s="159"/>
      <c r="F47" s="159"/>
      <c r="G47" s="159"/>
      <c r="H47" s="159">
        <v>1</v>
      </c>
      <c r="I47" s="159"/>
      <c r="J47" s="159"/>
      <c r="K47" s="159"/>
      <c r="L47" s="159"/>
      <c r="M47" s="159"/>
      <c r="N47" s="159"/>
      <c r="O47" s="159"/>
      <c r="P47" s="159"/>
      <c r="Q47" s="159"/>
      <c r="R47" s="158">
        <f t="shared" si="1"/>
        <v>1</v>
      </c>
      <c r="S47" s="158">
        <f t="shared" si="0"/>
        <v>15</v>
      </c>
      <c r="T47" s="5"/>
    </row>
    <row r="48" spans="1:20" ht="21.75" customHeight="1" thickBot="1" thickTop="1">
      <c r="A48" s="3" t="s">
        <v>17</v>
      </c>
      <c r="B48" s="155">
        <f aca="true" t="shared" si="2" ref="B48:Q48">SUM(B4:B47)</f>
        <v>195</v>
      </c>
      <c r="C48" s="155">
        <f t="shared" si="2"/>
        <v>53</v>
      </c>
      <c r="D48" s="157">
        <f t="shared" si="2"/>
        <v>85</v>
      </c>
      <c r="E48" s="157">
        <f t="shared" si="2"/>
        <v>16</v>
      </c>
      <c r="F48" s="157">
        <f t="shared" si="2"/>
        <v>2</v>
      </c>
      <c r="G48" s="157">
        <f t="shared" si="2"/>
        <v>11</v>
      </c>
      <c r="H48" s="157">
        <f t="shared" si="2"/>
        <v>6</v>
      </c>
      <c r="I48" s="157">
        <f t="shared" si="2"/>
        <v>36</v>
      </c>
      <c r="J48" s="157">
        <f t="shared" si="2"/>
        <v>5</v>
      </c>
      <c r="K48" s="157">
        <f t="shared" si="2"/>
        <v>16</v>
      </c>
      <c r="L48" s="157">
        <f t="shared" si="2"/>
        <v>4</v>
      </c>
      <c r="M48" s="157">
        <f t="shared" si="2"/>
        <v>8</v>
      </c>
      <c r="N48" s="157">
        <f t="shared" si="2"/>
        <v>9</v>
      </c>
      <c r="O48" s="157">
        <f t="shared" si="2"/>
        <v>3</v>
      </c>
      <c r="P48" s="157">
        <f t="shared" si="2"/>
        <v>9</v>
      </c>
      <c r="Q48" s="157">
        <f t="shared" si="2"/>
        <v>0</v>
      </c>
      <c r="R48" s="155">
        <f t="shared" si="1"/>
        <v>263</v>
      </c>
      <c r="S48" s="155">
        <f t="shared" si="0"/>
        <v>458</v>
      </c>
      <c r="T48" s="5"/>
    </row>
    <row r="49" spans="1:20" ht="7.5" customHeight="1" thickTop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54"/>
      <c r="T49" s="20"/>
    </row>
    <row r="50" spans="1:20" ht="14.25">
      <c r="A50" t="s">
        <v>152</v>
      </c>
      <c r="S50" s="39"/>
      <c r="T50" s="20"/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OutlineSymbols="0" zoomScale="75" zoomScaleNormal="75" workbookViewId="0" topLeftCell="A1">
      <pane xSplit="1" ySplit="3" topLeftCell="B4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19" width="7.75390625" style="0" customWidth="1"/>
    <col min="20" max="20" width="1.625" style="0" customWidth="1"/>
    <col min="21" max="16384" width="10.75390625" style="0" customWidth="1"/>
  </cols>
  <sheetData>
    <row r="1" spans="1:3" ht="21.75" customHeight="1">
      <c r="A1" s="1">
        <v>7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0" ht="19.5" customHeight="1" thickBot="1" thickTop="1">
      <c r="A3" s="3" t="s">
        <v>2</v>
      </c>
      <c r="B3" s="3" t="s">
        <v>3</v>
      </c>
      <c r="C3" s="21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86</v>
      </c>
      <c r="Q3" s="22" t="s">
        <v>88</v>
      </c>
      <c r="R3" s="21" t="s">
        <v>153</v>
      </c>
      <c r="S3" s="3" t="s">
        <v>17</v>
      </c>
      <c r="T3" s="5"/>
    </row>
    <row r="4" spans="1:20" ht="19.5" customHeight="1" thickTop="1">
      <c r="A4" s="3" t="s">
        <v>18</v>
      </c>
      <c r="B4" s="155">
        <v>63</v>
      </c>
      <c r="C4" s="156">
        <v>35</v>
      </c>
      <c r="D4" s="157"/>
      <c r="E4" s="157"/>
      <c r="F4" s="157"/>
      <c r="G4" s="157"/>
      <c r="H4" s="157"/>
      <c r="I4" s="157"/>
      <c r="J4" s="157">
        <v>1</v>
      </c>
      <c r="K4" s="157"/>
      <c r="L4" s="157"/>
      <c r="M4" s="157"/>
      <c r="N4" s="157"/>
      <c r="O4" s="157"/>
      <c r="P4" s="157"/>
      <c r="Q4" s="157"/>
      <c r="R4" s="155">
        <f>SUM(C4:Q4)</f>
        <v>36</v>
      </c>
      <c r="S4" s="155">
        <f aca="true" t="shared" si="0" ref="S4:S48">R4+B4</f>
        <v>99</v>
      </c>
      <c r="T4" s="5"/>
    </row>
    <row r="5" spans="1:20" ht="19.5" customHeight="1">
      <c r="A5" s="2" t="s">
        <v>19</v>
      </c>
      <c r="B5" s="158">
        <v>13</v>
      </c>
      <c r="C5" s="158"/>
      <c r="D5" s="159">
        <v>87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8">
        <f aca="true" t="shared" si="1" ref="R5:R48">SUM(C5:Q5)</f>
        <v>87</v>
      </c>
      <c r="S5" s="158">
        <f t="shared" si="0"/>
        <v>100</v>
      </c>
      <c r="T5" s="5"/>
    </row>
    <row r="6" spans="1:20" ht="19.5" customHeight="1">
      <c r="A6" s="2" t="s">
        <v>20</v>
      </c>
      <c r="B6" s="158">
        <v>6</v>
      </c>
      <c r="C6" s="158"/>
      <c r="D6" s="159"/>
      <c r="E6" s="159">
        <v>19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8">
        <f t="shared" si="1"/>
        <v>19</v>
      </c>
      <c r="S6" s="158">
        <f t="shared" si="0"/>
        <v>25</v>
      </c>
      <c r="T6" s="5"/>
    </row>
    <row r="7" spans="1:20" ht="19.5" customHeight="1">
      <c r="A7" s="2" t="s">
        <v>21</v>
      </c>
      <c r="B7" s="158">
        <v>2</v>
      </c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8">
        <f t="shared" si="1"/>
        <v>0</v>
      </c>
      <c r="S7" s="158">
        <f t="shared" si="0"/>
        <v>2</v>
      </c>
      <c r="T7" s="5"/>
    </row>
    <row r="8" spans="1:20" ht="19.5" customHeight="1">
      <c r="A8" s="2" t="s">
        <v>22</v>
      </c>
      <c r="B8" s="158">
        <v>3</v>
      </c>
      <c r="C8" s="158"/>
      <c r="D8" s="159"/>
      <c r="E8" s="159"/>
      <c r="F8" s="159"/>
      <c r="G8" s="159"/>
      <c r="H8" s="159"/>
      <c r="I8" s="159"/>
      <c r="J8" s="159"/>
      <c r="K8" s="159">
        <v>19</v>
      </c>
      <c r="L8" s="159"/>
      <c r="M8" s="159"/>
      <c r="N8" s="159"/>
      <c r="O8" s="159"/>
      <c r="P8" s="159"/>
      <c r="Q8" s="159"/>
      <c r="R8" s="158">
        <f t="shared" si="1"/>
        <v>19</v>
      </c>
      <c r="S8" s="158">
        <f t="shared" si="0"/>
        <v>22</v>
      </c>
      <c r="T8" s="5"/>
    </row>
    <row r="9" spans="1:20" ht="19.5" customHeight="1">
      <c r="A9" s="2" t="s">
        <v>9</v>
      </c>
      <c r="B9" s="158">
        <v>7</v>
      </c>
      <c r="C9" s="158"/>
      <c r="D9" s="159"/>
      <c r="E9" s="159"/>
      <c r="F9" s="159"/>
      <c r="G9" s="159"/>
      <c r="H9" s="159">
        <v>4</v>
      </c>
      <c r="I9" s="159"/>
      <c r="J9" s="159"/>
      <c r="K9" s="159"/>
      <c r="L9" s="159"/>
      <c r="M9" s="159"/>
      <c r="N9" s="159"/>
      <c r="O9" s="159"/>
      <c r="P9" s="159"/>
      <c r="Q9" s="159"/>
      <c r="R9" s="158">
        <f t="shared" si="1"/>
        <v>4</v>
      </c>
      <c r="S9" s="158">
        <f t="shared" si="0"/>
        <v>11</v>
      </c>
      <c r="T9" s="5"/>
    </row>
    <row r="10" spans="1:20" ht="19.5" customHeight="1">
      <c r="A10" s="2" t="s">
        <v>23</v>
      </c>
      <c r="B10" s="158">
        <v>2</v>
      </c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8">
        <f t="shared" si="1"/>
        <v>0</v>
      </c>
      <c r="S10" s="158">
        <f t="shared" si="0"/>
        <v>2</v>
      </c>
      <c r="T10" s="5"/>
    </row>
    <row r="11" spans="1:20" ht="19.5" customHeight="1">
      <c r="A11" s="2" t="s">
        <v>24</v>
      </c>
      <c r="B11" s="158">
        <v>2</v>
      </c>
      <c r="C11" s="158"/>
      <c r="D11" s="159"/>
      <c r="E11" s="159"/>
      <c r="F11" s="159">
        <v>2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8">
        <f t="shared" si="1"/>
        <v>2</v>
      </c>
      <c r="S11" s="158">
        <f t="shared" si="0"/>
        <v>4</v>
      </c>
      <c r="T11" s="5"/>
    </row>
    <row r="12" spans="1:20" ht="19.5" customHeight="1">
      <c r="A12" s="2" t="s">
        <v>25</v>
      </c>
      <c r="B12" s="158">
        <v>20</v>
      </c>
      <c r="C12" s="158"/>
      <c r="D12" s="159"/>
      <c r="E12" s="159"/>
      <c r="F12" s="159"/>
      <c r="G12" s="159">
        <v>12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8">
        <f t="shared" si="1"/>
        <v>12</v>
      </c>
      <c r="S12" s="158">
        <f t="shared" si="0"/>
        <v>32</v>
      </c>
      <c r="T12" s="5"/>
    </row>
    <row r="13" spans="1:20" ht="19.5" customHeight="1">
      <c r="A13" s="2" t="s">
        <v>26</v>
      </c>
      <c r="B13" s="158"/>
      <c r="C13" s="158"/>
      <c r="D13" s="159"/>
      <c r="E13" s="159"/>
      <c r="F13" s="159"/>
      <c r="G13" s="159"/>
      <c r="H13" s="159"/>
      <c r="I13" s="159">
        <v>43</v>
      </c>
      <c r="J13" s="159"/>
      <c r="K13" s="159"/>
      <c r="L13" s="159"/>
      <c r="M13" s="159"/>
      <c r="N13" s="159"/>
      <c r="O13" s="159"/>
      <c r="P13" s="159"/>
      <c r="Q13" s="159"/>
      <c r="R13" s="158">
        <f t="shared" si="1"/>
        <v>43</v>
      </c>
      <c r="S13" s="158">
        <f t="shared" si="0"/>
        <v>43</v>
      </c>
      <c r="T13" s="5"/>
    </row>
    <row r="14" spans="1:20" ht="19.5" customHeight="1">
      <c r="A14" s="2" t="s">
        <v>27</v>
      </c>
      <c r="B14" s="158">
        <v>2</v>
      </c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>
        <v>8</v>
      </c>
      <c r="Q14" s="159"/>
      <c r="R14" s="158">
        <f t="shared" si="1"/>
        <v>8</v>
      </c>
      <c r="S14" s="158">
        <f t="shared" si="0"/>
        <v>10</v>
      </c>
      <c r="T14" s="5"/>
    </row>
    <row r="15" spans="1:20" ht="19.5" customHeight="1">
      <c r="A15" s="2" t="s">
        <v>28</v>
      </c>
      <c r="B15" s="158">
        <v>3</v>
      </c>
      <c r="C15" s="158"/>
      <c r="D15" s="159"/>
      <c r="E15" s="159"/>
      <c r="F15" s="159"/>
      <c r="G15" s="159"/>
      <c r="H15" s="159"/>
      <c r="I15" s="159">
        <v>2</v>
      </c>
      <c r="J15" s="159">
        <v>6</v>
      </c>
      <c r="K15" s="159"/>
      <c r="L15" s="159"/>
      <c r="M15" s="159"/>
      <c r="N15" s="159"/>
      <c r="O15" s="159"/>
      <c r="P15" s="159"/>
      <c r="Q15" s="159"/>
      <c r="R15" s="158">
        <f t="shared" si="1"/>
        <v>8</v>
      </c>
      <c r="S15" s="158">
        <f t="shared" si="0"/>
        <v>11</v>
      </c>
      <c r="T15" s="5"/>
    </row>
    <row r="16" spans="1:20" ht="19.5" customHeight="1">
      <c r="A16" s="2" t="s">
        <v>29</v>
      </c>
      <c r="B16" s="158">
        <v>3</v>
      </c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>
        <v>4</v>
      </c>
      <c r="O16" s="159"/>
      <c r="P16" s="159"/>
      <c r="Q16" s="159"/>
      <c r="R16" s="158">
        <f t="shared" si="1"/>
        <v>4</v>
      </c>
      <c r="S16" s="158">
        <f t="shared" si="0"/>
        <v>7</v>
      </c>
      <c r="T16" s="5"/>
    </row>
    <row r="17" spans="1:20" ht="19.5" customHeight="1">
      <c r="A17" s="2" t="s">
        <v>14</v>
      </c>
      <c r="B17" s="158"/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>
        <v>4</v>
      </c>
      <c r="N17" s="159"/>
      <c r="O17" s="159"/>
      <c r="P17" s="159"/>
      <c r="Q17" s="159"/>
      <c r="R17" s="158">
        <f t="shared" si="1"/>
        <v>4</v>
      </c>
      <c r="S17" s="158">
        <f t="shared" si="0"/>
        <v>4</v>
      </c>
      <c r="T17" s="5"/>
    </row>
    <row r="18" spans="1:20" ht="19.5" customHeight="1">
      <c r="A18" s="2" t="s">
        <v>30</v>
      </c>
      <c r="B18" s="158"/>
      <c r="C18" s="158"/>
      <c r="D18" s="159"/>
      <c r="E18" s="159"/>
      <c r="F18" s="159"/>
      <c r="G18" s="159"/>
      <c r="H18" s="159"/>
      <c r="I18" s="159"/>
      <c r="J18" s="159"/>
      <c r="K18" s="159"/>
      <c r="L18" s="159">
        <v>5</v>
      </c>
      <c r="M18" s="159"/>
      <c r="N18" s="159"/>
      <c r="O18" s="159"/>
      <c r="P18" s="159"/>
      <c r="Q18" s="159"/>
      <c r="R18" s="158">
        <f t="shared" si="1"/>
        <v>5</v>
      </c>
      <c r="S18" s="158">
        <f t="shared" si="0"/>
        <v>5</v>
      </c>
      <c r="T18" s="5"/>
    </row>
    <row r="19" spans="1:20" ht="19.5" customHeight="1">
      <c r="A19" s="2" t="s">
        <v>33</v>
      </c>
      <c r="B19" s="158">
        <v>1</v>
      </c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8">
        <f t="shared" si="1"/>
        <v>0</v>
      </c>
      <c r="S19" s="158">
        <f t="shared" si="0"/>
        <v>1</v>
      </c>
      <c r="T19" s="5"/>
    </row>
    <row r="20" spans="1:20" ht="19.5" customHeight="1">
      <c r="A20" s="2" t="s">
        <v>34</v>
      </c>
      <c r="B20" s="158">
        <v>2</v>
      </c>
      <c r="C20" s="15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>
        <v>3</v>
      </c>
      <c r="P20" s="159"/>
      <c r="Q20" s="159"/>
      <c r="R20" s="158">
        <f t="shared" si="1"/>
        <v>3</v>
      </c>
      <c r="S20" s="158">
        <f t="shared" si="0"/>
        <v>5</v>
      </c>
      <c r="T20" s="5"/>
    </row>
    <row r="21" spans="1:20" ht="19.5" customHeight="1">
      <c r="A21" s="2" t="s">
        <v>35</v>
      </c>
      <c r="B21" s="158"/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8">
        <f t="shared" si="1"/>
        <v>0</v>
      </c>
      <c r="S21" s="158">
        <f t="shared" si="0"/>
        <v>0</v>
      </c>
      <c r="T21" s="5"/>
    </row>
    <row r="22" spans="1:20" ht="19.5" customHeight="1">
      <c r="A22" s="2" t="s">
        <v>119</v>
      </c>
      <c r="B22" s="158"/>
      <c r="C22" s="160"/>
      <c r="D22" s="161"/>
      <c r="E22" s="161"/>
      <c r="F22" s="159"/>
      <c r="G22" s="159"/>
      <c r="H22" s="159"/>
      <c r="I22" s="159"/>
      <c r="J22" s="159"/>
      <c r="K22" s="161">
        <v>1</v>
      </c>
      <c r="L22" s="159"/>
      <c r="M22" s="159"/>
      <c r="N22" s="159"/>
      <c r="O22" s="161"/>
      <c r="P22" s="159"/>
      <c r="Q22" s="161"/>
      <c r="R22" s="158">
        <f t="shared" si="1"/>
        <v>1</v>
      </c>
      <c r="S22" s="158">
        <f t="shared" si="0"/>
        <v>1</v>
      </c>
      <c r="T22" s="5"/>
    </row>
    <row r="23" spans="1:20" ht="19.5" customHeight="1">
      <c r="A23" s="37" t="s">
        <v>150</v>
      </c>
      <c r="B23" s="158">
        <v>2</v>
      </c>
      <c r="C23" s="160"/>
      <c r="D23" s="159"/>
      <c r="E23" s="159"/>
      <c r="F23" s="162"/>
      <c r="G23" s="163"/>
      <c r="H23" s="159"/>
      <c r="I23" s="159"/>
      <c r="J23" s="162"/>
      <c r="K23" s="159"/>
      <c r="L23" s="162"/>
      <c r="M23" s="159"/>
      <c r="N23" s="162"/>
      <c r="O23" s="159"/>
      <c r="P23" s="159"/>
      <c r="Q23" s="164"/>
      <c r="R23" s="158">
        <f t="shared" si="1"/>
        <v>0</v>
      </c>
      <c r="S23" s="158">
        <f t="shared" si="0"/>
        <v>2</v>
      </c>
      <c r="T23" s="5"/>
    </row>
    <row r="24" spans="1:20" ht="19.5" customHeight="1">
      <c r="A24" s="37" t="s">
        <v>146</v>
      </c>
      <c r="B24" s="158">
        <v>2</v>
      </c>
      <c r="C24" s="165"/>
      <c r="D24" s="159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6"/>
      <c r="R24" s="158">
        <f t="shared" si="1"/>
        <v>0</v>
      </c>
      <c r="S24" s="158">
        <f t="shared" si="0"/>
        <v>2</v>
      </c>
      <c r="T24" s="5"/>
    </row>
    <row r="25" spans="1:20" ht="19.5" customHeight="1">
      <c r="A25" s="37" t="s">
        <v>147</v>
      </c>
      <c r="B25" s="158">
        <v>4</v>
      </c>
      <c r="C25" s="165"/>
      <c r="D25" s="159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7"/>
      <c r="R25" s="158">
        <f t="shared" si="1"/>
        <v>0</v>
      </c>
      <c r="S25" s="158">
        <f t="shared" si="0"/>
        <v>4</v>
      </c>
      <c r="T25" s="5"/>
    </row>
    <row r="26" spans="1:20" ht="19.5" customHeight="1">
      <c r="A26" s="37" t="s">
        <v>149</v>
      </c>
      <c r="B26" s="158">
        <v>2</v>
      </c>
      <c r="C26" s="165"/>
      <c r="D26" s="159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8"/>
      <c r="R26" s="158">
        <f t="shared" si="1"/>
        <v>0</v>
      </c>
      <c r="S26" s="158">
        <f t="shared" si="0"/>
        <v>2</v>
      </c>
      <c r="T26" s="5"/>
    </row>
    <row r="27" spans="1:20" ht="19.5" customHeight="1">
      <c r="A27" s="2" t="s">
        <v>36</v>
      </c>
      <c r="B27" s="158"/>
      <c r="C27" s="158"/>
      <c r="D27" s="15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59"/>
      <c r="R27" s="158">
        <f t="shared" si="1"/>
        <v>0</v>
      </c>
      <c r="S27" s="158">
        <f t="shared" si="0"/>
        <v>0</v>
      </c>
      <c r="T27" s="5"/>
    </row>
    <row r="28" spans="1:20" ht="19.5" customHeight="1">
      <c r="A28" s="2" t="s">
        <v>37</v>
      </c>
      <c r="B28" s="158">
        <v>1</v>
      </c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8">
        <f t="shared" si="1"/>
        <v>0</v>
      </c>
      <c r="S28" s="158">
        <f t="shared" si="0"/>
        <v>1</v>
      </c>
      <c r="T28" s="5"/>
    </row>
    <row r="29" spans="1:20" ht="19.5" customHeight="1">
      <c r="A29" s="2" t="s">
        <v>38</v>
      </c>
      <c r="B29" s="158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8">
        <f t="shared" si="1"/>
        <v>0</v>
      </c>
      <c r="S29" s="158">
        <f t="shared" si="0"/>
        <v>0</v>
      </c>
      <c r="T29" s="5"/>
    </row>
    <row r="30" spans="1:20" ht="19.5" customHeight="1">
      <c r="A30" s="2" t="s">
        <v>39</v>
      </c>
      <c r="B30" s="158">
        <v>1</v>
      </c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8">
        <f t="shared" si="1"/>
        <v>0</v>
      </c>
      <c r="S30" s="158">
        <f t="shared" si="0"/>
        <v>1</v>
      </c>
      <c r="T30" s="5"/>
    </row>
    <row r="31" spans="1:20" ht="19.5" customHeight="1">
      <c r="A31" s="2" t="s">
        <v>40</v>
      </c>
      <c r="B31" s="158">
        <v>1</v>
      </c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8">
        <f t="shared" si="1"/>
        <v>0</v>
      </c>
      <c r="S31" s="158">
        <f t="shared" si="0"/>
        <v>1</v>
      </c>
      <c r="T31" s="5"/>
    </row>
    <row r="32" spans="1:20" ht="19.5" customHeight="1">
      <c r="A32" s="2" t="s">
        <v>44</v>
      </c>
      <c r="B32" s="158"/>
      <c r="C32" s="158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8">
        <f t="shared" si="1"/>
        <v>0</v>
      </c>
      <c r="S32" s="158">
        <f t="shared" si="0"/>
        <v>0</v>
      </c>
      <c r="T32" s="5"/>
    </row>
    <row r="33" spans="1:20" ht="19.5" customHeight="1">
      <c r="A33" s="2" t="s">
        <v>47</v>
      </c>
      <c r="B33" s="158"/>
      <c r="C33" s="15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8">
        <f t="shared" si="1"/>
        <v>0</v>
      </c>
      <c r="S33" s="158">
        <f t="shared" si="0"/>
        <v>0</v>
      </c>
      <c r="T33" s="5"/>
    </row>
    <row r="34" spans="1:20" ht="19.5" customHeight="1">
      <c r="A34" s="2" t="s">
        <v>48</v>
      </c>
      <c r="B34" s="158">
        <v>4</v>
      </c>
      <c r="C34" s="158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8">
        <f t="shared" si="1"/>
        <v>0</v>
      </c>
      <c r="S34" s="158">
        <f t="shared" si="0"/>
        <v>4</v>
      </c>
      <c r="T34" s="5"/>
    </row>
    <row r="35" spans="1:20" ht="19.5" customHeight="1">
      <c r="A35" s="2" t="s">
        <v>49</v>
      </c>
      <c r="B35" s="158"/>
      <c r="C35" s="158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8">
        <f t="shared" si="1"/>
        <v>0</v>
      </c>
      <c r="S35" s="158">
        <f t="shared" si="0"/>
        <v>0</v>
      </c>
      <c r="T35" s="5"/>
    </row>
    <row r="36" spans="1:20" ht="19.5" customHeight="1">
      <c r="A36" s="2" t="s">
        <v>51</v>
      </c>
      <c r="B36" s="158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8">
        <f>SUM(C36:Q36)</f>
        <v>0</v>
      </c>
      <c r="S36" s="158">
        <f t="shared" si="0"/>
        <v>0</v>
      </c>
      <c r="T36" s="5"/>
    </row>
    <row r="37" spans="1:20" ht="19.5" customHeight="1">
      <c r="A37" s="2" t="s">
        <v>50</v>
      </c>
      <c r="B37" s="158">
        <v>1</v>
      </c>
      <c r="C37" s="158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8">
        <f t="shared" si="1"/>
        <v>0</v>
      </c>
      <c r="S37" s="158">
        <f t="shared" si="0"/>
        <v>1</v>
      </c>
      <c r="T37" s="5"/>
    </row>
    <row r="38" spans="1:20" ht="19.5" customHeight="1">
      <c r="A38" s="2" t="s">
        <v>53</v>
      </c>
      <c r="B38" s="158"/>
      <c r="C38" s="158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8">
        <f t="shared" si="1"/>
        <v>0</v>
      </c>
      <c r="S38" s="158">
        <f t="shared" si="0"/>
        <v>0</v>
      </c>
      <c r="T38" s="5"/>
    </row>
    <row r="39" spans="1:20" ht="19.5" customHeight="1">
      <c r="A39" s="2" t="s">
        <v>54</v>
      </c>
      <c r="B39" s="158"/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8">
        <f t="shared" si="1"/>
        <v>0</v>
      </c>
      <c r="S39" s="158">
        <f t="shared" si="0"/>
        <v>0</v>
      </c>
      <c r="T39" s="5"/>
    </row>
    <row r="40" spans="1:20" ht="19.5" customHeight="1">
      <c r="A40" s="2" t="s">
        <v>55</v>
      </c>
      <c r="B40" s="158"/>
      <c r="C40" s="15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8">
        <f t="shared" si="1"/>
        <v>0</v>
      </c>
      <c r="S40" s="158">
        <f t="shared" si="0"/>
        <v>0</v>
      </c>
      <c r="T40" s="5"/>
    </row>
    <row r="41" spans="1:20" ht="19.5" customHeight="1">
      <c r="A41" s="2" t="s">
        <v>58</v>
      </c>
      <c r="B41" s="158">
        <v>1</v>
      </c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8">
        <f t="shared" si="1"/>
        <v>0</v>
      </c>
      <c r="S41" s="158">
        <f t="shared" si="0"/>
        <v>1</v>
      </c>
      <c r="T41" s="5"/>
    </row>
    <row r="42" spans="1:20" ht="19.5" customHeight="1">
      <c r="A42" s="2" t="s">
        <v>60</v>
      </c>
      <c r="B42" s="158"/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8">
        <f t="shared" si="1"/>
        <v>0</v>
      </c>
      <c r="S42" s="158">
        <f t="shared" si="0"/>
        <v>0</v>
      </c>
      <c r="T42" s="5"/>
    </row>
    <row r="43" spans="1:20" ht="19.5" customHeight="1">
      <c r="A43" s="37" t="s">
        <v>151</v>
      </c>
      <c r="B43" s="158">
        <v>2</v>
      </c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8">
        <f t="shared" si="1"/>
        <v>0</v>
      </c>
      <c r="S43" s="158">
        <f t="shared" si="0"/>
        <v>2</v>
      </c>
      <c r="T43" s="5"/>
    </row>
    <row r="44" spans="1:20" ht="19.5" customHeight="1">
      <c r="A44" s="2" t="s">
        <v>67</v>
      </c>
      <c r="B44" s="158"/>
      <c r="C44" s="158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8">
        <f t="shared" si="1"/>
        <v>0</v>
      </c>
      <c r="S44" s="158">
        <f t="shared" si="0"/>
        <v>0</v>
      </c>
      <c r="T44" s="5"/>
    </row>
    <row r="45" spans="1:20" ht="19.5" customHeight="1">
      <c r="A45" s="2" t="s">
        <v>78</v>
      </c>
      <c r="B45" s="158"/>
      <c r="C45" s="158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8">
        <f t="shared" si="1"/>
        <v>0</v>
      </c>
      <c r="S45" s="158">
        <f t="shared" si="0"/>
        <v>0</v>
      </c>
      <c r="T45" s="5"/>
    </row>
    <row r="46" spans="1:20" ht="19.5" customHeight="1">
      <c r="A46" s="2" t="s">
        <v>83</v>
      </c>
      <c r="B46" s="158">
        <v>1</v>
      </c>
      <c r="C46" s="158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8">
        <f t="shared" si="1"/>
        <v>0</v>
      </c>
      <c r="S46" s="158">
        <f t="shared" si="0"/>
        <v>1</v>
      </c>
      <c r="T46" s="5"/>
    </row>
    <row r="47" spans="1:20" ht="19.5" customHeight="1" thickBot="1">
      <c r="A47" s="2" t="s">
        <v>84</v>
      </c>
      <c r="B47" s="158">
        <v>9</v>
      </c>
      <c r="C47" s="170"/>
      <c r="D47" s="159"/>
      <c r="E47" s="159"/>
      <c r="F47" s="159">
        <v>1</v>
      </c>
      <c r="G47" s="159"/>
      <c r="H47" s="159">
        <v>1</v>
      </c>
      <c r="I47" s="159"/>
      <c r="J47" s="159"/>
      <c r="K47" s="159"/>
      <c r="L47" s="159"/>
      <c r="M47" s="159"/>
      <c r="N47" s="159"/>
      <c r="O47" s="159"/>
      <c r="P47" s="159"/>
      <c r="Q47" s="159"/>
      <c r="R47" s="158">
        <f t="shared" si="1"/>
        <v>2</v>
      </c>
      <c r="S47" s="158">
        <f t="shared" si="0"/>
        <v>11</v>
      </c>
      <c r="T47" s="5"/>
    </row>
    <row r="48" spans="1:20" ht="21.75" customHeight="1" thickBot="1" thickTop="1">
      <c r="A48" s="3" t="s">
        <v>17</v>
      </c>
      <c r="B48" s="155">
        <f aca="true" t="shared" si="2" ref="B48:Q48">SUM(B4:B47)</f>
        <v>160</v>
      </c>
      <c r="C48" s="155">
        <f t="shared" si="2"/>
        <v>35</v>
      </c>
      <c r="D48" s="157">
        <f t="shared" si="2"/>
        <v>87</v>
      </c>
      <c r="E48" s="157">
        <f t="shared" si="2"/>
        <v>19</v>
      </c>
      <c r="F48" s="157">
        <f t="shared" si="2"/>
        <v>3</v>
      </c>
      <c r="G48" s="157">
        <f t="shared" si="2"/>
        <v>12</v>
      </c>
      <c r="H48" s="157">
        <f t="shared" si="2"/>
        <v>5</v>
      </c>
      <c r="I48" s="157">
        <f t="shared" si="2"/>
        <v>45</v>
      </c>
      <c r="J48" s="157">
        <f t="shared" si="2"/>
        <v>7</v>
      </c>
      <c r="K48" s="157">
        <f t="shared" si="2"/>
        <v>20</v>
      </c>
      <c r="L48" s="157">
        <f t="shared" si="2"/>
        <v>5</v>
      </c>
      <c r="M48" s="157">
        <f t="shared" si="2"/>
        <v>4</v>
      </c>
      <c r="N48" s="157">
        <f t="shared" si="2"/>
        <v>4</v>
      </c>
      <c r="O48" s="157">
        <f t="shared" si="2"/>
        <v>3</v>
      </c>
      <c r="P48" s="157">
        <f t="shared" si="2"/>
        <v>8</v>
      </c>
      <c r="Q48" s="157">
        <f t="shared" si="2"/>
        <v>0</v>
      </c>
      <c r="R48" s="155">
        <f t="shared" si="1"/>
        <v>257</v>
      </c>
      <c r="S48" s="155">
        <f t="shared" si="0"/>
        <v>417</v>
      </c>
      <c r="T48" s="5"/>
    </row>
    <row r="49" spans="1:20" ht="7.5" customHeight="1" thickTop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54"/>
      <c r="T49" s="20"/>
    </row>
    <row r="50" spans="1:20" ht="14.25">
      <c r="A50" t="s">
        <v>152</v>
      </c>
      <c r="S50" s="39"/>
      <c r="T50" s="20"/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OutlineSymbols="0" zoomScale="75" zoomScaleNormal="75" workbookViewId="0" topLeftCell="A1">
      <pane xSplit="1" ySplit="3" topLeftCell="B4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19" width="7.75390625" style="0" customWidth="1"/>
    <col min="20" max="20" width="1.625" style="0" customWidth="1"/>
    <col min="21" max="16384" width="10.75390625" style="0" customWidth="1"/>
  </cols>
  <sheetData>
    <row r="1" spans="1:3" ht="21.75" customHeight="1">
      <c r="A1" s="1">
        <v>8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0" ht="19.5" customHeight="1" thickBot="1" thickTop="1">
      <c r="A3" s="3" t="s">
        <v>2</v>
      </c>
      <c r="B3" s="3" t="s">
        <v>3</v>
      </c>
      <c r="C3" s="21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86</v>
      </c>
      <c r="Q3" s="22" t="s">
        <v>88</v>
      </c>
      <c r="R3" s="21" t="s">
        <v>153</v>
      </c>
      <c r="S3" s="3" t="s">
        <v>17</v>
      </c>
      <c r="T3" s="5"/>
    </row>
    <row r="4" spans="1:20" ht="19.5" customHeight="1" thickTop="1">
      <c r="A4" s="3" t="s">
        <v>18</v>
      </c>
      <c r="B4" s="155">
        <v>82</v>
      </c>
      <c r="C4" s="156">
        <v>37</v>
      </c>
      <c r="D4" s="157">
        <v>1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5">
        <f>SUM(C4:Q4)</f>
        <v>38</v>
      </c>
      <c r="S4" s="155">
        <f aca="true" t="shared" si="0" ref="S4:S48">R4+B4</f>
        <v>120</v>
      </c>
      <c r="T4" s="5"/>
    </row>
    <row r="5" spans="1:20" ht="19.5" customHeight="1">
      <c r="A5" s="2" t="s">
        <v>19</v>
      </c>
      <c r="B5" s="158">
        <v>3</v>
      </c>
      <c r="C5" s="158"/>
      <c r="D5" s="159">
        <v>94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8">
        <f aca="true" t="shared" si="1" ref="R5:R48">SUM(C5:Q5)</f>
        <v>94</v>
      </c>
      <c r="S5" s="158">
        <f t="shared" si="0"/>
        <v>97</v>
      </c>
      <c r="T5" s="5"/>
    </row>
    <row r="6" spans="1:20" ht="19.5" customHeight="1">
      <c r="A6" s="2" t="s">
        <v>20</v>
      </c>
      <c r="B6" s="158">
        <v>7</v>
      </c>
      <c r="C6" s="158"/>
      <c r="D6" s="159"/>
      <c r="E6" s="159">
        <v>18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8">
        <f t="shared" si="1"/>
        <v>18</v>
      </c>
      <c r="S6" s="158">
        <f t="shared" si="0"/>
        <v>25</v>
      </c>
      <c r="T6" s="5"/>
    </row>
    <row r="7" spans="1:20" ht="19.5" customHeight="1">
      <c r="A7" s="2" t="s">
        <v>21</v>
      </c>
      <c r="B7" s="158">
        <v>8</v>
      </c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8">
        <f t="shared" si="1"/>
        <v>0</v>
      </c>
      <c r="S7" s="158">
        <f t="shared" si="0"/>
        <v>8</v>
      </c>
      <c r="T7" s="5"/>
    </row>
    <row r="8" spans="1:20" ht="19.5" customHeight="1">
      <c r="A8" s="2" t="s">
        <v>22</v>
      </c>
      <c r="B8" s="158">
        <v>5</v>
      </c>
      <c r="C8" s="158"/>
      <c r="D8" s="159"/>
      <c r="E8" s="159"/>
      <c r="F8" s="159"/>
      <c r="G8" s="159"/>
      <c r="H8" s="159"/>
      <c r="I8" s="159"/>
      <c r="J8" s="159"/>
      <c r="K8" s="159">
        <v>20</v>
      </c>
      <c r="L8" s="159"/>
      <c r="M8" s="159"/>
      <c r="N8" s="159"/>
      <c r="O8" s="159"/>
      <c r="P8" s="159"/>
      <c r="Q8" s="159"/>
      <c r="R8" s="158">
        <f t="shared" si="1"/>
        <v>20</v>
      </c>
      <c r="S8" s="158">
        <f t="shared" si="0"/>
        <v>25</v>
      </c>
      <c r="T8" s="5"/>
    </row>
    <row r="9" spans="1:20" ht="19.5" customHeight="1">
      <c r="A9" s="2" t="s">
        <v>9</v>
      </c>
      <c r="B9" s="158">
        <v>2</v>
      </c>
      <c r="C9" s="158"/>
      <c r="D9" s="159"/>
      <c r="E9" s="159"/>
      <c r="F9" s="159"/>
      <c r="G9" s="159"/>
      <c r="H9" s="159">
        <v>2</v>
      </c>
      <c r="I9" s="159"/>
      <c r="J9" s="159"/>
      <c r="K9" s="159"/>
      <c r="L9" s="159"/>
      <c r="M9" s="159"/>
      <c r="N9" s="159"/>
      <c r="O9" s="159"/>
      <c r="P9" s="159"/>
      <c r="Q9" s="159"/>
      <c r="R9" s="158">
        <f t="shared" si="1"/>
        <v>2</v>
      </c>
      <c r="S9" s="158">
        <f t="shared" si="0"/>
        <v>4</v>
      </c>
      <c r="T9" s="5"/>
    </row>
    <row r="10" spans="1:20" ht="19.5" customHeight="1">
      <c r="A10" s="2" t="s">
        <v>23</v>
      </c>
      <c r="B10" s="158">
        <v>7</v>
      </c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8">
        <f t="shared" si="1"/>
        <v>0</v>
      </c>
      <c r="S10" s="158">
        <f t="shared" si="0"/>
        <v>7</v>
      </c>
      <c r="T10" s="5"/>
    </row>
    <row r="11" spans="1:20" ht="19.5" customHeight="1">
      <c r="A11" s="2" t="s">
        <v>24</v>
      </c>
      <c r="B11" s="158">
        <v>7</v>
      </c>
      <c r="C11" s="158"/>
      <c r="D11" s="159"/>
      <c r="E11" s="159"/>
      <c r="F11" s="159">
        <v>6</v>
      </c>
      <c r="G11" s="159"/>
      <c r="H11" s="159"/>
      <c r="I11" s="159"/>
      <c r="J11" s="159"/>
      <c r="K11" s="159"/>
      <c r="L11" s="159"/>
      <c r="M11" s="159"/>
      <c r="N11" s="159">
        <v>1</v>
      </c>
      <c r="O11" s="159"/>
      <c r="P11" s="159"/>
      <c r="Q11" s="159"/>
      <c r="R11" s="158">
        <f t="shared" si="1"/>
        <v>7</v>
      </c>
      <c r="S11" s="158">
        <f t="shared" si="0"/>
        <v>14</v>
      </c>
      <c r="T11" s="5"/>
    </row>
    <row r="12" spans="1:20" ht="19.5" customHeight="1">
      <c r="A12" s="2" t="s">
        <v>25</v>
      </c>
      <c r="B12" s="158">
        <v>12</v>
      </c>
      <c r="C12" s="158"/>
      <c r="D12" s="159"/>
      <c r="E12" s="159"/>
      <c r="F12" s="159"/>
      <c r="G12" s="159">
        <v>16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8">
        <f t="shared" si="1"/>
        <v>16</v>
      </c>
      <c r="S12" s="158">
        <f t="shared" si="0"/>
        <v>28</v>
      </c>
      <c r="T12" s="5"/>
    </row>
    <row r="13" spans="1:20" ht="19.5" customHeight="1">
      <c r="A13" s="2" t="s">
        <v>26</v>
      </c>
      <c r="B13" s="158">
        <v>2</v>
      </c>
      <c r="C13" s="158"/>
      <c r="D13" s="159"/>
      <c r="E13" s="159"/>
      <c r="F13" s="159"/>
      <c r="G13" s="159"/>
      <c r="H13" s="159"/>
      <c r="I13" s="159">
        <v>46</v>
      </c>
      <c r="J13" s="159"/>
      <c r="K13" s="159"/>
      <c r="L13" s="159"/>
      <c r="M13" s="159"/>
      <c r="N13" s="159"/>
      <c r="O13" s="159"/>
      <c r="P13" s="159"/>
      <c r="Q13" s="159"/>
      <c r="R13" s="158">
        <f t="shared" si="1"/>
        <v>46</v>
      </c>
      <c r="S13" s="158">
        <f t="shared" si="0"/>
        <v>48</v>
      </c>
      <c r="T13" s="5"/>
    </row>
    <row r="14" spans="1:20" ht="19.5" customHeight="1">
      <c r="A14" s="2" t="s">
        <v>27</v>
      </c>
      <c r="B14" s="158">
        <v>4</v>
      </c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>
        <v>7</v>
      </c>
      <c r="Q14" s="159"/>
      <c r="R14" s="158">
        <f t="shared" si="1"/>
        <v>7</v>
      </c>
      <c r="S14" s="158">
        <f t="shared" si="0"/>
        <v>11</v>
      </c>
      <c r="T14" s="5"/>
    </row>
    <row r="15" spans="1:20" ht="19.5" customHeight="1">
      <c r="A15" s="2" t="s">
        <v>28</v>
      </c>
      <c r="B15" s="158">
        <v>2</v>
      </c>
      <c r="C15" s="158"/>
      <c r="D15" s="159"/>
      <c r="E15" s="159"/>
      <c r="F15" s="159"/>
      <c r="G15" s="159"/>
      <c r="H15" s="159"/>
      <c r="I15" s="159">
        <v>1</v>
      </c>
      <c r="J15" s="159">
        <v>10</v>
      </c>
      <c r="K15" s="159"/>
      <c r="L15" s="159"/>
      <c r="M15" s="159"/>
      <c r="N15" s="159"/>
      <c r="O15" s="159"/>
      <c r="P15" s="159"/>
      <c r="Q15" s="159"/>
      <c r="R15" s="158">
        <f t="shared" si="1"/>
        <v>11</v>
      </c>
      <c r="S15" s="158">
        <f t="shared" si="0"/>
        <v>13</v>
      </c>
      <c r="T15" s="5"/>
    </row>
    <row r="16" spans="1:20" ht="19.5" customHeight="1">
      <c r="A16" s="2" t="s">
        <v>29</v>
      </c>
      <c r="B16" s="158">
        <v>12</v>
      </c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>
        <v>6</v>
      </c>
      <c r="O16" s="159"/>
      <c r="P16" s="159">
        <v>1</v>
      </c>
      <c r="Q16" s="159"/>
      <c r="R16" s="158">
        <f t="shared" si="1"/>
        <v>7</v>
      </c>
      <c r="S16" s="158">
        <f t="shared" si="0"/>
        <v>19</v>
      </c>
      <c r="T16" s="5"/>
    </row>
    <row r="17" spans="1:20" ht="19.5" customHeight="1">
      <c r="A17" s="2" t="s">
        <v>14</v>
      </c>
      <c r="B17" s="158">
        <v>2</v>
      </c>
      <c r="C17" s="158"/>
      <c r="D17" s="159"/>
      <c r="E17" s="159"/>
      <c r="F17" s="159"/>
      <c r="G17" s="159"/>
      <c r="H17" s="159"/>
      <c r="I17" s="159"/>
      <c r="J17" s="159"/>
      <c r="K17" s="159">
        <v>2</v>
      </c>
      <c r="L17" s="159"/>
      <c r="M17" s="159">
        <v>13</v>
      </c>
      <c r="N17" s="159"/>
      <c r="O17" s="159"/>
      <c r="P17" s="159"/>
      <c r="Q17" s="159"/>
      <c r="R17" s="158">
        <f t="shared" si="1"/>
        <v>15</v>
      </c>
      <c r="S17" s="158">
        <f t="shared" si="0"/>
        <v>17</v>
      </c>
      <c r="T17" s="5"/>
    </row>
    <row r="18" spans="1:20" ht="19.5" customHeight="1">
      <c r="A18" s="2" t="s">
        <v>30</v>
      </c>
      <c r="B18" s="158">
        <v>3</v>
      </c>
      <c r="C18" s="158"/>
      <c r="D18" s="159"/>
      <c r="E18" s="159"/>
      <c r="F18" s="159"/>
      <c r="G18" s="159"/>
      <c r="H18" s="159"/>
      <c r="I18" s="159"/>
      <c r="J18" s="159"/>
      <c r="K18" s="159"/>
      <c r="L18" s="159">
        <v>3</v>
      </c>
      <c r="M18" s="159"/>
      <c r="N18" s="159"/>
      <c r="O18" s="159"/>
      <c r="P18" s="159"/>
      <c r="Q18" s="159"/>
      <c r="R18" s="158">
        <f t="shared" si="1"/>
        <v>3</v>
      </c>
      <c r="S18" s="158">
        <f t="shared" si="0"/>
        <v>6</v>
      </c>
      <c r="T18" s="5"/>
    </row>
    <row r="19" spans="1:20" ht="19.5" customHeight="1">
      <c r="A19" s="2" t="s">
        <v>33</v>
      </c>
      <c r="B19" s="158"/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8">
        <f t="shared" si="1"/>
        <v>0</v>
      </c>
      <c r="S19" s="158">
        <f t="shared" si="0"/>
        <v>0</v>
      </c>
      <c r="T19" s="5"/>
    </row>
    <row r="20" spans="1:20" ht="19.5" customHeight="1">
      <c r="A20" s="2" t="s">
        <v>34</v>
      </c>
      <c r="B20" s="158">
        <v>1</v>
      </c>
      <c r="C20" s="158"/>
      <c r="D20" s="159"/>
      <c r="E20" s="159"/>
      <c r="F20" s="159"/>
      <c r="G20" s="159"/>
      <c r="H20" s="159">
        <v>1</v>
      </c>
      <c r="I20" s="159"/>
      <c r="J20" s="159"/>
      <c r="K20" s="159"/>
      <c r="L20" s="159"/>
      <c r="M20" s="159"/>
      <c r="N20" s="159"/>
      <c r="O20" s="159">
        <v>5</v>
      </c>
      <c r="P20" s="159"/>
      <c r="Q20" s="159"/>
      <c r="R20" s="158">
        <f t="shared" si="1"/>
        <v>6</v>
      </c>
      <c r="S20" s="158">
        <f t="shared" si="0"/>
        <v>7</v>
      </c>
      <c r="T20" s="5"/>
    </row>
    <row r="21" spans="1:20" ht="19.5" customHeight="1">
      <c r="A21" s="2" t="s">
        <v>35</v>
      </c>
      <c r="B21" s="158">
        <v>1</v>
      </c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8">
        <f t="shared" si="1"/>
        <v>0</v>
      </c>
      <c r="S21" s="158">
        <f t="shared" si="0"/>
        <v>1</v>
      </c>
      <c r="T21" s="5"/>
    </row>
    <row r="22" spans="1:20" ht="19.5" customHeight="1">
      <c r="A22" s="2" t="s">
        <v>119</v>
      </c>
      <c r="B22" s="158"/>
      <c r="C22" s="160"/>
      <c r="D22" s="161"/>
      <c r="E22" s="161"/>
      <c r="F22" s="159"/>
      <c r="G22" s="159"/>
      <c r="H22" s="159"/>
      <c r="I22" s="159"/>
      <c r="J22" s="159"/>
      <c r="K22" s="161"/>
      <c r="L22" s="159"/>
      <c r="M22" s="159"/>
      <c r="N22" s="159"/>
      <c r="O22" s="161"/>
      <c r="P22" s="159"/>
      <c r="Q22" s="161"/>
      <c r="R22" s="158">
        <f t="shared" si="1"/>
        <v>0</v>
      </c>
      <c r="S22" s="158">
        <f t="shared" si="0"/>
        <v>0</v>
      </c>
      <c r="T22" s="5"/>
    </row>
    <row r="23" spans="1:20" ht="19.5" customHeight="1">
      <c r="A23" s="37" t="s">
        <v>150</v>
      </c>
      <c r="B23" s="158">
        <v>2</v>
      </c>
      <c r="C23" s="160"/>
      <c r="D23" s="159"/>
      <c r="E23" s="159"/>
      <c r="F23" s="162"/>
      <c r="G23" s="163"/>
      <c r="H23" s="159"/>
      <c r="I23" s="159"/>
      <c r="J23" s="162"/>
      <c r="K23" s="159"/>
      <c r="L23" s="162"/>
      <c r="M23" s="159"/>
      <c r="N23" s="162"/>
      <c r="O23" s="159"/>
      <c r="P23" s="159"/>
      <c r="Q23" s="164"/>
      <c r="R23" s="158">
        <f t="shared" si="1"/>
        <v>0</v>
      </c>
      <c r="S23" s="158">
        <f t="shared" si="0"/>
        <v>2</v>
      </c>
      <c r="T23" s="5"/>
    </row>
    <row r="24" spans="1:20" ht="19.5" customHeight="1">
      <c r="A24" s="37" t="s">
        <v>146</v>
      </c>
      <c r="B24" s="158">
        <v>3</v>
      </c>
      <c r="C24" s="165"/>
      <c r="D24" s="159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6"/>
      <c r="R24" s="158">
        <f t="shared" si="1"/>
        <v>0</v>
      </c>
      <c r="S24" s="158">
        <f t="shared" si="0"/>
        <v>3</v>
      </c>
      <c r="T24" s="5"/>
    </row>
    <row r="25" spans="1:20" ht="19.5" customHeight="1">
      <c r="A25" s="37" t="s">
        <v>147</v>
      </c>
      <c r="B25" s="158">
        <v>4</v>
      </c>
      <c r="C25" s="165"/>
      <c r="D25" s="159"/>
      <c r="E25" s="164"/>
      <c r="F25" s="164"/>
      <c r="G25" s="164"/>
      <c r="H25" s="164"/>
      <c r="I25" s="164"/>
      <c r="J25" s="164"/>
      <c r="K25" s="164">
        <v>1</v>
      </c>
      <c r="L25" s="164"/>
      <c r="M25" s="164"/>
      <c r="N25" s="164"/>
      <c r="O25" s="164"/>
      <c r="P25" s="164"/>
      <c r="Q25" s="167"/>
      <c r="R25" s="158">
        <f t="shared" si="1"/>
        <v>1</v>
      </c>
      <c r="S25" s="158">
        <f t="shared" si="0"/>
        <v>5</v>
      </c>
      <c r="T25" s="5"/>
    </row>
    <row r="26" spans="1:20" ht="19.5" customHeight="1">
      <c r="A26" s="37" t="s">
        <v>149</v>
      </c>
      <c r="B26" s="158">
        <v>3</v>
      </c>
      <c r="C26" s="165"/>
      <c r="D26" s="159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8"/>
      <c r="R26" s="158">
        <f t="shared" si="1"/>
        <v>0</v>
      </c>
      <c r="S26" s="158">
        <f t="shared" si="0"/>
        <v>3</v>
      </c>
      <c r="T26" s="5"/>
    </row>
    <row r="27" spans="1:20" ht="19.5" customHeight="1">
      <c r="A27" s="2" t="s">
        <v>36</v>
      </c>
      <c r="B27" s="158"/>
      <c r="C27" s="158"/>
      <c r="D27" s="15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59"/>
      <c r="R27" s="158">
        <f t="shared" si="1"/>
        <v>0</v>
      </c>
      <c r="S27" s="158">
        <f t="shared" si="0"/>
        <v>0</v>
      </c>
      <c r="T27" s="5"/>
    </row>
    <row r="28" spans="1:20" ht="19.5" customHeight="1">
      <c r="A28" s="2" t="s">
        <v>37</v>
      </c>
      <c r="B28" s="158">
        <v>1</v>
      </c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8">
        <f t="shared" si="1"/>
        <v>0</v>
      </c>
      <c r="S28" s="158">
        <f t="shared" si="0"/>
        <v>1</v>
      </c>
      <c r="T28" s="5"/>
    </row>
    <row r="29" spans="1:20" ht="19.5" customHeight="1">
      <c r="A29" s="2" t="s">
        <v>38</v>
      </c>
      <c r="B29" s="158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8">
        <f t="shared" si="1"/>
        <v>0</v>
      </c>
      <c r="S29" s="158">
        <f t="shared" si="0"/>
        <v>0</v>
      </c>
      <c r="T29" s="5"/>
    </row>
    <row r="30" spans="1:20" ht="19.5" customHeight="1">
      <c r="A30" s="2" t="s">
        <v>39</v>
      </c>
      <c r="B30" s="158"/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8">
        <f t="shared" si="1"/>
        <v>0</v>
      </c>
      <c r="S30" s="158">
        <f t="shared" si="0"/>
        <v>0</v>
      </c>
      <c r="T30" s="5"/>
    </row>
    <row r="31" spans="1:20" ht="19.5" customHeight="1">
      <c r="A31" s="2" t="s">
        <v>40</v>
      </c>
      <c r="B31" s="158"/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8">
        <f t="shared" si="1"/>
        <v>0</v>
      </c>
      <c r="S31" s="158">
        <f t="shared" si="0"/>
        <v>0</v>
      </c>
      <c r="T31" s="5"/>
    </row>
    <row r="32" spans="1:20" ht="19.5" customHeight="1">
      <c r="A32" s="2" t="s">
        <v>44</v>
      </c>
      <c r="B32" s="158">
        <v>1</v>
      </c>
      <c r="C32" s="158"/>
      <c r="D32" s="159"/>
      <c r="E32" s="159"/>
      <c r="F32" s="159"/>
      <c r="G32" s="159"/>
      <c r="H32" s="159"/>
      <c r="I32" s="159"/>
      <c r="J32" s="159"/>
      <c r="K32" s="159">
        <v>1</v>
      </c>
      <c r="L32" s="159"/>
      <c r="M32" s="159"/>
      <c r="N32" s="159"/>
      <c r="O32" s="159"/>
      <c r="P32" s="159"/>
      <c r="Q32" s="159"/>
      <c r="R32" s="158">
        <f t="shared" si="1"/>
        <v>1</v>
      </c>
      <c r="S32" s="158">
        <f t="shared" si="0"/>
        <v>2</v>
      </c>
      <c r="T32" s="5"/>
    </row>
    <row r="33" spans="1:20" ht="19.5" customHeight="1">
      <c r="A33" s="2" t="s">
        <v>47</v>
      </c>
      <c r="B33" s="158"/>
      <c r="C33" s="15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8">
        <f t="shared" si="1"/>
        <v>0</v>
      </c>
      <c r="S33" s="158">
        <f t="shared" si="0"/>
        <v>0</v>
      </c>
      <c r="T33" s="5"/>
    </row>
    <row r="34" spans="1:20" ht="19.5" customHeight="1">
      <c r="A34" s="2" t="s">
        <v>48</v>
      </c>
      <c r="B34" s="158"/>
      <c r="C34" s="158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8">
        <f t="shared" si="1"/>
        <v>0</v>
      </c>
      <c r="S34" s="158">
        <f t="shared" si="0"/>
        <v>0</v>
      </c>
      <c r="T34" s="5"/>
    </row>
    <row r="35" spans="1:20" ht="19.5" customHeight="1">
      <c r="A35" s="2" t="s">
        <v>49</v>
      </c>
      <c r="B35" s="158">
        <v>1</v>
      </c>
      <c r="C35" s="158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8">
        <f t="shared" si="1"/>
        <v>0</v>
      </c>
      <c r="S35" s="158">
        <f t="shared" si="0"/>
        <v>1</v>
      </c>
      <c r="T35" s="5"/>
    </row>
    <row r="36" spans="1:20" ht="19.5" customHeight="1">
      <c r="A36" s="2" t="s">
        <v>51</v>
      </c>
      <c r="B36" s="158">
        <v>2</v>
      </c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8">
        <f>SUM(C36:Q36)</f>
        <v>0</v>
      </c>
      <c r="S36" s="158">
        <f t="shared" si="0"/>
        <v>2</v>
      </c>
      <c r="T36" s="5"/>
    </row>
    <row r="37" spans="1:20" ht="19.5" customHeight="1">
      <c r="A37" s="2" t="s">
        <v>50</v>
      </c>
      <c r="B37" s="158"/>
      <c r="C37" s="158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8">
        <f t="shared" si="1"/>
        <v>0</v>
      </c>
      <c r="S37" s="158">
        <f t="shared" si="0"/>
        <v>0</v>
      </c>
      <c r="T37" s="5"/>
    </row>
    <row r="38" spans="1:20" ht="19.5" customHeight="1">
      <c r="A38" s="2" t="s">
        <v>53</v>
      </c>
      <c r="B38" s="158"/>
      <c r="C38" s="158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8">
        <f t="shared" si="1"/>
        <v>0</v>
      </c>
      <c r="S38" s="158">
        <f t="shared" si="0"/>
        <v>0</v>
      </c>
      <c r="T38" s="5"/>
    </row>
    <row r="39" spans="1:20" ht="19.5" customHeight="1">
      <c r="A39" s="2" t="s">
        <v>54</v>
      </c>
      <c r="B39" s="158"/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8">
        <f t="shared" si="1"/>
        <v>0</v>
      </c>
      <c r="S39" s="158">
        <f t="shared" si="0"/>
        <v>0</v>
      </c>
      <c r="T39" s="5"/>
    </row>
    <row r="40" spans="1:20" ht="19.5" customHeight="1">
      <c r="A40" s="2" t="s">
        <v>55</v>
      </c>
      <c r="B40" s="158">
        <v>1</v>
      </c>
      <c r="C40" s="15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8">
        <f t="shared" si="1"/>
        <v>0</v>
      </c>
      <c r="S40" s="158">
        <f t="shared" si="0"/>
        <v>1</v>
      </c>
      <c r="T40" s="5"/>
    </row>
    <row r="41" spans="1:20" ht="19.5" customHeight="1">
      <c r="A41" s="2" t="s">
        <v>58</v>
      </c>
      <c r="B41" s="158"/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8">
        <f t="shared" si="1"/>
        <v>0</v>
      </c>
      <c r="S41" s="158">
        <f t="shared" si="0"/>
        <v>0</v>
      </c>
      <c r="T41" s="5"/>
    </row>
    <row r="42" spans="1:20" ht="19.5" customHeight="1">
      <c r="A42" s="2" t="s">
        <v>60</v>
      </c>
      <c r="B42" s="158"/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8">
        <f t="shared" si="1"/>
        <v>0</v>
      </c>
      <c r="S42" s="158">
        <f t="shared" si="0"/>
        <v>0</v>
      </c>
      <c r="T42" s="5"/>
    </row>
    <row r="43" spans="1:20" ht="19.5" customHeight="1">
      <c r="A43" s="37" t="s">
        <v>151</v>
      </c>
      <c r="B43" s="158">
        <v>1</v>
      </c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8">
        <f t="shared" si="1"/>
        <v>0</v>
      </c>
      <c r="S43" s="158">
        <f t="shared" si="0"/>
        <v>1</v>
      </c>
      <c r="T43" s="5"/>
    </row>
    <row r="44" spans="1:20" ht="19.5" customHeight="1">
      <c r="A44" s="2" t="s">
        <v>67</v>
      </c>
      <c r="B44" s="158">
        <v>1</v>
      </c>
      <c r="C44" s="158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8">
        <f t="shared" si="1"/>
        <v>0</v>
      </c>
      <c r="S44" s="158">
        <f t="shared" si="0"/>
        <v>1</v>
      </c>
      <c r="T44" s="5"/>
    </row>
    <row r="45" spans="1:20" ht="19.5" customHeight="1">
      <c r="A45" s="2" t="s">
        <v>78</v>
      </c>
      <c r="B45" s="158"/>
      <c r="C45" s="158"/>
      <c r="D45" s="159">
        <v>3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8">
        <f t="shared" si="1"/>
        <v>3</v>
      </c>
      <c r="S45" s="158">
        <f t="shared" si="0"/>
        <v>3</v>
      </c>
      <c r="T45" s="5"/>
    </row>
    <row r="46" spans="1:20" ht="19.5" customHeight="1">
      <c r="A46" s="2" t="s">
        <v>83</v>
      </c>
      <c r="B46" s="158">
        <v>4</v>
      </c>
      <c r="C46" s="158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8">
        <f t="shared" si="1"/>
        <v>0</v>
      </c>
      <c r="S46" s="158">
        <f t="shared" si="0"/>
        <v>4</v>
      </c>
      <c r="T46" s="5"/>
    </row>
    <row r="47" spans="1:20" ht="19.5" customHeight="1" thickBot="1">
      <c r="A47" s="2" t="s">
        <v>84</v>
      </c>
      <c r="B47" s="158">
        <v>6</v>
      </c>
      <c r="C47" s="170"/>
      <c r="D47" s="159"/>
      <c r="E47" s="159"/>
      <c r="F47" s="159">
        <v>1</v>
      </c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8">
        <f t="shared" si="1"/>
        <v>1</v>
      </c>
      <c r="S47" s="158">
        <f t="shared" si="0"/>
        <v>7</v>
      </c>
      <c r="T47" s="5"/>
    </row>
    <row r="48" spans="1:20" ht="21.75" customHeight="1" thickBot="1" thickTop="1">
      <c r="A48" s="3" t="s">
        <v>17</v>
      </c>
      <c r="B48" s="155">
        <f aca="true" t="shared" si="2" ref="B48:Q48">SUM(B4:B47)</f>
        <v>190</v>
      </c>
      <c r="C48" s="155">
        <f t="shared" si="2"/>
        <v>37</v>
      </c>
      <c r="D48" s="157">
        <f t="shared" si="2"/>
        <v>98</v>
      </c>
      <c r="E48" s="157">
        <f t="shared" si="2"/>
        <v>18</v>
      </c>
      <c r="F48" s="157">
        <f t="shared" si="2"/>
        <v>7</v>
      </c>
      <c r="G48" s="157">
        <f t="shared" si="2"/>
        <v>16</v>
      </c>
      <c r="H48" s="157">
        <f t="shared" si="2"/>
        <v>3</v>
      </c>
      <c r="I48" s="157">
        <f t="shared" si="2"/>
        <v>47</v>
      </c>
      <c r="J48" s="157">
        <f t="shared" si="2"/>
        <v>10</v>
      </c>
      <c r="K48" s="157">
        <f t="shared" si="2"/>
        <v>24</v>
      </c>
      <c r="L48" s="157">
        <f t="shared" si="2"/>
        <v>3</v>
      </c>
      <c r="M48" s="157">
        <f t="shared" si="2"/>
        <v>13</v>
      </c>
      <c r="N48" s="157">
        <f t="shared" si="2"/>
        <v>7</v>
      </c>
      <c r="O48" s="157">
        <f t="shared" si="2"/>
        <v>5</v>
      </c>
      <c r="P48" s="157">
        <f t="shared" si="2"/>
        <v>8</v>
      </c>
      <c r="Q48" s="157">
        <f t="shared" si="2"/>
        <v>0</v>
      </c>
      <c r="R48" s="155">
        <f t="shared" si="1"/>
        <v>296</v>
      </c>
      <c r="S48" s="155">
        <f t="shared" si="0"/>
        <v>486</v>
      </c>
      <c r="T48" s="5"/>
    </row>
    <row r="49" spans="1:20" ht="7.5" customHeight="1" thickTop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54"/>
      <c r="T49" s="20"/>
    </row>
    <row r="50" spans="1:20" ht="14.25">
      <c r="A50" t="s">
        <v>152</v>
      </c>
      <c r="S50" s="39"/>
      <c r="T50" s="20"/>
    </row>
  </sheetData>
  <printOptions horizontalCentered="1" verticalCentered="1"/>
  <pageMargins left="0.3937007874015748" right="0.31496062992125984" top="0.5118110236220472" bottom="0.31496062992125984" header="0.5118110236220472" footer="0.5118110236220472"/>
  <pageSetup fitToHeight="1" fitToWidth="1" horizontalDpi="400" verticalDpi="4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OutlineSymbols="0" zoomScale="75" zoomScaleNormal="75" workbookViewId="0" topLeftCell="A1">
      <pane xSplit="1" ySplit="3" topLeftCell="B25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19" width="7.75390625" style="0" customWidth="1"/>
    <col min="20" max="20" width="1.625" style="0" customWidth="1"/>
    <col min="21" max="16384" width="10.75390625" style="0" customWidth="1"/>
  </cols>
  <sheetData>
    <row r="1" spans="1:3" ht="21.75" customHeight="1">
      <c r="A1" s="1">
        <v>9</v>
      </c>
      <c r="B1" s="1" t="s">
        <v>0</v>
      </c>
      <c r="C1" t="s">
        <v>1</v>
      </c>
    </row>
    <row r="2" spans="1:2" ht="7.5" customHeight="1" thickBot="1">
      <c r="A2" s="1"/>
      <c r="B2" s="1"/>
    </row>
    <row r="3" spans="1:20" ht="19.5" customHeight="1" thickBot="1" thickTop="1">
      <c r="A3" s="3" t="s">
        <v>2</v>
      </c>
      <c r="B3" s="3" t="s">
        <v>3</v>
      </c>
      <c r="C3" s="21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86</v>
      </c>
      <c r="Q3" s="22" t="s">
        <v>88</v>
      </c>
      <c r="R3" s="21" t="s">
        <v>153</v>
      </c>
      <c r="S3" s="3" t="s">
        <v>17</v>
      </c>
      <c r="T3" s="5"/>
    </row>
    <row r="4" spans="1:20" ht="19.5" customHeight="1" thickTop="1">
      <c r="A4" s="3" t="s">
        <v>18</v>
      </c>
      <c r="B4" s="155">
        <v>73</v>
      </c>
      <c r="C4" s="156">
        <v>21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5">
        <f>SUM(C4:Q4)</f>
        <v>21</v>
      </c>
      <c r="S4" s="155">
        <f aca="true" t="shared" si="0" ref="S4:S48">R4+B4</f>
        <v>94</v>
      </c>
      <c r="T4" s="5"/>
    </row>
    <row r="5" spans="1:20" ht="19.5" customHeight="1">
      <c r="A5" s="2" t="s">
        <v>19</v>
      </c>
      <c r="B5" s="158">
        <v>3</v>
      </c>
      <c r="C5" s="158"/>
      <c r="D5" s="159">
        <v>77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8">
        <f aca="true" t="shared" si="1" ref="R5:R48">SUM(C5:Q5)</f>
        <v>77</v>
      </c>
      <c r="S5" s="158">
        <f t="shared" si="0"/>
        <v>80</v>
      </c>
      <c r="T5" s="5"/>
    </row>
    <row r="6" spans="1:20" ht="19.5" customHeight="1">
      <c r="A6" s="2" t="s">
        <v>20</v>
      </c>
      <c r="B6" s="158">
        <v>1</v>
      </c>
      <c r="C6" s="158"/>
      <c r="D6" s="159"/>
      <c r="E6" s="159">
        <v>13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8">
        <f t="shared" si="1"/>
        <v>13</v>
      </c>
      <c r="S6" s="158">
        <f t="shared" si="0"/>
        <v>14</v>
      </c>
      <c r="T6" s="5"/>
    </row>
    <row r="7" spans="1:20" ht="19.5" customHeight="1">
      <c r="A7" s="2" t="s">
        <v>21</v>
      </c>
      <c r="B7" s="158">
        <v>4</v>
      </c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8">
        <f t="shared" si="1"/>
        <v>0</v>
      </c>
      <c r="S7" s="158">
        <f t="shared" si="0"/>
        <v>4</v>
      </c>
      <c r="T7" s="5"/>
    </row>
    <row r="8" spans="1:20" ht="19.5" customHeight="1">
      <c r="A8" s="2" t="s">
        <v>22</v>
      </c>
      <c r="B8" s="158">
        <v>6</v>
      </c>
      <c r="C8" s="158"/>
      <c r="D8" s="159"/>
      <c r="E8" s="159"/>
      <c r="F8" s="159"/>
      <c r="G8" s="159"/>
      <c r="H8" s="159"/>
      <c r="I8" s="159"/>
      <c r="J8" s="159"/>
      <c r="K8" s="159">
        <v>18</v>
      </c>
      <c r="L8" s="159"/>
      <c r="M8" s="159"/>
      <c r="N8" s="159"/>
      <c r="O8" s="159"/>
      <c r="P8" s="159"/>
      <c r="Q8" s="159"/>
      <c r="R8" s="158">
        <f t="shared" si="1"/>
        <v>18</v>
      </c>
      <c r="S8" s="158">
        <f t="shared" si="0"/>
        <v>24</v>
      </c>
      <c r="T8" s="5"/>
    </row>
    <row r="9" spans="1:20" ht="19.5" customHeight="1">
      <c r="A9" s="2" t="s">
        <v>9</v>
      </c>
      <c r="B9" s="158">
        <v>6</v>
      </c>
      <c r="C9" s="158"/>
      <c r="D9" s="159"/>
      <c r="E9" s="159"/>
      <c r="F9" s="159"/>
      <c r="G9" s="159"/>
      <c r="H9" s="159">
        <v>5</v>
      </c>
      <c r="I9" s="159"/>
      <c r="J9" s="159"/>
      <c r="K9" s="159"/>
      <c r="L9" s="159"/>
      <c r="M9" s="159"/>
      <c r="N9" s="159"/>
      <c r="O9" s="159"/>
      <c r="P9" s="159"/>
      <c r="Q9" s="159"/>
      <c r="R9" s="158">
        <f t="shared" si="1"/>
        <v>5</v>
      </c>
      <c r="S9" s="158">
        <f t="shared" si="0"/>
        <v>11</v>
      </c>
      <c r="T9" s="5"/>
    </row>
    <row r="10" spans="1:20" ht="19.5" customHeight="1">
      <c r="A10" s="2" t="s">
        <v>23</v>
      </c>
      <c r="B10" s="158">
        <v>1</v>
      </c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8">
        <f t="shared" si="1"/>
        <v>0</v>
      </c>
      <c r="S10" s="158">
        <f t="shared" si="0"/>
        <v>1</v>
      </c>
      <c r="T10" s="5"/>
    </row>
    <row r="11" spans="1:20" ht="19.5" customHeight="1">
      <c r="A11" s="2" t="s">
        <v>24</v>
      </c>
      <c r="B11" s="158">
        <v>3</v>
      </c>
      <c r="C11" s="158"/>
      <c r="D11" s="159"/>
      <c r="E11" s="159"/>
      <c r="F11" s="159">
        <v>10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8">
        <f t="shared" si="1"/>
        <v>10</v>
      </c>
      <c r="S11" s="158">
        <f t="shared" si="0"/>
        <v>13</v>
      </c>
      <c r="T11" s="5"/>
    </row>
    <row r="12" spans="1:20" ht="19.5" customHeight="1">
      <c r="A12" s="2" t="s">
        <v>25</v>
      </c>
      <c r="B12" s="158">
        <v>10</v>
      </c>
      <c r="C12" s="158"/>
      <c r="D12" s="159"/>
      <c r="E12" s="159"/>
      <c r="F12" s="159"/>
      <c r="G12" s="159">
        <v>12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8">
        <f t="shared" si="1"/>
        <v>12</v>
      </c>
      <c r="S12" s="158">
        <f t="shared" si="0"/>
        <v>22</v>
      </c>
      <c r="T12" s="5"/>
    </row>
    <row r="13" spans="1:20" ht="19.5" customHeight="1">
      <c r="A13" s="2" t="s">
        <v>26</v>
      </c>
      <c r="B13" s="158"/>
      <c r="C13" s="158"/>
      <c r="D13" s="159"/>
      <c r="E13" s="159"/>
      <c r="F13" s="159"/>
      <c r="G13" s="159"/>
      <c r="H13" s="159"/>
      <c r="I13" s="159">
        <v>40</v>
      </c>
      <c r="J13" s="159"/>
      <c r="K13" s="159"/>
      <c r="L13" s="159"/>
      <c r="M13" s="159"/>
      <c r="N13" s="159"/>
      <c r="O13" s="159"/>
      <c r="P13" s="159"/>
      <c r="Q13" s="159"/>
      <c r="R13" s="158">
        <f t="shared" si="1"/>
        <v>40</v>
      </c>
      <c r="S13" s="158">
        <f t="shared" si="0"/>
        <v>40</v>
      </c>
      <c r="T13" s="5"/>
    </row>
    <row r="14" spans="1:20" ht="19.5" customHeight="1">
      <c r="A14" s="2" t="s">
        <v>27</v>
      </c>
      <c r="B14" s="158">
        <v>4</v>
      </c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>
        <v>4</v>
      </c>
      <c r="Q14" s="159"/>
      <c r="R14" s="158">
        <f t="shared" si="1"/>
        <v>4</v>
      </c>
      <c r="S14" s="158">
        <f t="shared" si="0"/>
        <v>8</v>
      </c>
      <c r="T14" s="5"/>
    </row>
    <row r="15" spans="1:20" ht="19.5" customHeight="1">
      <c r="A15" s="2" t="s">
        <v>28</v>
      </c>
      <c r="B15" s="158">
        <v>3</v>
      </c>
      <c r="C15" s="158"/>
      <c r="D15" s="159">
        <v>2</v>
      </c>
      <c r="E15" s="159"/>
      <c r="F15" s="159"/>
      <c r="G15" s="159"/>
      <c r="H15" s="159"/>
      <c r="I15" s="159"/>
      <c r="J15" s="159">
        <v>8</v>
      </c>
      <c r="K15" s="159"/>
      <c r="L15" s="159"/>
      <c r="M15" s="159"/>
      <c r="N15" s="159"/>
      <c r="O15" s="159"/>
      <c r="P15" s="159"/>
      <c r="Q15" s="159"/>
      <c r="R15" s="158">
        <f t="shared" si="1"/>
        <v>10</v>
      </c>
      <c r="S15" s="158">
        <f t="shared" si="0"/>
        <v>13</v>
      </c>
      <c r="T15" s="5"/>
    </row>
    <row r="16" spans="1:20" ht="19.5" customHeight="1">
      <c r="A16" s="2" t="s">
        <v>29</v>
      </c>
      <c r="B16" s="158">
        <v>11</v>
      </c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>
        <v>4</v>
      </c>
      <c r="O16" s="159"/>
      <c r="P16" s="159"/>
      <c r="Q16" s="159"/>
      <c r="R16" s="158">
        <f t="shared" si="1"/>
        <v>4</v>
      </c>
      <c r="S16" s="158">
        <f t="shared" si="0"/>
        <v>15</v>
      </c>
      <c r="T16" s="5"/>
    </row>
    <row r="17" spans="1:20" ht="19.5" customHeight="1">
      <c r="A17" s="2" t="s">
        <v>14</v>
      </c>
      <c r="B17" s="158">
        <v>2</v>
      </c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>
        <v>5</v>
      </c>
      <c r="N17" s="159"/>
      <c r="O17" s="159">
        <v>1</v>
      </c>
      <c r="P17" s="159"/>
      <c r="Q17" s="159"/>
      <c r="R17" s="158">
        <f t="shared" si="1"/>
        <v>6</v>
      </c>
      <c r="S17" s="158">
        <f t="shared" si="0"/>
        <v>8</v>
      </c>
      <c r="T17" s="5"/>
    </row>
    <row r="18" spans="1:20" ht="19.5" customHeight="1">
      <c r="A18" s="2" t="s">
        <v>30</v>
      </c>
      <c r="B18" s="158"/>
      <c r="C18" s="158"/>
      <c r="D18" s="159"/>
      <c r="E18" s="159"/>
      <c r="F18" s="159"/>
      <c r="G18" s="159"/>
      <c r="H18" s="159"/>
      <c r="I18" s="159"/>
      <c r="J18" s="159">
        <v>1</v>
      </c>
      <c r="K18" s="159"/>
      <c r="L18" s="159">
        <v>4</v>
      </c>
      <c r="M18" s="159"/>
      <c r="N18" s="159"/>
      <c r="O18" s="159"/>
      <c r="P18" s="159"/>
      <c r="Q18" s="159"/>
      <c r="R18" s="158">
        <f t="shared" si="1"/>
        <v>5</v>
      </c>
      <c r="S18" s="158">
        <f t="shared" si="0"/>
        <v>5</v>
      </c>
      <c r="T18" s="5"/>
    </row>
    <row r="19" spans="1:20" ht="19.5" customHeight="1">
      <c r="A19" s="2" t="s">
        <v>33</v>
      </c>
      <c r="B19" s="158"/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8">
        <f t="shared" si="1"/>
        <v>0</v>
      </c>
      <c r="S19" s="158">
        <f t="shared" si="0"/>
        <v>0</v>
      </c>
      <c r="T19" s="5"/>
    </row>
    <row r="20" spans="1:20" ht="19.5" customHeight="1">
      <c r="A20" s="2" t="s">
        <v>34</v>
      </c>
      <c r="B20" s="158"/>
      <c r="C20" s="15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>
        <v>7</v>
      </c>
      <c r="P20" s="159"/>
      <c r="Q20" s="159"/>
      <c r="R20" s="158">
        <f t="shared" si="1"/>
        <v>7</v>
      </c>
      <c r="S20" s="158">
        <f t="shared" si="0"/>
        <v>7</v>
      </c>
      <c r="T20" s="5"/>
    </row>
    <row r="21" spans="1:20" ht="19.5" customHeight="1">
      <c r="A21" s="2" t="s">
        <v>35</v>
      </c>
      <c r="B21" s="158">
        <v>4</v>
      </c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8">
        <f t="shared" si="1"/>
        <v>0</v>
      </c>
      <c r="S21" s="158">
        <f t="shared" si="0"/>
        <v>4</v>
      </c>
      <c r="T21" s="5"/>
    </row>
    <row r="22" spans="1:20" ht="19.5" customHeight="1">
      <c r="A22" s="2" t="s">
        <v>119</v>
      </c>
      <c r="B22" s="158"/>
      <c r="C22" s="160"/>
      <c r="D22" s="161"/>
      <c r="E22" s="161"/>
      <c r="F22" s="159"/>
      <c r="G22" s="159"/>
      <c r="H22" s="159"/>
      <c r="I22" s="159"/>
      <c r="J22" s="159"/>
      <c r="K22" s="161">
        <v>1</v>
      </c>
      <c r="L22" s="159"/>
      <c r="M22" s="159"/>
      <c r="N22" s="159"/>
      <c r="O22" s="161"/>
      <c r="P22" s="159"/>
      <c r="Q22" s="161"/>
      <c r="R22" s="158">
        <f t="shared" si="1"/>
        <v>1</v>
      </c>
      <c r="S22" s="158">
        <f t="shared" si="0"/>
        <v>1</v>
      </c>
      <c r="T22" s="5"/>
    </row>
    <row r="23" spans="1:20" ht="19.5" customHeight="1">
      <c r="A23" s="37" t="s">
        <v>150</v>
      </c>
      <c r="B23" s="158">
        <v>2</v>
      </c>
      <c r="C23" s="160"/>
      <c r="D23" s="159"/>
      <c r="E23" s="159"/>
      <c r="F23" s="162"/>
      <c r="G23" s="163"/>
      <c r="H23" s="159"/>
      <c r="I23" s="159"/>
      <c r="J23" s="162"/>
      <c r="K23" s="159"/>
      <c r="L23" s="162"/>
      <c r="M23" s="159"/>
      <c r="N23" s="162"/>
      <c r="O23" s="159"/>
      <c r="P23" s="159"/>
      <c r="Q23" s="164"/>
      <c r="R23" s="158">
        <f t="shared" si="1"/>
        <v>0</v>
      </c>
      <c r="S23" s="158">
        <f t="shared" si="0"/>
        <v>2</v>
      </c>
      <c r="T23" s="5"/>
    </row>
    <row r="24" spans="1:20" ht="19.5" customHeight="1">
      <c r="A24" s="37" t="s">
        <v>146</v>
      </c>
      <c r="B24" s="158">
        <v>2</v>
      </c>
      <c r="C24" s="165"/>
      <c r="D24" s="159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6"/>
      <c r="R24" s="158">
        <f t="shared" si="1"/>
        <v>0</v>
      </c>
      <c r="S24" s="158">
        <f t="shared" si="0"/>
        <v>2</v>
      </c>
      <c r="T24" s="5"/>
    </row>
    <row r="25" spans="1:20" ht="19.5" customHeight="1">
      <c r="A25" s="37" t="s">
        <v>147</v>
      </c>
      <c r="B25" s="158">
        <v>2</v>
      </c>
      <c r="C25" s="165"/>
      <c r="D25" s="159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7"/>
      <c r="R25" s="158">
        <f t="shared" si="1"/>
        <v>0</v>
      </c>
      <c r="S25" s="158">
        <f t="shared" si="0"/>
        <v>2</v>
      </c>
      <c r="T25" s="5"/>
    </row>
    <row r="26" spans="1:20" ht="19.5" customHeight="1">
      <c r="A26" s="37" t="s">
        <v>149</v>
      </c>
      <c r="B26" s="158">
        <v>1</v>
      </c>
      <c r="C26" s="165"/>
      <c r="D26" s="159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8"/>
      <c r="R26" s="158">
        <f t="shared" si="1"/>
        <v>0</v>
      </c>
      <c r="S26" s="158">
        <f t="shared" si="0"/>
        <v>1</v>
      </c>
      <c r="T26" s="5"/>
    </row>
    <row r="27" spans="1:20" ht="19.5" customHeight="1">
      <c r="A27" s="2" t="s">
        <v>36</v>
      </c>
      <c r="B27" s="158"/>
      <c r="C27" s="158"/>
      <c r="D27" s="15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59"/>
      <c r="R27" s="158">
        <f t="shared" si="1"/>
        <v>0</v>
      </c>
      <c r="S27" s="158">
        <f t="shared" si="0"/>
        <v>0</v>
      </c>
      <c r="T27" s="5"/>
    </row>
    <row r="28" spans="1:20" ht="19.5" customHeight="1">
      <c r="A28" s="2" t="s">
        <v>37</v>
      </c>
      <c r="B28" s="158">
        <v>2</v>
      </c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8">
        <f t="shared" si="1"/>
        <v>0</v>
      </c>
      <c r="S28" s="158">
        <f t="shared" si="0"/>
        <v>2</v>
      </c>
      <c r="T28" s="5"/>
    </row>
    <row r="29" spans="1:20" ht="19.5" customHeight="1">
      <c r="A29" s="2" t="s">
        <v>38</v>
      </c>
      <c r="B29" s="158">
        <v>2</v>
      </c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8">
        <f t="shared" si="1"/>
        <v>0</v>
      </c>
      <c r="S29" s="158">
        <f t="shared" si="0"/>
        <v>2</v>
      </c>
      <c r="T29" s="5"/>
    </row>
    <row r="30" spans="1:20" ht="19.5" customHeight="1">
      <c r="A30" s="2" t="s">
        <v>39</v>
      </c>
      <c r="B30" s="158"/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8">
        <f t="shared" si="1"/>
        <v>0</v>
      </c>
      <c r="S30" s="158">
        <f t="shared" si="0"/>
        <v>0</v>
      </c>
      <c r="T30" s="5"/>
    </row>
    <row r="31" spans="1:20" ht="19.5" customHeight="1">
      <c r="A31" s="2" t="s">
        <v>40</v>
      </c>
      <c r="B31" s="158"/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8">
        <f t="shared" si="1"/>
        <v>0</v>
      </c>
      <c r="S31" s="158">
        <f t="shared" si="0"/>
        <v>0</v>
      </c>
      <c r="T31" s="5"/>
    </row>
    <row r="32" spans="1:20" ht="19.5" customHeight="1">
      <c r="A32" s="2" t="s">
        <v>44</v>
      </c>
      <c r="B32" s="158"/>
      <c r="C32" s="158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8">
        <f t="shared" si="1"/>
        <v>0</v>
      </c>
      <c r="S32" s="158">
        <f t="shared" si="0"/>
        <v>0</v>
      </c>
      <c r="T32" s="5"/>
    </row>
    <row r="33" spans="1:20" ht="19.5" customHeight="1">
      <c r="A33" s="2" t="s">
        <v>47</v>
      </c>
      <c r="B33" s="158"/>
      <c r="C33" s="15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8">
        <f t="shared" si="1"/>
        <v>0</v>
      </c>
      <c r="S33" s="158">
        <f t="shared" si="0"/>
        <v>0</v>
      </c>
      <c r="T33" s="5"/>
    </row>
    <row r="34" spans="1:20" ht="19.5" customHeight="1">
      <c r="A34" s="2" t="s">
        <v>48</v>
      </c>
      <c r="B34" s="158"/>
      <c r="C34" s="158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8">
        <f t="shared" si="1"/>
        <v>0</v>
      </c>
      <c r="S34" s="158">
        <f t="shared" si="0"/>
        <v>0</v>
      </c>
      <c r="T34" s="5"/>
    </row>
    <row r="35" spans="1:20" ht="19.5" customHeight="1">
      <c r="A35" s="2" t="s">
        <v>49</v>
      </c>
      <c r="B35" s="158"/>
      <c r="C35" s="158"/>
      <c r="D35" s="159"/>
      <c r="E35" s="159"/>
      <c r="F35" s="159"/>
      <c r="G35" s="159"/>
      <c r="H35" s="159"/>
      <c r="I35" s="159"/>
      <c r="J35" s="159"/>
      <c r="K35" s="159"/>
      <c r="L35" s="159"/>
      <c r="M35" s="159">
        <v>1</v>
      </c>
      <c r="N35" s="159"/>
      <c r="O35" s="159"/>
      <c r="P35" s="159"/>
      <c r="Q35" s="159"/>
      <c r="R35" s="158">
        <f t="shared" si="1"/>
        <v>1</v>
      </c>
      <c r="S35" s="158">
        <f t="shared" si="0"/>
        <v>1</v>
      </c>
      <c r="T35" s="5"/>
    </row>
    <row r="36" spans="1:20" ht="19.5" customHeight="1">
      <c r="A36" s="2" t="s">
        <v>51</v>
      </c>
      <c r="B36" s="158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8">
        <f>SUM(C36:Q36)</f>
        <v>0</v>
      </c>
      <c r="S36" s="158">
        <f t="shared" si="0"/>
        <v>0</v>
      </c>
      <c r="T36" s="5"/>
    </row>
    <row r="37" spans="1:20" ht="19.5" customHeight="1">
      <c r="A37" s="2" t="s">
        <v>50</v>
      </c>
      <c r="B37" s="158">
        <v>6</v>
      </c>
      <c r="C37" s="158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8">
        <f t="shared" si="1"/>
        <v>0</v>
      </c>
      <c r="S37" s="158">
        <f t="shared" si="0"/>
        <v>6</v>
      </c>
      <c r="T37" s="5"/>
    </row>
    <row r="38" spans="1:20" ht="19.5" customHeight="1">
      <c r="A38" s="2" t="s">
        <v>53</v>
      </c>
      <c r="B38" s="158"/>
      <c r="C38" s="158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8">
        <f t="shared" si="1"/>
        <v>0</v>
      </c>
      <c r="S38" s="158">
        <f t="shared" si="0"/>
        <v>0</v>
      </c>
      <c r="T38" s="5"/>
    </row>
    <row r="39" spans="1:20" ht="19.5" customHeight="1">
      <c r="A39" s="2" t="s">
        <v>54</v>
      </c>
      <c r="B39" s="158"/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8">
        <f t="shared" si="1"/>
        <v>0</v>
      </c>
      <c r="S39" s="158">
        <f t="shared" si="0"/>
        <v>0</v>
      </c>
      <c r="T39" s="5"/>
    </row>
    <row r="40" spans="1:20" ht="19.5" customHeight="1">
      <c r="A40" s="2" t="s">
        <v>55</v>
      </c>
      <c r="B40" s="158">
        <v>1</v>
      </c>
      <c r="C40" s="15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8">
        <f t="shared" si="1"/>
        <v>0</v>
      </c>
      <c r="S40" s="158">
        <f t="shared" si="0"/>
        <v>1</v>
      </c>
      <c r="T40" s="5"/>
    </row>
    <row r="41" spans="1:20" ht="19.5" customHeight="1">
      <c r="A41" s="2" t="s">
        <v>58</v>
      </c>
      <c r="B41" s="158">
        <v>3</v>
      </c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8">
        <f t="shared" si="1"/>
        <v>0</v>
      </c>
      <c r="S41" s="158">
        <f t="shared" si="0"/>
        <v>3</v>
      </c>
      <c r="T41" s="5"/>
    </row>
    <row r="42" spans="1:20" ht="19.5" customHeight="1">
      <c r="A42" s="2" t="s">
        <v>60</v>
      </c>
      <c r="B42" s="158"/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8">
        <f t="shared" si="1"/>
        <v>0</v>
      </c>
      <c r="S42" s="158">
        <f t="shared" si="0"/>
        <v>0</v>
      </c>
      <c r="T42" s="5"/>
    </row>
    <row r="43" spans="1:20" ht="19.5" customHeight="1">
      <c r="A43" s="37" t="s">
        <v>151</v>
      </c>
      <c r="B43" s="158"/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8">
        <f t="shared" si="1"/>
        <v>0</v>
      </c>
      <c r="S43" s="158">
        <f t="shared" si="0"/>
        <v>0</v>
      </c>
      <c r="T43" s="5"/>
    </row>
    <row r="44" spans="1:20" ht="19.5" customHeight="1">
      <c r="A44" s="2" t="s">
        <v>67</v>
      </c>
      <c r="B44" s="158"/>
      <c r="C44" s="158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8">
        <f t="shared" si="1"/>
        <v>0</v>
      </c>
      <c r="S44" s="158">
        <f t="shared" si="0"/>
        <v>0</v>
      </c>
      <c r="T44" s="5"/>
    </row>
    <row r="45" spans="1:20" ht="19.5" customHeight="1">
      <c r="A45" s="2" t="s">
        <v>78</v>
      </c>
      <c r="B45" s="158"/>
      <c r="C45" s="158"/>
      <c r="D45" s="159">
        <v>1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8">
        <f t="shared" si="1"/>
        <v>1</v>
      </c>
      <c r="S45" s="158">
        <f t="shared" si="0"/>
        <v>1</v>
      </c>
      <c r="T45" s="5"/>
    </row>
    <row r="46" spans="1:20" ht="19.5" customHeight="1">
      <c r="A46" s="2" t="s">
        <v>83</v>
      </c>
      <c r="B46" s="158"/>
      <c r="C46" s="158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8">
        <f t="shared" si="1"/>
        <v>0</v>
      </c>
      <c r="S46" s="158">
        <f t="shared" si="0"/>
        <v>0</v>
      </c>
      <c r="T46" s="5"/>
    </row>
    <row r="47" spans="1:20" ht="19.5" customHeight="1" thickBot="1">
      <c r="A47" s="2" t="s">
        <v>84</v>
      </c>
      <c r="B47" s="158">
        <v>7</v>
      </c>
      <c r="C47" s="170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8">
        <f t="shared" si="1"/>
        <v>0</v>
      </c>
      <c r="S47" s="158">
        <f t="shared" si="0"/>
        <v>7</v>
      </c>
      <c r="T47" s="5"/>
    </row>
    <row r="48" spans="1:20" ht="21.75" customHeight="1" thickBot="1" thickTop="1">
      <c r="A48" s="3" t="s">
        <v>17</v>
      </c>
      <c r="B48" s="155">
        <f aca="true" t="shared" si="2" ref="B48:Q48">SUM(B4:B47)</f>
        <v>159</v>
      </c>
      <c r="C48" s="155">
        <f t="shared" si="2"/>
        <v>21</v>
      </c>
      <c r="D48" s="157">
        <f t="shared" si="2"/>
        <v>80</v>
      </c>
      <c r="E48" s="157">
        <f t="shared" si="2"/>
        <v>13</v>
      </c>
      <c r="F48" s="157">
        <f t="shared" si="2"/>
        <v>10</v>
      </c>
      <c r="G48" s="157">
        <f t="shared" si="2"/>
        <v>12</v>
      </c>
      <c r="H48" s="157">
        <f t="shared" si="2"/>
        <v>5</v>
      </c>
      <c r="I48" s="157">
        <f t="shared" si="2"/>
        <v>40</v>
      </c>
      <c r="J48" s="157">
        <f t="shared" si="2"/>
        <v>9</v>
      </c>
      <c r="K48" s="157">
        <f t="shared" si="2"/>
        <v>19</v>
      </c>
      <c r="L48" s="157">
        <f t="shared" si="2"/>
        <v>4</v>
      </c>
      <c r="M48" s="157">
        <f t="shared" si="2"/>
        <v>6</v>
      </c>
      <c r="N48" s="157">
        <f t="shared" si="2"/>
        <v>4</v>
      </c>
      <c r="O48" s="157">
        <f t="shared" si="2"/>
        <v>8</v>
      </c>
      <c r="P48" s="157">
        <f t="shared" si="2"/>
        <v>4</v>
      </c>
      <c r="Q48" s="157">
        <f t="shared" si="2"/>
        <v>0</v>
      </c>
      <c r="R48" s="155">
        <f t="shared" si="1"/>
        <v>235</v>
      </c>
      <c r="S48" s="155">
        <f t="shared" si="0"/>
        <v>394</v>
      </c>
      <c r="T48" s="5"/>
    </row>
    <row r="49" spans="1:20" ht="7.5" customHeight="1" thickTop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54"/>
      <c r="T49" s="20"/>
    </row>
    <row r="50" spans="1:20" ht="14.25">
      <c r="A50" t="s">
        <v>152</v>
      </c>
      <c r="S50" s="39"/>
      <c r="T50" s="20"/>
    </row>
  </sheetData>
  <printOptions horizontalCentered="1" verticalCentered="1"/>
  <pageMargins left="0.3937007874015748" right="0.31496062992125984" top="0.5118110236220472" bottom="0.31496062992125984" header="0.5118110236220472" footer="0.5118110236220472"/>
  <pageSetup fitToHeight="1" fitToWidth="1"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高度情報課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2007-06-11T02:30:54Z</cp:lastPrinted>
  <dcterms:created xsi:type="dcterms:W3CDTF">1998-09-16T05:53:09Z</dcterms:created>
  <dcterms:modified xsi:type="dcterms:W3CDTF">2007-07-09T07:51:09Z</dcterms:modified>
  <cp:category/>
  <cp:version/>
  <cp:contentType/>
  <cp:contentStatus/>
</cp:coreProperties>
</file>