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5120" windowHeight="8670" activeTab="1"/>
  </bookViews>
  <sheets>
    <sheet name="16.1～16.12" sheetId="1" r:id="rId1"/>
    <sheet name="第3表" sheetId="2" r:id="rId2"/>
    <sheet name="年間⑰" sheetId="3" r:id="rId3"/>
    <sheet name="年間⑯" sheetId="4" r:id="rId4"/>
    <sheet name="年間⑮" sheetId="5" r:id="rId5"/>
    <sheet name="年間" sheetId="6" r:id="rId6"/>
    <sheet name="４月" sheetId="7" r:id="rId7"/>
    <sheet name="５月" sheetId="8" r:id="rId8"/>
    <sheet name="６月" sheetId="9" r:id="rId9"/>
    <sheet name="７月" sheetId="10" r:id="rId10"/>
    <sheet name="８月" sheetId="11" r:id="rId11"/>
    <sheet name="９月" sheetId="12" r:id="rId12"/>
    <sheet name="１０月" sheetId="13" r:id="rId13"/>
    <sheet name="１１月" sheetId="14" r:id="rId14"/>
    <sheet name="12月" sheetId="15" r:id="rId15"/>
    <sheet name="１月" sheetId="16" r:id="rId16"/>
    <sheet name="２月" sheetId="17" r:id="rId17"/>
    <sheet name="３月" sheetId="18" r:id="rId18"/>
  </sheets>
  <definedNames>
    <definedName name="_xlnm.Print_Area" localSheetId="0">'16.1～16.12'!$A$1:$Q$42</definedName>
    <definedName name="_xlnm.Print_Area" localSheetId="15">'１月'!$A$1:$G$39</definedName>
    <definedName name="_xlnm.Print_Area" localSheetId="6">'４月'!$A$1:$G$39</definedName>
    <definedName name="_xlnm.Print_Area" localSheetId="3">'年間⑯'!$A$1:$Q$42</definedName>
    <definedName name="_xlnm.Print_Area" localSheetId="2">'年間⑰'!$A$1:$Q$43</definedName>
  </definedNames>
  <calcPr fullCalcOnLoad="1"/>
</workbook>
</file>

<file path=xl/sharedStrings.xml><?xml version="1.0" encoding="utf-8"?>
<sst xmlns="http://schemas.openxmlformats.org/spreadsheetml/2006/main" count="634" uniqueCount="106">
  <si>
    <t>交通事故相談件数調（４月分）</t>
  </si>
  <si>
    <t>相談所名</t>
  </si>
  <si>
    <t>前　年</t>
  </si>
  <si>
    <t>前年度</t>
  </si>
  <si>
    <t>増  減</t>
  </si>
  <si>
    <t>４月</t>
  </si>
  <si>
    <t>同　月</t>
  </si>
  <si>
    <t xml:space="preserve">  累  計 A</t>
  </si>
  <si>
    <t xml:space="preserve">   同　期 B</t>
  </si>
  <si>
    <t>A-B</t>
  </si>
  <si>
    <t>静 岡 県</t>
  </si>
  <si>
    <t>静 岡 市</t>
  </si>
  <si>
    <t>浜 松 市</t>
  </si>
  <si>
    <t>沼 津 市</t>
  </si>
  <si>
    <t>清 水 市</t>
  </si>
  <si>
    <t>島 田 市</t>
  </si>
  <si>
    <t>富 士 市</t>
  </si>
  <si>
    <t>富士宮市</t>
  </si>
  <si>
    <t>磐 田 市</t>
  </si>
  <si>
    <t>掛 川 市</t>
  </si>
  <si>
    <t>三 島 市</t>
  </si>
  <si>
    <t>浜 北 市</t>
  </si>
  <si>
    <t>袋 井 市</t>
  </si>
  <si>
    <t>御殿場市</t>
  </si>
  <si>
    <t>藤 枝 市</t>
  </si>
  <si>
    <t>裾 野 市</t>
  </si>
  <si>
    <t>合  計</t>
  </si>
  <si>
    <t>交通事故相談件数調（５月分）</t>
  </si>
  <si>
    <t>５月</t>
  </si>
  <si>
    <t xml:space="preserve">  同　期 B</t>
  </si>
  <si>
    <t>交通事故相談件数調（６月分）</t>
  </si>
  <si>
    <t>６月</t>
  </si>
  <si>
    <t>交通事故相談件数調（７月分）</t>
  </si>
  <si>
    <t>７月</t>
  </si>
  <si>
    <t>交通事故相談件数調（８月分）</t>
  </si>
  <si>
    <t>８月</t>
  </si>
  <si>
    <t xml:space="preserve"> </t>
  </si>
  <si>
    <t>交通事故相談件数調（９月分）</t>
  </si>
  <si>
    <t>９月</t>
  </si>
  <si>
    <t>交通事故相談件数調（10月分）</t>
  </si>
  <si>
    <t>10月</t>
  </si>
  <si>
    <t>交通事故相談件数調（11月分）</t>
  </si>
  <si>
    <t>11月</t>
  </si>
  <si>
    <t>交通事故相談件数調（12月分）</t>
  </si>
  <si>
    <t>12月</t>
  </si>
  <si>
    <t>交通事故相談件数調（１月分）</t>
  </si>
  <si>
    <t>１月</t>
  </si>
  <si>
    <t>交通事故相談件数調（２月分）</t>
  </si>
  <si>
    <t>２月</t>
  </si>
  <si>
    <t>交通事故相談件数調（３月分）</t>
  </si>
  <si>
    <t>３月</t>
  </si>
  <si>
    <t>焼 津 市</t>
  </si>
  <si>
    <t>焼 津 市</t>
  </si>
  <si>
    <t>の対比</t>
  </si>
  <si>
    <t>10月</t>
  </si>
  <si>
    <t>11月</t>
  </si>
  <si>
    <t>12月</t>
  </si>
  <si>
    <t>(静岡県除く)</t>
  </si>
  <si>
    <t>計</t>
  </si>
  <si>
    <t>計</t>
  </si>
  <si>
    <t>の対比</t>
  </si>
  <si>
    <t>(静岡県除く)</t>
  </si>
  <si>
    <t>前年度と</t>
  </si>
  <si>
    <t>前年度と</t>
  </si>
  <si>
    <t>清 水 町</t>
  </si>
  <si>
    <t>前年と</t>
  </si>
  <si>
    <t>15年</t>
  </si>
  <si>
    <t>14年度</t>
  </si>
  <si>
    <t>清 水 町</t>
  </si>
  <si>
    <t>交通事故相談件数調（１５年度）</t>
  </si>
  <si>
    <t>16年</t>
  </si>
  <si>
    <t>15年度</t>
  </si>
  <si>
    <t>旧 静岡市</t>
  </si>
  <si>
    <t>旧 清水市</t>
  </si>
  <si>
    <t>焼 津 市</t>
  </si>
  <si>
    <t>清 水 町</t>
  </si>
  <si>
    <t>清 水 町</t>
  </si>
  <si>
    <t>焼 津 市</t>
  </si>
  <si>
    <t>清 水 町</t>
  </si>
  <si>
    <t>交通事故相談件数調（１６年１月～１２月）</t>
  </si>
  <si>
    <t>16年</t>
  </si>
  <si>
    <t>17年</t>
  </si>
  <si>
    <t xml:space="preserve">  累  計 A</t>
  </si>
  <si>
    <t>15年度</t>
  </si>
  <si>
    <t>清 水 町</t>
  </si>
  <si>
    <t>平成18年</t>
  </si>
  <si>
    <t>16年度</t>
  </si>
  <si>
    <t>交通事故相談件数調（１６年度）</t>
  </si>
  <si>
    <t>清 水 町</t>
  </si>
  <si>
    <t>交通事故相談件数調（１７年度）</t>
  </si>
  <si>
    <t>平成18年度</t>
  </si>
  <si>
    <t>平成19年</t>
  </si>
  <si>
    <t>交通事故相談件数調（１８年度）</t>
  </si>
  <si>
    <t>17年</t>
  </si>
  <si>
    <t>17年度</t>
  </si>
  <si>
    <t>18年</t>
  </si>
  <si>
    <t>19年</t>
  </si>
  <si>
    <t>18年度</t>
  </si>
  <si>
    <t>16年度</t>
  </si>
  <si>
    <t>第３表　15市町交通事故相談所の相談状況</t>
  </si>
  <si>
    <t>（注）平成18年4月1日現在の市町名で計上。年度途中で合併した市町については、旧市町区分のまま計上している。</t>
  </si>
  <si>
    <t>(2)　15市町交通事故相談所の相談統計</t>
  </si>
  <si>
    <t>年月</t>
  </si>
  <si>
    <t>18　年　度</t>
  </si>
  <si>
    <t>17年度</t>
  </si>
  <si>
    <t>相談所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</si>
</sst>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</numFmts>
  <fonts count="2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HG丸ｺﾞｼｯｸM-PRO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7" fillId="0" borderId="1" xfId="0" applyFont="1" applyAlignment="1">
      <alignment horizontal="center"/>
    </xf>
    <xf numFmtId="0" fontId="7" fillId="0" borderId="2" xfId="0" applyFont="1" applyAlignment="1">
      <alignment/>
    </xf>
    <xf numFmtId="0" fontId="7" fillId="0" borderId="2" xfId="0" applyFont="1" applyAlignment="1">
      <alignment horizontal="center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Alignment="1">
      <alignment horizontal="center"/>
    </xf>
    <xf numFmtId="0" fontId="11" fillId="0" borderId="2" xfId="0" applyFont="1" applyAlignment="1">
      <alignment/>
    </xf>
    <xf numFmtId="0" fontId="11" fillId="0" borderId="2" xfId="0" applyFont="1" applyAlignment="1">
      <alignment horizontal="center"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0" fillId="0" borderId="3" xfId="0" applyFont="1" applyAlignment="1">
      <alignment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 horizontal="centerContinuous"/>
    </xf>
    <xf numFmtId="3" fontId="12" fillId="0" borderId="1" xfId="0" applyNumberFormat="1" applyFont="1" applyAlignment="1">
      <alignment/>
    </xf>
    <xf numFmtId="3" fontId="12" fillId="0" borderId="2" xfId="0" applyNumberFormat="1" applyFont="1" applyAlignment="1">
      <alignment/>
    </xf>
    <xf numFmtId="0" fontId="10" fillId="0" borderId="2" xfId="0" applyFont="1" applyAlignment="1">
      <alignment/>
    </xf>
    <xf numFmtId="176" fontId="9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/>
    </xf>
    <xf numFmtId="176" fontId="11" fillId="0" borderId="1" xfId="0" applyNumberFormat="1" applyFont="1" applyAlignment="1">
      <alignment horizontal="center"/>
    </xf>
    <xf numFmtId="176" fontId="11" fillId="0" borderId="2" xfId="0" applyNumberFormat="1" applyFont="1" applyAlignment="1">
      <alignment horizontal="center"/>
    </xf>
    <xf numFmtId="176" fontId="11" fillId="0" borderId="1" xfId="0" applyNumberFormat="1" applyFont="1" applyAlignment="1">
      <alignment/>
    </xf>
    <xf numFmtId="176" fontId="11" fillId="0" borderId="2" xfId="0" applyNumberFormat="1" applyFont="1" applyAlignment="1">
      <alignment/>
    </xf>
    <xf numFmtId="176" fontId="10" fillId="0" borderId="3" xfId="0" applyNumberFormat="1" applyFont="1" applyAlignment="1">
      <alignment/>
    </xf>
    <xf numFmtId="176" fontId="10" fillId="0" borderId="0" xfId="0" applyNumberFormat="1" applyFont="1" applyAlignment="1">
      <alignment/>
    </xf>
    <xf numFmtId="177" fontId="6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9" fillId="0" borderId="0" xfId="0" applyNumberFormat="1" applyFont="1" applyAlignment="1">
      <alignment horizontal="centerContinuous"/>
    </xf>
    <xf numFmtId="177" fontId="11" fillId="0" borderId="0" xfId="0" applyNumberFormat="1" applyFont="1" applyAlignment="1">
      <alignment/>
    </xf>
    <xf numFmtId="177" fontId="11" fillId="0" borderId="1" xfId="0" applyNumberFormat="1" applyFont="1" applyAlignment="1">
      <alignment horizontal="center"/>
    </xf>
    <xf numFmtId="177" fontId="11" fillId="0" borderId="2" xfId="0" applyNumberFormat="1" applyFont="1" applyAlignment="1">
      <alignment horizontal="center"/>
    </xf>
    <xf numFmtId="177" fontId="11" fillId="0" borderId="1" xfId="0" applyNumberFormat="1" applyFont="1" applyAlignment="1">
      <alignment/>
    </xf>
    <xf numFmtId="177" fontId="11" fillId="0" borderId="2" xfId="0" applyNumberFormat="1" applyFont="1" applyAlignment="1">
      <alignment/>
    </xf>
    <xf numFmtId="177" fontId="10" fillId="0" borderId="3" xfId="0" applyNumberFormat="1" applyFont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Continuous"/>
    </xf>
    <xf numFmtId="3" fontId="11" fillId="0" borderId="1" xfId="0" applyNumberFormat="1" applyFont="1" applyFill="1" applyAlignment="1">
      <alignment/>
    </xf>
    <xf numFmtId="3" fontId="11" fillId="0" borderId="2" xfId="0" applyNumberFormat="1" applyFont="1" applyFill="1" applyAlignment="1">
      <alignment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6" fontId="11" fillId="0" borderId="5" xfId="0" applyNumberFormat="1" applyFont="1" applyBorder="1" applyAlignment="1">
      <alignment/>
    </xf>
    <xf numFmtId="0" fontId="13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177" fontId="7" fillId="0" borderId="6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7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177" fontId="15" fillId="0" borderId="6" xfId="0" applyNumberFormat="1" applyFont="1" applyBorder="1" applyAlignment="1">
      <alignment horizontal="center"/>
    </xf>
    <xf numFmtId="177" fontId="14" fillId="0" borderId="8" xfId="0" applyNumberFormat="1" applyFont="1" applyBorder="1" applyAlignment="1">
      <alignment horizontal="center"/>
    </xf>
    <xf numFmtId="177" fontId="15" fillId="0" borderId="6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Fill="1" applyAlignment="1">
      <alignment/>
    </xf>
    <xf numFmtId="0" fontId="0" fillId="0" borderId="2" xfId="0" applyFont="1" applyAlignment="1">
      <alignment/>
    </xf>
    <xf numFmtId="3" fontId="7" fillId="0" borderId="1" xfId="0" applyNumberFormat="1" applyFont="1" applyFill="1" applyAlignment="1">
      <alignment/>
    </xf>
    <xf numFmtId="3" fontId="7" fillId="0" borderId="2" xfId="0" applyNumberFormat="1" applyFont="1" applyAlignment="1">
      <alignment horizontal="right"/>
    </xf>
    <xf numFmtId="177" fontId="14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8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2" xfId="0" applyNumberFormat="1" applyFont="1" applyAlignment="1">
      <alignment horizontal="right"/>
    </xf>
    <xf numFmtId="177" fontId="13" fillId="0" borderId="0" xfId="0" applyNumberFormat="1" applyFont="1" applyAlignment="1">
      <alignment horizontal="centerContinuous"/>
    </xf>
    <xf numFmtId="3" fontId="7" fillId="0" borderId="2" xfId="0" applyNumberFormat="1" applyFont="1" applyAlignment="1" quotePrefix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7" fillId="0" borderId="1" xfId="0" applyFont="1" applyAlignment="1">
      <alignment horizontal="center" vertical="center"/>
    </xf>
    <xf numFmtId="0" fontId="7" fillId="0" borderId="2" xfId="0" applyFont="1" applyAlignment="1">
      <alignment horizontal="center" vertical="center"/>
    </xf>
    <xf numFmtId="3" fontId="7" fillId="0" borderId="1" xfId="0" applyNumberFormat="1" applyFont="1" applyAlignment="1">
      <alignment vertical="center"/>
    </xf>
    <xf numFmtId="177" fontId="7" fillId="0" borderId="6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2" xfId="0" applyNumberFormat="1" applyFont="1" applyAlignment="1">
      <alignment vertical="center"/>
    </xf>
    <xf numFmtId="3" fontId="7" fillId="0" borderId="2" xfId="0" applyNumberFormat="1" applyFont="1" applyAlignment="1" quotePrefix="1">
      <alignment vertical="center"/>
    </xf>
    <xf numFmtId="177" fontId="7" fillId="0" borderId="7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vertical="center"/>
    </xf>
    <xf numFmtId="3" fontId="11" fillId="0" borderId="1" xfId="0" applyNumberFormat="1" applyFont="1" applyAlignment="1">
      <alignment vertical="center"/>
    </xf>
    <xf numFmtId="3" fontId="12" fillId="0" borderId="1" xfId="0" applyNumberFormat="1" applyFont="1" applyAlignment="1">
      <alignment vertical="center"/>
    </xf>
    <xf numFmtId="3" fontId="11" fillId="0" borderId="1" xfId="0" applyNumberFormat="1" applyFont="1" applyFill="1" applyAlignment="1">
      <alignment vertical="center"/>
    </xf>
    <xf numFmtId="0" fontId="7" fillId="0" borderId="4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11" fillId="0" borderId="2" xfId="0" applyNumberFormat="1" applyFont="1" applyAlignment="1">
      <alignment vertical="center"/>
    </xf>
    <xf numFmtId="3" fontId="12" fillId="0" borderId="2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19" fillId="0" borderId="0" xfId="0" applyNumberFormat="1" applyFont="1" applyAlignment="1">
      <alignment/>
    </xf>
    <xf numFmtId="0" fontId="20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177" fontId="19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177" fontId="21" fillId="0" borderId="0" xfId="0" applyNumberFormat="1" applyFont="1" applyAlignment="1">
      <alignment/>
    </xf>
    <xf numFmtId="0" fontId="21" fillId="0" borderId="6" xfId="0" applyFont="1" applyBorder="1" applyAlignment="1">
      <alignment horizontal="right" vertical="center"/>
    </xf>
    <xf numFmtId="177" fontId="22" fillId="0" borderId="6" xfId="0" applyNumberFormat="1" applyFont="1" applyBorder="1" applyAlignment="1">
      <alignment horizontal="center" vertical="center"/>
    </xf>
    <xf numFmtId="0" fontId="21" fillId="0" borderId="2" xfId="0" applyFont="1" applyAlignment="1">
      <alignment/>
    </xf>
    <xf numFmtId="0" fontId="19" fillId="0" borderId="8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77" fontId="23" fillId="0" borderId="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 quotePrefix="1">
      <alignment vertical="center"/>
    </xf>
    <xf numFmtId="177" fontId="21" fillId="0" borderId="10" xfId="0" applyNumberFormat="1" applyFont="1" applyBorder="1" applyAlignment="1">
      <alignment vertical="center"/>
    </xf>
    <xf numFmtId="178" fontId="19" fillId="0" borderId="0" xfId="0" applyNumberFormat="1" applyFont="1" applyBorder="1" applyAlignment="1">
      <alignment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1" xfId="0" applyFont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733550"/>
          <a:ext cx="12096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7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7" sqref="M47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9.09765625" style="34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84" ht="18" customHeight="1">
      <c r="A3" s="122" t="s">
        <v>1</v>
      </c>
      <c r="B3" s="4" t="s">
        <v>80</v>
      </c>
      <c r="C3" s="4" t="s">
        <v>80</v>
      </c>
      <c r="D3" s="4" t="s">
        <v>80</v>
      </c>
      <c r="E3" s="4" t="s">
        <v>80</v>
      </c>
      <c r="F3" s="4" t="s">
        <v>80</v>
      </c>
      <c r="G3" s="4" t="s">
        <v>80</v>
      </c>
      <c r="H3" s="4" t="s">
        <v>80</v>
      </c>
      <c r="I3" s="4" t="s">
        <v>80</v>
      </c>
      <c r="J3" s="4" t="s">
        <v>80</v>
      </c>
      <c r="K3" s="4" t="s">
        <v>80</v>
      </c>
      <c r="L3" s="4" t="s">
        <v>80</v>
      </c>
      <c r="M3" s="4" t="s">
        <v>80</v>
      </c>
      <c r="N3" s="4" t="s">
        <v>80</v>
      </c>
      <c r="O3" s="4" t="s">
        <v>66</v>
      </c>
      <c r="P3" s="71" t="s">
        <v>65</v>
      </c>
      <c r="Q3" s="5"/>
      <c r="CF3" s="5"/>
    </row>
    <row r="4" spans="1:84" ht="18" customHeight="1">
      <c r="A4" s="123"/>
      <c r="B4" s="6" t="s">
        <v>46</v>
      </c>
      <c r="C4" s="6" t="s">
        <v>48</v>
      </c>
      <c r="D4" s="6" t="s">
        <v>50</v>
      </c>
      <c r="E4" s="6" t="s">
        <v>5</v>
      </c>
      <c r="F4" s="6" t="s">
        <v>28</v>
      </c>
      <c r="G4" s="6" t="s">
        <v>31</v>
      </c>
      <c r="H4" s="6" t="s">
        <v>33</v>
      </c>
      <c r="I4" s="6" t="s">
        <v>35</v>
      </c>
      <c r="J4" s="6" t="s">
        <v>38</v>
      </c>
      <c r="K4" s="6" t="s">
        <v>40</v>
      </c>
      <c r="L4" s="6" t="s">
        <v>42</v>
      </c>
      <c r="M4" s="6" t="s">
        <v>44</v>
      </c>
      <c r="N4" s="6" t="s">
        <v>59</v>
      </c>
      <c r="O4" s="6"/>
      <c r="P4" s="64" t="s">
        <v>60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54"/>
      <c r="O5" s="7"/>
      <c r="P5" s="57"/>
      <c r="Q5" s="5"/>
      <c r="CF5" s="5"/>
    </row>
    <row r="6" spans="1:84" ht="18.75" customHeight="1">
      <c r="A6" s="6" t="s">
        <v>10</v>
      </c>
      <c r="B6" s="8">
        <v>179</v>
      </c>
      <c r="C6" s="68">
        <v>190</v>
      </c>
      <c r="D6" s="8">
        <v>203</v>
      </c>
      <c r="E6" s="59">
        <f>IF('４月'!B6="","",'４月'!B6)</f>
        <v>144</v>
      </c>
      <c r="F6" s="8">
        <f>IF('５月'!B6="","",'５月'!B6)</f>
        <v>155</v>
      </c>
      <c r="G6" s="59">
        <f>IF('６月'!B6="","",'６月'!B6)</f>
        <v>195</v>
      </c>
      <c r="H6" s="59">
        <f>IF('７月'!B6="","",'７月'!B6)</f>
        <v>160</v>
      </c>
      <c r="I6" s="59">
        <f>IF('８月'!B6="","",'８月'!B6)</f>
        <v>190</v>
      </c>
      <c r="J6" s="59">
        <f>IF('９月'!B6="","",'９月'!B6)</f>
        <v>159</v>
      </c>
      <c r="K6" s="59">
        <f>IF('１０月'!B6="","",'１０月'!B6)</f>
        <v>203</v>
      </c>
      <c r="L6" s="59">
        <f>IF('１１月'!B6="","",'１１月'!B6)</f>
        <v>175</v>
      </c>
      <c r="M6" s="59">
        <f>IF('12月'!B6="","",'12月'!B6)</f>
        <v>171</v>
      </c>
      <c r="N6" s="59">
        <f>SUM(B6:M6)</f>
        <v>2124</v>
      </c>
      <c r="O6" s="8">
        <v>2339</v>
      </c>
      <c r="P6" s="61">
        <f>N6-O6</f>
        <v>-215</v>
      </c>
      <c r="Q6" s="5"/>
      <c r="CF6" s="5"/>
    </row>
    <row r="7" spans="1:84" ht="18.75" customHeight="1">
      <c r="A7" s="4"/>
      <c r="B7" s="7"/>
      <c r="C7" s="7"/>
      <c r="D7" s="7"/>
      <c r="E7" s="8">
        <f>IF('４月'!B7="","",'４月'!B7)</f>
      </c>
      <c r="F7" s="54">
        <f>IF('５月'!B7="","",'５月'!B7)</f>
      </c>
      <c r="G7" s="8">
        <f>IF('６月'!B7="","",'６月'!B7)</f>
      </c>
      <c r="H7" s="8">
        <f>IF('７月'!B7="","",'７月'!B7)</f>
      </c>
      <c r="I7" s="8">
        <f>IF('８月'!B7="","",'８月'!B7)</f>
      </c>
      <c r="J7" s="8">
        <f>IF('９月'!B7="","",'９月'!B7)</f>
      </c>
      <c r="K7" s="8">
        <f>IF('１０月'!B7="","",'１０月'!B7)</f>
      </c>
      <c r="L7" s="8">
        <f>IF('１１月'!B7="","",'１１月'!B7)</f>
      </c>
      <c r="M7" s="8">
        <f>IF('12月'!B7="","",'12月'!B7)</f>
      </c>
      <c r="N7" s="54"/>
      <c r="O7" s="7"/>
      <c r="P7" s="57"/>
      <c r="Q7" s="5"/>
      <c r="CF7" s="5"/>
    </row>
    <row r="8" spans="1:84" ht="18.75" customHeight="1">
      <c r="A8" s="6" t="s">
        <v>11</v>
      </c>
      <c r="B8" s="8">
        <f>B45+B47</f>
        <v>41</v>
      </c>
      <c r="C8" s="8">
        <f>C45+C47</f>
        <v>20</v>
      </c>
      <c r="D8" s="8">
        <f>D45+D47</f>
        <v>39</v>
      </c>
      <c r="E8" s="8" t="e">
        <f>E45+E47</f>
        <v>#REF!</v>
      </c>
      <c r="F8" s="8" t="e">
        <f aca="true" t="shared" si="0" ref="F8:M8">F45+F47</f>
        <v>#REF!</v>
      </c>
      <c r="G8" s="8" t="e">
        <f t="shared" si="0"/>
        <v>#REF!</v>
      </c>
      <c r="H8" s="8" t="e">
        <f t="shared" si="0"/>
        <v>#REF!</v>
      </c>
      <c r="I8" s="8" t="e">
        <f t="shared" si="0"/>
        <v>#REF!</v>
      </c>
      <c r="J8" s="8" t="e">
        <f t="shared" si="0"/>
        <v>#REF!</v>
      </c>
      <c r="K8" s="8" t="e">
        <f t="shared" si="0"/>
        <v>#REF!</v>
      </c>
      <c r="L8" s="8" t="e">
        <f t="shared" si="0"/>
        <v>#REF!</v>
      </c>
      <c r="M8" s="8" t="e">
        <f t="shared" si="0"/>
        <v>#REF!</v>
      </c>
      <c r="N8" s="59" t="e">
        <f>SUM(B8:M8)</f>
        <v>#REF!</v>
      </c>
      <c r="O8" s="8">
        <f>O45+O47</f>
        <v>336</v>
      </c>
      <c r="P8" s="61" t="e">
        <f>N8-O8</f>
        <v>#REF!</v>
      </c>
      <c r="Q8" s="5"/>
      <c r="CF8" s="5"/>
    </row>
    <row r="9" spans="1:84" ht="18.75" customHeight="1">
      <c r="A9" s="4"/>
      <c r="B9" s="7"/>
      <c r="C9" s="7"/>
      <c r="D9" s="7"/>
      <c r="E9" s="7"/>
      <c r="F9" s="16"/>
      <c r="G9" s="16"/>
      <c r="H9" s="16"/>
      <c r="I9" s="21"/>
      <c r="J9" s="16"/>
      <c r="K9" s="16"/>
      <c r="L9" s="16"/>
      <c r="M9" s="16"/>
      <c r="N9" s="54"/>
      <c r="O9" s="7"/>
      <c r="P9" s="57"/>
      <c r="Q9" s="5"/>
      <c r="CF9" s="5"/>
    </row>
    <row r="10" spans="1:84" ht="18.75" customHeight="1">
      <c r="A10" s="6" t="s">
        <v>12</v>
      </c>
      <c r="B10" s="8">
        <v>81</v>
      </c>
      <c r="C10" s="8">
        <v>95</v>
      </c>
      <c r="D10" s="8">
        <v>69</v>
      </c>
      <c r="E10" s="8">
        <f>IF('４月'!B10="","",'４月'!B10)</f>
        <v>90</v>
      </c>
      <c r="F10" s="8">
        <f>IF('５月'!B10="","",'５月'!B10)</f>
        <v>78</v>
      </c>
      <c r="G10" s="8">
        <f>IF('６月'!B10="","",'６月'!B10)</f>
        <v>85</v>
      </c>
      <c r="H10" s="8">
        <f>IF('７月'!B10="","",'７月'!B10)</f>
        <v>87</v>
      </c>
      <c r="I10" s="8">
        <f>IF('８月'!B10="","",'８月'!B10)</f>
        <v>98</v>
      </c>
      <c r="J10" s="8">
        <f>IF('９月'!B10="","",'９月'!B10)</f>
        <v>80</v>
      </c>
      <c r="K10" s="8">
        <f>IF('１０月'!B10="","",'１０月'!B10)</f>
        <v>80</v>
      </c>
      <c r="L10" s="8">
        <f>IF('１１月'!B10="","",'１１月'!B10)</f>
        <v>82</v>
      </c>
      <c r="M10" s="8">
        <f>IF('12月'!B10="","",'12月'!B10)</f>
        <v>83</v>
      </c>
      <c r="N10" s="59">
        <f>SUM(B10:M10)</f>
        <v>1008</v>
      </c>
      <c r="O10" s="8">
        <v>1059</v>
      </c>
      <c r="P10" s="61">
        <f>N10-O10</f>
        <v>-51</v>
      </c>
      <c r="Q10" s="5"/>
      <c r="CF10" s="5"/>
    </row>
    <row r="11" spans="1:84" ht="18.75" customHeight="1">
      <c r="A11" s="4"/>
      <c r="B11" s="7"/>
      <c r="C11" s="7"/>
      <c r="D11" s="7"/>
      <c r="E11" s="7"/>
      <c r="F11" s="16"/>
      <c r="G11" s="16"/>
      <c r="H11" s="16"/>
      <c r="I11" s="21"/>
      <c r="J11" s="16"/>
      <c r="K11" s="16"/>
      <c r="L11" s="16"/>
      <c r="M11" s="16"/>
      <c r="N11" s="54"/>
      <c r="O11" s="7"/>
      <c r="P11" s="57"/>
      <c r="Q11" s="5"/>
      <c r="CF11" s="5"/>
    </row>
    <row r="12" spans="1:84" ht="18.75" customHeight="1">
      <c r="A12" s="6" t="s">
        <v>13</v>
      </c>
      <c r="B12" s="8">
        <v>18</v>
      </c>
      <c r="C12" s="8">
        <v>14</v>
      </c>
      <c r="D12" s="8">
        <v>12</v>
      </c>
      <c r="E12" s="8">
        <f>IF('４月'!B12="","",'４月'!B12)</f>
        <v>15</v>
      </c>
      <c r="F12" s="8">
        <f>IF('５月'!B12="","",'５月'!B12)</f>
        <v>16</v>
      </c>
      <c r="G12" s="8">
        <f>IF('６月'!B12="","",'６月'!B12)</f>
        <v>16</v>
      </c>
      <c r="H12" s="8">
        <f>IF('７月'!B12="","",'７月'!B12)</f>
        <v>19</v>
      </c>
      <c r="I12" s="8">
        <f>IF('８月'!B12="","",'８月'!B12)</f>
        <v>18</v>
      </c>
      <c r="J12" s="8">
        <f>IF('９月'!B12="","",'９月'!B12)</f>
        <v>13</v>
      </c>
      <c r="K12" s="8">
        <f>IF('１０月'!B12="","",'１０月'!B12)</f>
        <v>15</v>
      </c>
      <c r="L12" s="8">
        <f>IF('１１月'!B12="","",'１１月'!B12)</f>
        <v>19</v>
      </c>
      <c r="M12" s="8">
        <f>IF('12月'!B12="","",'12月'!B12)</f>
        <v>14</v>
      </c>
      <c r="N12" s="59">
        <f>SUM(B12:M12)</f>
        <v>189</v>
      </c>
      <c r="O12" s="8">
        <v>177</v>
      </c>
      <c r="P12" s="61">
        <f>N12-O12</f>
        <v>12</v>
      </c>
      <c r="Q12" s="5"/>
      <c r="CF12" s="5"/>
    </row>
    <row r="13" spans="1:84" ht="18.75" customHeight="1">
      <c r="A13" s="4"/>
      <c r="B13" s="7"/>
      <c r="C13" s="7"/>
      <c r="D13" s="7"/>
      <c r="E13" s="7"/>
      <c r="F13" s="16"/>
      <c r="G13" s="16"/>
      <c r="H13" s="16"/>
      <c r="I13" s="21"/>
      <c r="J13" s="16"/>
      <c r="K13" s="16"/>
      <c r="L13" s="16"/>
      <c r="M13" s="16"/>
      <c r="N13" s="54"/>
      <c r="O13" s="7"/>
      <c r="P13" s="57"/>
      <c r="Q13" s="5"/>
      <c r="CF13" s="5"/>
    </row>
    <row r="14" spans="1:84" ht="18.75" customHeight="1">
      <c r="A14" s="6" t="s">
        <v>15</v>
      </c>
      <c r="B14" s="8">
        <v>9</v>
      </c>
      <c r="C14" s="8">
        <v>2</v>
      </c>
      <c r="D14" s="8"/>
      <c r="E14" s="8">
        <f>IF('４月'!B14="","",'４月'!B14)</f>
        <v>7</v>
      </c>
      <c r="F14" s="8">
        <f>IF('５月'!B14="","",'５月'!B14)</f>
        <v>5</v>
      </c>
      <c r="G14" s="8">
        <f>IF('６月'!B14="","",'６月'!B14)</f>
        <v>2</v>
      </c>
      <c r="H14" s="8">
        <f>IF('７月'!B14="","",'７月'!B14)</f>
        <v>3</v>
      </c>
      <c r="I14" s="8">
        <f>IF('８月'!B14="","",'８月'!B14)</f>
        <v>7</v>
      </c>
      <c r="J14" s="8">
        <f>IF('９月'!B14="","",'９月'!B14)</f>
        <v>10</v>
      </c>
      <c r="K14" s="8">
        <f>IF('１０月'!B14="","",'１０月'!B14)</f>
        <v>10</v>
      </c>
      <c r="L14" s="8">
        <f>IF('１１月'!B14="","",'１１月'!B14)</f>
        <v>3</v>
      </c>
      <c r="M14" s="8">
        <f>IF('12月'!B14="","",'12月'!B14)</f>
        <v>5</v>
      </c>
      <c r="N14" s="59">
        <f>SUM(B14:M14)</f>
        <v>63</v>
      </c>
      <c r="O14" s="8">
        <v>36</v>
      </c>
      <c r="P14" s="61">
        <f>N14-O14</f>
        <v>27</v>
      </c>
      <c r="Q14" s="5"/>
      <c r="CF14" s="5"/>
    </row>
    <row r="15" spans="1:84" ht="18.75" customHeight="1">
      <c r="A15" s="4"/>
      <c r="B15" s="7"/>
      <c r="C15" s="7"/>
      <c r="D15" s="7"/>
      <c r="E15" s="7"/>
      <c r="F15" s="16"/>
      <c r="G15" s="44"/>
      <c r="H15" s="16"/>
      <c r="I15" s="21"/>
      <c r="J15" s="16"/>
      <c r="K15" s="16"/>
      <c r="L15" s="16"/>
      <c r="M15" s="16"/>
      <c r="N15" s="54"/>
      <c r="O15" s="7"/>
      <c r="P15" s="57"/>
      <c r="Q15" s="5"/>
      <c r="CF15" s="5"/>
    </row>
    <row r="16" spans="1:84" ht="18.75" customHeight="1">
      <c r="A16" s="6" t="s">
        <v>16</v>
      </c>
      <c r="B16" s="8">
        <v>9</v>
      </c>
      <c r="C16" s="8">
        <v>11</v>
      </c>
      <c r="D16" s="8">
        <v>16</v>
      </c>
      <c r="E16" s="8">
        <f>IF('４月'!B16="","",'４月'!B16)</f>
        <v>14</v>
      </c>
      <c r="F16" s="8">
        <f>IF('５月'!B16="","",'５月'!B16)</f>
        <v>6</v>
      </c>
      <c r="G16" s="8">
        <f>IF('６月'!B16="","",'６月'!B16)</f>
        <v>11</v>
      </c>
      <c r="H16" s="8">
        <f>IF('７月'!B16="","",'７月'!B16)</f>
        <v>12</v>
      </c>
      <c r="I16" s="8">
        <f>IF('８月'!B16="","",'８月'!B16)</f>
        <v>16</v>
      </c>
      <c r="J16" s="8">
        <f>IF('９月'!B16="","",'９月'!B16)</f>
        <v>12</v>
      </c>
      <c r="K16" s="8">
        <f>IF('１０月'!B16="","",'１０月'!B16)</f>
        <v>9</v>
      </c>
      <c r="L16" s="8">
        <f>IF('１１月'!B16="","",'１１月'!B16)</f>
        <v>14</v>
      </c>
      <c r="M16" s="8">
        <f>IF('12月'!B16="","",'12月'!B16)</f>
        <v>12</v>
      </c>
      <c r="N16" s="59">
        <f>SUM(B16:M16)</f>
        <v>142</v>
      </c>
      <c r="O16" s="8">
        <v>110</v>
      </c>
      <c r="P16" s="61">
        <f>N16-O16</f>
        <v>32</v>
      </c>
      <c r="Q16" s="5"/>
      <c r="CF16" s="5"/>
    </row>
    <row r="17" spans="1:84" ht="18.75" customHeight="1">
      <c r="A17" s="4"/>
      <c r="B17" s="7"/>
      <c r="C17" s="7"/>
      <c r="D17" s="7"/>
      <c r="E17" s="7"/>
      <c r="F17" s="16"/>
      <c r="G17" s="16"/>
      <c r="H17" s="16"/>
      <c r="I17" s="21"/>
      <c r="J17" s="16"/>
      <c r="K17" s="16"/>
      <c r="L17" s="16"/>
      <c r="M17" s="16"/>
      <c r="N17" s="54"/>
      <c r="O17" s="7"/>
      <c r="P17" s="57"/>
      <c r="Q17" s="5"/>
      <c r="CF17" s="5"/>
    </row>
    <row r="18" spans="1:84" ht="18.75" customHeight="1">
      <c r="A18" s="6" t="s">
        <v>17</v>
      </c>
      <c r="B18" s="8">
        <v>3</v>
      </c>
      <c r="C18" s="8">
        <v>4</v>
      </c>
      <c r="D18" s="8">
        <v>7</v>
      </c>
      <c r="E18" s="8">
        <f>IF('４月'!B18="","",'４月'!B18)</f>
        <v>2</v>
      </c>
      <c r="F18" s="8">
        <f>IF('５月'!B18="","",'５月'!B18)</f>
        <v>11</v>
      </c>
      <c r="G18" s="8">
        <f>IF('６月'!B18="","",'６月'!B18)</f>
        <v>6</v>
      </c>
      <c r="H18" s="8">
        <f>IF('７月'!B18="","",'７月'!B18)</f>
        <v>5</v>
      </c>
      <c r="I18" s="8">
        <f>IF('８月'!B18="","",'８月'!B18)</f>
        <v>3</v>
      </c>
      <c r="J18" s="8">
        <f>IF('９月'!B18="","",'９月'!B18)</f>
        <v>5</v>
      </c>
      <c r="K18" s="8">
        <f>IF('１０月'!B18="","",'１０月'!B18)</f>
        <v>6</v>
      </c>
      <c r="L18" s="8">
        <f>IF('１１月'!B18="","",'１１月'!B18)</f>
        <v>5</v>
      </c>
      <c r="M18" s="8">
        <f>IF('12月'!B18="","",'12月'!B18)</f>
        <v>3</v>
      </c>
      <c r="N18" s="59">
        <f>SUM(B18:M18)</f>
        <v>60</v>
      </c>
      <c r="O18" s="8">
        <v>93</v>
      </c>
      <c r="P18" s="61">
        <f>N18-O18</f>
        <v>-33</v>
      </c>
      <c r="Q18" s="5"/>
      <c r="CF18" s="5"/>
    </row>
    <row r="19" spans="1:84" ht="18.75" customHeight="1">
      <c r="A19" s="4"/>
      <c r="B19" s="7"/>
      <c r="C19" s="7"/>
      <c r="D19" s="7"/>
      <c r="E19" s="7"/>
      <c r="F19" s="16"/>
      <c r="G19" s="44"/>
      <c r="H19" s="16"/>
      <c r="I19" s="21"/>
      <c r="J19" s="16"/>
      <c r="K19" s="16"/>
      <c r="L19" s="16"/>
      <c r="M19" s="16"/>
      <c r="N19" s="54"/>
      <c r="O19" s="7"/>
      <c r="P19" s="57"/>
      <c r="Q19" s="5"/>
      <c r="CF19" s="5"/>
    </row>
    <row r="20" spans="1:84" ht="18.75" customHeight="1">
      <c r="A20" s="6" t="s">
        <v>18</v>
      </c>
      <c r="B20" s="8">
        <v>45</v>
      </c>
      <c r="C20" s="8">
        <v>49</v>
      </c>
      <c r="D20" s="8">
        <v>71</v>
      </c>
      <c r="E20" s="8">
        <f>IF('４月'!B20="","",'４月'!B20)</f>
        <v>40</v>
      </c>
      <c r="F20" s="8">
        <f>IF('５月'!B20="","",'５月'!B20)</f>
        <v>40</v>
      </c>
      <c r="G20" s="8">
        <f>IF('６月'!B20="","",'６月'!B20)</f>
        <v>36</v>
      </c>
      <c r="H20" s="8">
        <f>IF('７月'!B20="","",'７月'!B20)</f>
        <v>45</v>
      </c>
      <c r="I20" s="8">
        <f>IF('８月'!B20="","",'８月'!B20)</f>
        <v>47</v>
      </c>
      <c r="J20" s="8">
        <f>IF('９月'!B20="","",'９月'!B20)</f>
        <v>40</v>
      </c>
      <c r="K20" s="8">
        <f>IF('１０月'!B20="","",'１０月'!B20)</f>
        <v>46</v>
      </c>
      <c r="L20" s="8">
        <f>IF('１１月'!B20="","",'１１月'!B20)</f>
        <v>48</v>
      </c>
      <c r="M20" s="8">
        <f>IF('12月'!B20="","",'12月'!B20)</f>
        <v>60</v>
      </c>
      <c r="N20" s="59">
        <f>SUM(B20:M20)</f>
        <v>567</v>
      </c>
      <c r="O20" s="8">
        <v>508</v>
      </c>
      <c r="P20" s="61">
        <f>N20-O20</f>
        <v>59</v>
      </c>
      <c r="Q20" s="5"/>
      <c r="CF20" s="5"/>
    </row>
    <row r="21" spans="1:84" ht="18.75" customHeight="1">
      <c r="A21" s="4"/>
      <c r="B21" s="7"/>
      <c r="C21" s="7"/>
      <c r="D21" s="7"/>
      <c r="E21" s="7"/>
      <c r="F21" s="16"/>
      <c r="G21" s="16"/>
      <c r="H21" s="16"/>
      <c r="I21" s="21"/>
      <c r="J21" s="16"/>
      <c r="K21" s="16"/>
      <c r="L21" s="16"/>
      <c r="M21" s="16"/>
      <c r="N21" s="54"/>
      <c r="O21" s="7"/>
      <c r="P21" s="57"/>
      <c r="Q21" s="5"/>
      <c r="CF21" s="5"/>
    </row>
    <row r="22" spans="1:84" ht="18.75" customHeight="1">
      <c r="A22" s="6" t="s">
        <v>19</v>
      </c>
      <c r="B22" s="8">
        <v>9</v>
      </c>
      <c r="C22" s="8">
        <v>5</v>
      </c>
      <c r="D22" s="8">
        <v>10</v>
      </c>
      <c r="E22" s="8">
        <f>IF('４月'!B22="","",'４月'!B22)</f>
        <v>12</v>
      </c>
      <c r="F22" s="8">
        <f>IF('５月'!B22="","",'５月'!B22)</f>
        <v>13</v>
      </c>
      <c r="G22" s="8">
        <f>IF('６月'!B22="","",'６月'!B22)</f>
        <v>5</v>
      </c>
      <c r="H22" s="8">
        <f>IF('７月'!B22="","",'７月'!B22)</f>
        <v>7</v>
      </c>
      <c r="I22" s="8">
        <f>IF('８月'!B22="","",'８月'!B22)</f>
        <v>10</v>
      </c>
      <c r="J22" s="8">
        <f>IF('９月'!B22="","",'９月'!B22)</f>
        <v>9</v>
      </c>
      <c r="K22" s="8">
        <f>IF('１０月'!B22="","",'１０月'!B22)</f>
        <v>8</v>
      </c>
      <c r="L22" s="8">
        <f>IF('１１月'!B22="","",'１１月'!B22)</f>
        <v>3</v>
      </c>
      <c r="M22" s="8">
        <f>IF('12月'!B22="","",'12月'!B22)</f>
        <v>5</v>
      </c>
      <c r="N22" s="59">
        <f>SUM(B22:M22)</f>
        <v>96</v>
      </c>
      <c r="O22" s="8">
        <v>72</v>
      </c>
      <c r="P22" s="61">
        <f>N22-O22</f>
        <v>24</v>
      </c>
      <c r="Q22" s="5"/>
      <c r="CF22" s="5"/>
    </row>
    <row r="23" spans="1:84" ht="18.75" customHeight="1">
      <c r="A23" s="4"/>
      <c r="B23" s="7"/>
      <c r="C23" s="7"/>
      <c r="D23" s="7"/>
      <c r="E23" s="7"/>
      <c r="F23" s="16"/>
      <c r="G23" s="16"/>
      <c r="H23" s="16"/>
      <c r="I23" s="21"/>
      <c r="J23" s="16"/>
      <c r="K23" s="16"/>
      <c r="L23" s="16"/>
      <c r="M23" s="16"/>
      <c r="N23" s="54"/>
      <c r="O23" s="7"/>
      <c r="P23" s="57"/>
      <c r="Q23" s="5"/>
      <c r="CF23" s="5"/>
    </row>
    <row r="24" spans="1:84" ht="18.75" customHeight="1">
      <c r="A24" s="6" t="s">
        <v>20</v>
      </c>
      <c r="B24" s="8">
        <v>15</v>
      </c>
      <c r="C24" s="8">
        <v>16</v>
      </c>
      <c r="D24" s="8">
        <v>18</v>
      </c>
      <c r="E24" s="8">
        <f>IF('４月'!B24="","",'４月'!B24)</f>
        <v>18</v>
      </c>
      <c r="F24" s="8">
        <f>IF('５月'!B24="","",'５月'!B24)</f>
        <v>16</v>
      </c>
      <c r="G24" s="8">
        <f>IF('６月'!B24="","",'６月'!B24)</f>
        <v>16</v>
      </c>
      <c r="H24" s="8">
        <f>IF('７月'!B24="","",'７月'!B24)</f>
        <v>20</v>
      </c>
      <c r="I24" s="8">
        <f>IF('８月'!B24="","",'８月'!B24)</f>
        <v>24</v>
      </c>
      <c r="J24" s="8">
        <f>IF('９月'!B24="","",'９月'!B24)</f>
        <v>19</v>
      </c>
      <c r="K24" s="8">
        <f>IF('１０月'!B24="","",'１０月'!B24)</f>
        <v>19</v>
      </c>
      <c r="L24" s="8">
        <f>IF('１１月'!B24="","",'１１月'!B24)</f>
        <v>12</v>
      </c>
      <c r="M24" s="8">
        <f>IF('12月'!B24="","",'12月'!B24)</f>
        <v>16</v>
      </c>
      <c r="N24" s="59">
        <f>SUM(B24:M24)</f>
        <v>209</v>
      </c>
      <c r="O24" s="8">
        <v>216</v>
      </c>
      <c r="P24" s="61">
        <f>N24-O24</f>
        <v>-7</v>
      </c>
      <c r="Q24" s="5"/>
      <c r="CF24" s="5"/>
    </row>
    <row r="25" spans="1:84" ht="18.75" customHeight="1">
      <c r="A25" s="4"/>
      <c r="B25" s="7"/>
      <c r="C25" s="7"/>
      <c r="D25" s="7"/>
      <c r="E25" s="7"/>
      <c r="F25" s="16"/>
      <c r="G25" s="44"/>
      <c r="H25" s="16"/>
      <c r="I25" s="21"/>
      <c r="J25" s="16"/>
      <c r="K25" s="16"/>
      <c r="L25" s="16"/>
      <c r="M25" s="16"/>
      <c r="N25" s="54"/>
      <c r="O25" s="7"/>
      <c r="P25" s="57"/>
      <c r="Q25" s="5"/>
      <c r="CF25" s="5"/>
    </row>
    <row r="26" spans="1:84" ht="18.75" customHeight="1">
      <c r="A26" s="6" t="s">
        <v>21</v>
      </c>
      <c r="B26" s="8">
        <v>15</v>
      </c>
      <c r="C26" s="8">
        <v>10</v>
      </c>
      <c r="D26" s="8">
        <v>12</v>
      </c>
      <c r="E26" s="8" t="e">
        <f>IF(４月!#REF!="","",４月!#REF!)</f>
        <v>#REF!</v>
      </c>
      <c r="F26" s="8" t="e">
        <f>IF(５月!#REF!="","",５月!#REF!)</f>
        <v>#REF!</v>
      </c>
      <c r="G26" s="8" t="e">
        <f>IF(６月!#REF!="","",６月!#REF!)</f>
        <v>#REF!</v>
      </c>
      <c r="H26" s="8" t="e">
        <f>IF(７月!#REF!="","",７月!#REF!)</f>
        <v>#REF!</v>
      </c>
      <c r="I26" s="8" t="e">
        <f>IF(８月!#REF!="","",８月!#REF!)</f>
        <v>#REF!</v>
      </c>
      <c r="J26" s="8" t="e">
        <f>IF(９月!#REF!="","",９月!#REF!)</f>
        <v>#REF!</v>
      </c>
      <c r="K26" s="8" t="e">
        <f>IF('１０月'!#REF!="","",'１０月'!#REF!)</f>
        <v>#REF!</v>
      </c>
      <c r="L26" s="8" t="e">
        <f>IF('１１月'!#REF!="","",'１１月'!#REF!)</f>
        <v>#REF!</v>
      </c>
      <c r="M26" s="8" t="e">
        <f>IF('12月'!#REF!="","",'12月'!#REF!)</f>
        <v>#REF!</v>
      </c>
      <c r="N26" s="59" t="e">
        <f>SUM(B26:M26)</f>
        <v>#REF!</v>
      </c>
      <c r="O26" s="8">
        <v>84</v>
      </c>
      <c r="P26" s="61" t="e">
        <f>N26-O26</f>
        <v>#REF!</v>
      </c>
      <c r="Q26" s="5"/>
      <c r="CF26" s="5"/>
    </row>
    <row r="27" spans="1:84" ht="18.75" customHeight="1">
      <c r="A27" s="4"/>
      <c r="B27" s="7"/>
      <c r="C27" s="7"/>
      <c r="D27" s="7"/>
      <c r="E27" s="7"/>
      <c r="F27" s="16"/>
      <c r="G27" s="16"/>
      <c r="H27" s="16"/>
      <c r="I27" s="21"/>
      <c r="J27" s="16"/>
      <c r="K27" s="16"/>
      <c r="L27" s="16"/>
      <c r="M27" s="16"/>
      <c r="N27" s="54"/>
      <c r="O27" s="7"/>
      <c r="P27" s="57"/>
      <c r="Q27" s="5"/>
      <c r="CF27" s="5"/>
    </row>
    <row r="28" spans="1:84" ht="18.75" customHeight="1">
      <c r="A28" s="6" t="s">
        <v>22</v>
      </c>
      <c r="B28" s="8">
        <v>2</v>
      </c>
      <c r="C28" s="8">
        <v>5</v>
      </c>
      <c r="D28" s="8">
        <v>5</v>
      </c>
      <c r="E28" s="8">
        <f>IF('４月'!B26="","",'４月'!B26)</f>
        <v>8</v>
      </c>
      <c r="F28" s="8">
        <f>IF('５月'!B26="","",'５月'!B26)</f>
        <v>2</v>
      </c>
      <c r="G28" s="8">
        <f>IF('６月'!B26="","",'６月'!B26)</f>
        <v>4</v>
      </c>
      <c r="H28" s="8">
        <f>IF('７月'!B26="","",'７月'!B26)</f>
        <v>5</v>
      </c>
      <c r="I28" s="8">
        <f>IF('８月'!B26="","",'８月'!B26)</f>
        <v>3</v>
      </c>
      <c r="J28" s="8">
        <f>IF('９月'!B26="","",'９月'!B26)</f>
        <v>4</v>
      </c>
      <c r="K28" s="8">
        <f>IF('１０月'!B26="","",'１０月'!B26)</f>
        <v>1</v>
      </c>
      <c r="L28" s="8">
        <f>IF('１１月'!B26="","",'１１月'!B26)</f>
        <v>2</v>
      </c>
      <c r="M28" s="8">
        <f>IF('12月'!B26="","",'12月'!B26)</f>
        <v>5</v>
      </c>
      <c r="N28" s="59">
        <f>SUM(B28:M28)</f>
        <v>46</v>
      </c>
      <c r="O28" s="8">
        <v>60</v>
      </c>
      <c r="P28" s="61">
        <f>N28-O28</f>
        <v>-14</v>
      </c>
      <c r="Q28" s="5"/>
      <c r="CF28" s="5"/>
    </row>
    <row r="29" spans="1:84" ht="18.75" customHeight="1">
      <c r="A29" s="4"/>
      <c r="B29" s="7"/>
      <c r="C29" s="7"/>
      <c r="D29" s="7"/>
      <c r="E29" s="7"/>
      <c r="F29" s="16"/>
      <c r="G29" s="16"/>
      <c r="H29" s="16"/>
      <c r="I29" s="21"/>
      <c r="J29" s="16"/>
      <c r="K29" s="16"/>
      <c r="L29" s="16"/>
      <c r="M29" s="16"/>
      <c r="N29" s="54"/>
      <c r="O29" s="7"/>
      <c r="P29" s="57"/>
      <c r="Q29" s="5"/>
      <c r="CF29" s="5"/>
    </row>
    <row r="30" spans="1:84" ht="18.75" customHeight="1">
      <c r="A30" s="6" t="s">
        <v>23</v>
      </c>
      <c r="B30" s="8">
        <v>12</v>
      </c>
      <c r="C30" s="8">
        <v>6</v>
      </c>
      <c r="D30" s="8">
        <v>6</v>
      </c>
      <c r="E30" s="8">
        <f>IF('４月'!B28="","",'４月'!B28)</f>
        <v>9</v>
      </c>
      <c r="F30" s="8">
        <f>IF('５月'!B28="","",'５月'!B28)</f>
        <v>6</v>
      </c>
      <c r="G30" s="8">
        <f>IF('６月'!B28="","",'６月'!B28)</f>
        <v>8</v>
      </c>
      <c r="H30" s="8">
        <f>IF('７月'!B28="","",'７月'!B28)</f>
        <v>4</v>
      </c>
      <c r="I30" s="8">
        <f>IF('８月'!B28="","",'８月'!B28)</f>
        <v>13</v>
      </c>
      <c r="J30" s="8">
        <f>IF('９月'!B28="","",'９月'!B28)</f>
        <v>6</v>
      </c>
      <c r="K30" s="8">
        <f>IF('１０月'!B28="","",'１０月'!B28)</f>
        <v>18</v>
      </c>
      <c r="L30" s="8">
        <f>IF('１１月'!B28="","",'１１月'!B28)</f>
        <v>6</v>
      </c>
      <c r="M30" s="8">
        <f>IF('12月'!B28="","",'12月'!B28)</f>
        <v>1</v>
      </c>
      <c r="N30" s="59">
        <f>SUM(B30:M30)</f>
        <v>95</v>
      </c>
      <c r="O30" s="8">
        <v>107</v>
      </c>
      <c r="P30" s="61">
        <f>N30-O30</f>
        <v>-12</v>
      </c>
      <c r="Q30" s="5"/>
      <c r="CF30" s="5"/>
    </row>
    <row r="31" spans="1:84" ht="18.75" customHeight="1">
      <c r="A31" s="4"/>
      <c r="B31" s="7"/>
      <c r="C31" s="7"/>
      <c r="D31" s="7"/>
      <c r="E31" s="7"/>
      <c r="F31" s="16"/>
      <c r="G31" s="16"/>
      <c r="H31" s="16"/>
      <c r="I31" s="21"/>
      <c r="J31" s="16"/>
      <c r="K31" s="16"/>
      <c r="L31" s="16"/>
      <c r="M31" s="16"/>
      <c r="N31" s="54"/>
      <c r="O31" s="7"/>
      <c r="P31" s="57"/>
      <c r="Q31" s="5"/>
      <c r="CF31" s="5"/>
    </row>
    <row r="32" spans="1:84" ht="18.75" customHeight="1">
      <c r="A32" s="46" t="s">
        <v>24</v>
      </c>
      <c r="B32" s="47">
        <v>10</v>
      </c>
      <c r="C32" s="47">
        <v>15</v>
      </c>
      <c r="D32" s="47">
        <v>10</v>
      </c>
      <c r="E32" s="62">
        <f>IF('４月'!B30="","",'４月'!B30)</f>
        <v>8</v>
      </c>
      <c r="F32" s="62">
        <f>IF('５月'!B30="","",'５月'!B30)</f>
        <v>10</v>
      </c>
      <c r="G32" s="62">
        <f>IF('６月'!B30="","",'６月'!B30)</f>
        <v>9</v>
      </c>
      <c r="H32" s="62">
        <f>IF('７月'!B30="","",'７月'!B30)</f>
        <v>4</v>
      </c>
      <c r="I32" s="62">
        <f>IF('８月'!B30="","",'８月'!B30)</f>
        <v>7</v>
      </c>
      <c r="J32" s="62">
        <f>IF('９月'!B30="","",'９月'!B30)</f>
        <v>4</v>
      </c>
      <c r="K32" s="62">
        <f>IF('１０月'!B30="","",'１０月'!B30)</f>
        <v>8</v>
      </c>
      <c r="L32" s="62">
        <f>IF('１１月'!B30="","",'１１月'!B30)</f>
        <v>4</v>
      </c>
      <c r="M32" s="62">
        <f>IF('12月'!B30="","",'12月'!B30)</f>
        <v>4</v>
      </c>
      <c r="N32" s="59">
        <f>SUM(B32:M32)</f>
        <v>93</v>
      </c>
      <c r="O32" s="59">
        <v>172</v>
      </c>
      <c r="P32" s="60">
        <f>N32-O32</f>
        <v>-79</v>
      </c>
      <c r="Q32" s="5"/>
      <c r="CF32" s="5"/>
    </row>
    <row r="33" spans="1:84" ht="18.75" customHeight="1">
      <c r="A33" s="6"/>
      <c r="B33" s="8"/>
      <c r="C33" s="8"/>
      <c r="D33" s="8"/>
      <c r="E33" s="8"/>
      <c r="F33" s="17"/>
      <c r="G33" s="17"/>
      <c r="H33" s="17"/>
      <c r="I33" s="22"/>
      <c r="J33" s="17"/>
      <c r="K33" s="17"/>
      <c r="L33" s="17"/>
      <c r="M33" s="17"/>
      <c r="N33" s="8"/>
      <c r="O33" s="8"/>
      <c r="P33" s="61"/>
      <c r="Q33" s="5"/>
      <c r="CF33" s="5"/>
    </row>
    <row r="34" spans="1:84" ht="18.75" customHeight="1">
      <c r="A34" s="6" t="s">
        <v>25</v>
      </c>
      <c r="B34" s="8">
        <v>5</v>
      </c>
      <c r="C34" s="8">
        <v>6</v>
      </c>
      <c r="D34" s="8">
        <v>9</v>
      </c>
      <c r="E34" s="8">
        <f>IF('４月'!B32="","",'４月'!B32)</f>
        <v>3</v>
      </c>
      <c r="F34" s="8">
        <f>IF('５月'!B32="","",'５月'!B32)</f>
        <v>5</v>
      </c>
      <c r="G34" s="8">
        <f>IF('６月'!B32="","",'６月'!B32)</f>
        <v>3</v>
      </c>
      <c r="H34" s="8">
        <f>IF('７月'!B32="","",'７月'!B32)</f>
        <v>3</v>
      </c>
      <c r="I34" s="8">
        <f>IF('８月'!B32="","",'８月'!B32)</f>
        <v>5</v>
      </c>
      <c r="J34" s="8">
        <f>IF('９月'!B32="","",'９月'!B32)</f>
        <v>8</v>
      </c>
      <c r="K34" s="8">
        <f>IF('１０月'!B32="","",'１０月'!B32)</f>
        <v>5</v>
      </c>
      <c r="L34" s="8">
        <f>IF('１１月'!B32="","",'１１月'!B32)</f>
        <v>1</v>
      </c>
      <c r="M34" s="8">
        <f>IF('12月'!B32="","",'12月'!B32)</f>
        <v>3</v>
      </c>
      <c r="N34" s="8">
        <f>SUM(B34:M34)</f>
        <v>56</v>
      </c>
      <c r="O34" s="59">
        <v>94</v>
      </c>
      <c r="P34" s="60">
        <f>N34-O34</f>
        <v>-38</v>
      </c>
      <c r="Q34" s="5"/>
      <c r="CF34" s="5"/>
    </row>
    <row r="35" spans="1:84" ht="18.75" customHeight="1">
      <c r="A35" s="4"/>
      <c r="B35" s="7"/>
      <c r="C35" s="7"/>
      <c r="D35" s="7"/>
      <c r="E35" s="7"/>
      <c r="F35" s="16"/>
      <c r="G35" s="16"/>
      <c r="H35" s="16"/>
      <c r="I35" s="21"/>
      <c r="J35" s="16"/>
      <c r="K35" s="16"/>
      <c r="L35" s="16"/>
      <c r="M35" s="16"/>
      <c r="N35" s="7"/>
      <c r="O35" s="7"/>
      <c r="P35" s="57"/>
      <c r="Q35" s="5"/>
      <c r="CF35" s="5"/>
    </row>
    <row r="36" spans="1:84" ht="18.75" customHeight="1">
      <c r="A36" s="6" t="s">
        <v>52</v>
      </c>
      <c r="B36" s="8">
        <v>0</v>
      </c>
      <c r="C36" s="8">
        <v>0</v>
      </c>
      <c r="D36" s="8">
        <v>0</v>
      </c>
      <c r="E36" s="8">
        <f>IF('４月'!B34="","",'４月'!B34)</f>
        <v>7</v>
      </c>
      <c r="F36" s="8">
        <f>IF('５月'!B34="","",'５月'!B34)</f>
        <v>8</v>
      </c>
      <c r="G36" s="8">
        <f>IF('６月'!B34="","",'６月'!B34)</f>
        <v>9</v>
      </c>
      <c r="H36" s="8">
        <f>IF('７月'!B34="","",'７月'!B34)</f>
        <v>8</v>
      </c>
      <c r="I36" s="8">
        <f>IF('８月'!B34="","",'８月'!B34)</f>
        <v>8</v>
      </c>
      <c r="J36" s="8">
        <f>IF('９月'!B34="","",'９月'!B34)</f>
        <v>4</v>
      </c>
      <c r="K36" s="8">
        <f>IF('１０月'!B34="","",'１０月'!B34)</f>
        <v>5</v>
      </c>
      <c r="L36" s="8">
        <f>IF('１１月'!B34="","",'１１月'!B34)</f>
        <v>9</v>
      </c>
      <c r="M36" s="8">
        <f>IF('12月'!B34="","",'12月'!B34)</f>
        <v>7</v>
      </c>
      <c r="N36" s="8">
        <f>SUM(B36:M36)</f>
        <v>65</v>
      </c>
      <c r="O36" s="59">
        <v>113</v>
      </c>
      <c r="P36" s="60">
        <f>N36-O36</f>
        <v>-48</v>
      </c>
      <c r="Q36" s="5"/>
      <c r="CF36" s="5"/>
    </row>
    <row r="37" spans="1:84" ht="18.7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  <c r="Q37" s="5"/>
      <c r="CF37" s="5"/>
    </row>
    <row r="38" spans="1:84" ht="18.75" customHeight="1">
      <c r="A38" s="15" t="s">
        <v>68</v>
      </c>
      <c r="B38" s="70">
        <v>2</v>
      </c>
      <c r="C38" s="70">
        <v>1</v>
      </c>
      <c r="D38" s="70">
        <v>1</v>
      </c>
      <c r="E38" s="8">
        <f>IF('４月'!B36="","",'４月'!B36)</f>
        <v>1</v>
      </c>
      <c r="F38" s="8">
        <f>IF('５月'!B36="","",'５月'!B36)</f>
        <v>1</v>
      </c>
      <c r="G38" s="8">
        <f>IF('６月'!B36="","",'６月'!B36)</f>
        <v>0</v>
      </c>
      <c r="H38" s="8">
        <f>IF('７月'!B36="","",'７月'!B36)</f>
        <v>0</v>
      </c>
      <c r="I38" s="8">
        <f>IF('８月'!B36="","",'８月'!B36)</f>
        <v>0</v>
      </c>
      <c r="J38" s="8">
        <f>IF('９月'!B36="","",'９月'!B36)</f>
        <v>0</v>
      </c>
      <c r="K38" s="8">
        <f>IF('１０月'!B36="","",'１０月'!B36)</f>
        <v>0</v>
      </c>
      <c r="L38" s="8">
        <f>IF('１１月'!B36="","",'１１月'!B36)</f>
        <v>2</v>
      </c>
      <c r="M38" s="8">
        <f>IF('12月'!B36="","",'12月'!B36)</f>
        <v>1</v>
      </c>
      <c r="N38" s="8">
        <f>SUM(B38:M38)</f>
        <v>9</v>
      </c>
      <c r="O38" s="70">
        <v>8</v>
      </c>
      <c r="P38" s="60">
        <f>N38-O38</f>
        <v>1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  <c r="Q39" s="5"/>
      <c r="CF39" s="5"/>
    </row>
    <row r="40" spans="1:84" ht="18.75" customHeight="1">
      <c r="A40" s="6" t="s">
        <v>26</v>
      </c>
      <c r="B40" s="8">
        <f aca="true" t="shared" si="1" ref="B40:O40">SUM(B6:B38)</f>
        <v>455</v>
      </c>
      <c r="C40" s="8">
        <f t="shared" si="1"/>
        <v>449</v>
      </c>
      <c r="D40" s="8">
        <f t="shared" si="1"/>
        <v>488</v>
      </c>
      <c r="E40" s="8" t="e">
        <f t="shared" si="1"/>
        <v>#REF!</v>
      </c>
      <c r="F40" s="8" t="e">
        <f t="shared" si="1"/>
        <v>#REF!</v>
      </c>
      <c r="G40" s="8" t="e">
        <f t="shared" si="1"/>
        <v>#REF!</v>
      </c>
      <c r="H40" s="8" t="e">
        <f t="shared" si="1"/>
        <v>#REF!</v>
      </c>
      <c r="I40" s="8" t="e">
        <f t="shared" si="1"/>
        <v>#REF!</v>
      </c>
      <c r="J40" s="8" t="e">
        <f t="shared" si="1"/>
        <v>#REF!</v>
      </c>
      <c r="K40" s="8" t="e">
        <f t="shared" si="1"/>
        <v>#REF!</v>
      </c>
      <c r="L40" s="8" t="e">
        <f t="shared" si="1"/>
        <v>#REF!</v>
      </c>
      <c r="M40" s="8" t="e">
        <f t="shared" si="1"/>
        <v>#REF!</v>
      </c>
      <c r="N40" s="8" t="e">
        <f t="shared" si="1"/>
        <v>#REF!</v>
      </c>
      <c r="O40" s="8">
        <f t="shared" si="1"/>
        <v>5584</v>
      </c>
      <c r="P40" s="60" t="e">
        <f>N40-O40</f>
        <v>#REF!</v>
      </c>
      <c r="Q40" s="5"/>
      <c r="CF40" s="5"/>
    </row>
    <row r="41" spans="1:17" ht="18.75" customHeight="1">
      <c r="A41" s="53" t="s">
        <v>61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  <c r="Q41" s="3"/>
    </row>
    <row r="42" spans="1:16" ht="18.75" customHeight="1">
      <c r="A42" s="58" t="s">
        <v>26</v>
      </c>
      <c r="B42" s="59">
        <f aca="true" t="shared" si="2" ref="B42:O42">SUM(B8:B38)</f>
        <v>276</v>
      </c>
      <c r="C42" s="59">
        <f t="shared" si="2"/>
        <v>259</v>
      </c>
      <c r="D42" s="59">
        <f t="shared" si="2"/>
        <v>285</v>
      </c>
      <c r="E42" s="59" t="e">
        <f t="shared" si="2"/>
        <v>#REF!</v>
      </c>
      <c r="F42" s="59" t="e">
        <f t="shared" si="2"/>
        <v>#REF!</v>
      </c>
      <c r="G42" s="59" t="e">
        <f t="shared" si="2"/>
        <v>#REF!</v>
      </c>
      <c r="H42" s="59" t="e">
        <f t="shared" si="2"/>
        <v>#REF!</v>
      </c>
      <c r="I42" s="59" t="e">
        <f t="shared" si="2"/>
        <v>#REF!</v>
      </c>
      <c r="J42" s="59" t="e">
        <f t="shared" si="2"/>
        <v>#REF!</v>
      </c>
      <c r="K42" s="59" t="e">
        <f t="shared" si="2"/>
        <v>#REF!</v>
      </c>
      <c r="L42" s="59" t="e">
        <f t="shared" si="2"/>
        <v>#REF!</v>
      </c>
      <c r="M42" s="59" t="e">
        <f t="shared" si="2"/>
        <v>#REF!</v>
      </c>
      <c r="N42" s="59" t="e">
        <f t="shared" si="2"/>
        <v>#REF!</v>
      </c>
      <c r="O42" s="59">
        <f t="shared" si="2"/>
        <v>3245</v>
      </c>
      <c r="P42" s="60" t="e">
        <f>N42-O42</f>
        <v>#REF!</v>
      </c>
    </row>
    <row r="44" spans="1:16" ht="14.25">
      <c r="A44" s="53"/>
      <c r="B44" s="54"/>
      <c r="C44" s="54"/>
      <c r="D44" s="54"/>
      <c r="E44" s="54"/>
      <c r="F44" s="55"/>
      <c r="G44" s="55"/>
      <c r="H44" s="55"/>
      <c r="I44" s="56"/>
      <c r="J44" s="55"/>
      <c r="K44" s="55"/>
      <c r="L44" s="55"/>
      <c r="M44" s="55"/>
      <c r="N44" s="54"/>
      <c r="O44" s="54"/>
      <c r="P44" s="57"/>
    </row>
    <row r="45" spans="1:16" ht="14.25">
      <c r="A45" s="58" t="s">
        <v>72</v>
      </c>
      <c r="B45" s="59">
        <v>5</v>
      </c>
      <c r="C45" s="59">
        <v>2</v>
      </c>
      <c r="D45" s="59">
        <v>8</v>
      </c>
      <c r="E45" s="59" t="e">
        <f>４月!#REF!</f>
        <v>#REF!</v>
      </c>
      <c r="F45" s="59" t="e">
        <f>５月!#REF!</f>
        <v>#REF!</v>
      </c>
      <c r="G45" s="59" t="e">
        <f>６月!#REF!</f>
        <v>#REF!</v>
      </c>
      <c r="H45" s="59" t="e">
        <f>７月!#REF!</f>
        <v>#REF!</v>
      </c>
      <c r="I45" s="59" t="e">
        <f>８月!#REF!</f>
        <v>#REF!</v>
      </c>
      <c r="J45" s="59" t="e">
        <f>９月!#REF!</f>
        <v>#REF!</v>
      </c>
      <c r="K45" s="59" t="e">
        <f>'１０月'!#REF!</f>
        <v>#REF!</v>
      </c>
      <c r="L45" s="59" t="e">
        <f>'１１月'!#REF!</f>
        <v>#REF!</v>
      </c>
      <c r="M45" s="59" t="e">
        <f>'12月'!#REF!</f>
        <v>#REF!</v>
      </c>
      <c r="N45" s="59" t="e">
        <f>SUM(B45:M45)</f>
        <v>#REF!</v>
      </c>
      <c r="O45" s="59">
        <v>70</v>
      </c>
      <c r="P45" s="60" t="e">
        <f>N45-O45</f>
        <v>#REF!</v>
      </c>
    </row>
    <row r="46" spans="1:16" ht="14.25">
      <c r="A46" s="53"/>
      <c r="B46" s="54"/>
      <c r="C46" s="54"/>
      <c r="D46" s="54"/>
      <c r="E46" s="54"/>
      <c r="F46" s="55"/>
      <c r="G46" s="55"/>
      <c r="H46" s="55"/>
      <c r="I46" s="56"/>
      <c r="J46" s="55"/>
      <c r="K46" s="55"/>
      <c r="L46" s="55"/>
      <c r="M46" s="55"/>
      <c r="N46" s="54"/>
      <c r="O46" s="54"/>
      <c r="P46" s="57"/>
    </row>
    <row r="47" spans="1:16" ht="14.25">
      <c r="A47" s="58" t="s">
        <v>73</v>
      </c>
      <c r="B47" s="59">
        <v>36</v>
      </c>
      <c r="C47" s="59">
        <v>18</v>
      </c>
      <c r="D47" s="59">
        <v>31</v>
      </c>
      <c r="E47" s="59" t="e">
        <f>４月!#REF!</f>
        <v>#REF!</v>
      </c>
      <c r="F47" s="59" t="e">
        <f>５月!#REF!</f>
        <v>#REF!</v>
      </c>
      <c r="G47" s="59" t="e">
        <f>６月!#REF!</f>
        <v>#REF!</v>
      </c>
      <c r="H47" s="59" t="e">
        <f>７月!#REF!</f>
        <v>#REF!</v>
      </c>
      <c r="I47" s="59" t="e">
        <f>８月!#REF!</f>
        <v>#REF!</v>
      </c>
      <c r="J47" s="59" t="e">
        <f>９月!#REF!</f>
        <v>#REF!</v>
      </c>
      <c r="K47" s="59" t="e">
        <f>'１０月'!#REF!</f>
        <v>#REF!</v>
      </c>
      <c r="L47" s="59" t="e">
        <f>'１１月'!#REF!</f>
        <v>#REF!</v>
      </c>
      <c r="M47" s="59" t="e">
        <f>'12月'!#REF!</f>
        <v>#REF!</v>
      </c>
      <c r="N47" s="59" t="e">
        <f>SUM(B47:M47)</f>
        <v>#REF!</v>
      </c>
      <c r="O47" s="59">
        <v>266</v>
      </c>
      <c r="P47" s="60" t="e">
        <f>N47-O47</f>
        <v>#REF!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32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33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160</v>
      </c>
      <c r="C6" s="17">
        <v>210</v>
      </c>
      <c r="D6" s="17">
        <f>B6+'６月'!$D$6</f>
        <v>654</v>
      </c>
      <c r="E6" s="17">
        <f>C6+'６月'!$E$6</f>
        <v>761</v>
      </c>
      <c r="F6" s="40">
        <f>D6-E6</f>
        <v>-107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35</v>
      </c>
      <c r="C8" s="17">
        <v>32</v>
      </c>
      <c r="D8" s="17">
        <f>B8+'６月'!$D$8</f>
        <v>164</v>
      </c>
      <c r="E8" s="17">
        <f>C8+'６月'!$E$8</f>
        <v>156</v>
      </c>
      <c r="F8" s="40">
        <f>D8-E8</f>
        <v>8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87</v>
      </c>
      <c r="C10" s="17">
        <v>81</v>
      </c>
      <c r="D10" s="17">
        <f>B10+'６月'!$D$10</f>
        <v>340</v>
      </c>
      <c r="E10" s="17">
        <f>C10+'６月'!$E$10</f>
        <v>330</v>
      </c>
      <c r="F10" s="40">
        <f>D10-E10</f>
        <v>10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19</v>
      </c>
      <c r="C12" s="17">
        <v>20</v>
      </c>
      <c r="D12" s="17">
        <f>B12+'６月'!$D$12</f>
        <v>66</v>
      </c>
      <c r="E12" s="17">
        <f>C12+'６月'!$E$12</f>
        <v>79</v>
      </c>
      <c r="F12" s="40">
        <f>D12-E12</f>
        <v>-13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2</v>
      </c>
      <c r="D14" s="17">
        <f>B14+'６月'!$D$14</f>
        <v>17</v>
      </c>
      <c r="E14" s="17">
        <f>C14+'６月'!$E$14</f>
        <v>21</v>
      </c>
      <c r="F14" s="40">
        <f>D14-E14</f>
        <v>-4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12</v>
      </c>
      <c r="C16" s="17">
        <v>7</v>
      </c>
      <c r="D16" s="17">
        <f>B16+'６月'!$D$16</f>
        <v>43</v>
      </c>
      <c r="E16" s="17">
        <f>C16+'６月'!$E$16</f>
        <v>33</v>
      </c>
      <c r="F16" s="40">
        <f>D16-E16</f>
        <v>10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9</v>
      </c>
      <c r="D18" s="17">
        <f>B18+'６月'!$D$18</f>
        <v>24</v>
      </c>
      <c r="E18" s="17">
        <f>C18+'６月'!$E$18</f>
        <v>31</v>
      </c>
      <c r="F18" s="40">
        <f>D18-E18</f>
        <v>-7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45</v>
      </c>
      <c r="C20" s="17">
        <v>42</v>
      </c>
      <c r="D20" s="17">
        <f>B20+'６月'!$D$20</f>
        <v>161</v>
      </c>
      <c r="E20" s="17">
        <f>C20+'６月'!$E$20</f>
        <v>167</v>
      </c>
      <c r="F20" s="40">
        <f>D20-E20</f>
        <v>-6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7</v>
      </c>
      <c r="C22" s="17">
        <v>7</v>
      </c>
      <c r="D22" s="17">
        <f>B22+'６月'!$D$22</f>
        <v>37</v>
      </c>
      <c r="E22" s="17">
        <f>C22+'６月'!$E$22</f>
        <v>21</v>
      </c>
      <c r="F22" s="40">
        <f>D22-E22</f>
        <v>16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20</v>
      </c>
      <c r="C24" s="17">
        <v>20</v>
      </c>
      <c r="D24" s="17">
        <f>B24+'６月'!$D$24</f>
        <v>70</v>
      </c>
      <c r="E24" s="17">
        <f>C24+'６月'!$E$24</f>
        <v>70</v>
      </c>
      <c r="F24" s="40">
        <f>D24-E24</f>
        <v>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5</v>
      </c>
      <c r="C26" s="17">
        <v>4</v>
      </c>
      <c r="D26" s="17">
        <f>B26+'６月'!$D$26</f>
        <v>19</v>
      </c>
      <c r="E26" s="17">
        <f>C26+'６月'!$E$26</f>
        <v>20</v>
      </c>
      <c r="F26" s="40">
        <f>D26-E26</f>
        <v>-1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4</v>
      </c>
      <c r="C28" s="17">
        <v>5</v>
      </c>
      <c r="D28" s="17">
        <f>B28+'６月'!$D$28</f>
        <v>27</v>
      </c>
      <c r="E28" s="17">
        <f>C28+'６月'!$E$28</f>
        <v>31</v>
      </c>
      <c r="F28" s="40">
        <f>D28-E28</f>
        <v>-4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4</v>
      </c>
      <c r="C30" s="49">
        <v>5</v>
      </c>
      <c r="D30" s="49">
        <f>B30+'６月'!$D$30</f>
        <v>31</v>
      </c>
      <c r="E30" s="49">
        <f>C30+'６月'!$E$30</f>
        <v>31</v>
      </c>
      <c r="F30" s="50">
        <f>D30-E30</f>
        <v>0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3</v>
      </c>
      <c r="C32" s="17">
        <v>3</v>
      </c>
      <c r="D32" s="17">
        <f>B32+'６月'!$D$32</f>
        <v>14</v>
      </c>
      <c r="E32" s="17">
        <f>C32+'６月'!$E$32</f>
        <v>16</v>
      </c>
      <c r="F32" s="40">
        <f>D32-E32</f>
        <v>-2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8</v>
      </c>
      <c r="C34" s="17">
        <v>11</v>
      </c>
      <c r="D34" s="17">
        <f>B34+'６月'!$D$34</f>
        <v>32</v>
      </c>
      <c r="E34" s="17">
        <f>C34+'６月'!$E$34</f>
        <v>34</v>
      </c>
      <c r="F34" s="40">
        <f>D34-E34</f>
        <v>-2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76</v>
      </c>
      <c r="B36" s="17">
        <v>0</v>
      </c>
      <c r="C36" s="17">
        <v>0</v>
      </c>
      <c r="D36" s="17">
        <f>B36+'６月'!$D$36</f>
        <v>2</v>
      </c>
      <c r="E36" s="17">
        <f>C36+'６月'!$E$36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417</v>
      </c>
      <c r="C38" s="17">
        <f>SUM(C6:C36)</f>
        <v>458</v>
      </c>
      <c r="D38" s="17">
        <f>SUM(D6:D36)</f>
        <v>1701</v>
      </c>
      <c r="E38" s="17">
        <f>SUM(E6:E36)</f>
        <v>1802</v>
      </c>
      <c r="F38" s="40">
        <f>SUM(F6:F36)</f>
        <v>-101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34</v>
      </c>
      <c r="B1" s="52"/>
      <c r="C1" s="52"/>
      <c r="D1" s="52"/>
      <c r="E1" s="52"/>
      <c r="F1" s="76"/>
    </row>
    <row r="2" spans="2:6" ht="18.75" customHeight="1"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35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190</v>
      </c>
      <c r="C6" s="17">
        <v>196</v>
      </c>
      <c r="D6" s="17">
        <f>B6+'７月'!$D$6</f>
        <v>844</v>
      </c>
      <c r="E6" s="17">
        <f>C6+'７月'!$E$6</f>
        <v>957</v>
      </c>
      <c r="F6" s="40">
        <f>D6-E6</f>
        <v>-113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37</v>
      </c>
      <c r="C8" s="17">
        <v>42</v>
      </c>
      <c r="D8" s="17">
        <f>B8+'７月'!$D$8</f>
        <v>201</v>
      </c>
      <c r="E8" s="17">
        <f>C8+'７月'!$E$8</f>
        <v>198</v>
      </c>
      <c r="F8" s="40">
        <f>D8-E8</f>
        <v>3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98</v>
      </c>
      <c r="C10" s="17">
        <v>77</v>
      </c>
      <c r="D10" s="17">
        <f>B10+'７月'!$D$10</f>
        <v>438</v>
      </c>
      <c r="E10" s="17">
        <f>C10+'７月'!$E$10</f>
        <v>407</v>
      </c>
      <c r="F10" s="40">
        <f>D10-E10</f>
        <v>31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18</v>
      </c>
      <c r="C12" s="17">
        <v>21</v>
      </c>
      <c r="D12" s="17">
        <f>B12+'７月'!$D$12</f>
        <v>84</v>
      </c>
      <c r="E12" s="17">
        <f>C12+'７月'!$E$12</f>
        <v>100</v>
      </c>
      <c r="F12" s="40">
        <f>D12-E12</f>
        <v>-16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7</v>
      </c>
      <c r="C14" s="17">
        <v>14</v>
      </c>
      <c r="D14" s="17">
        <f>B14+'７月'!$D$14</f>
        <v>24</v>
      </c>
      <c r="E14" s="17">
        <f>C14+'７月'!$E$14</f>
        <v>35</v>
      </c>
      <c r="F14" s="40">
        <f>D14-E14</f>
        <v>-11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16</v>
      </c>
      <c r="C16" s="17">
        <v>3</v>
      </c>
      <c r="D16" s="17">
        <f>B16+'７月'!$D$16</f>
        <v>59</v>
      </c>
      <c r="E16" s="17">
        <f>C16+'７月'!$E$16</f>
        <v>36</v>
      </c>
      <c r="F16" s="40">
        <f>D16-E16</f>
        <v>23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3</v>
      </c>
      <c r="C18" s="17">
        <v>5</v>
      </c>
      <c r="D18" s="17">
        <f>B18+'７月'!$D$18</f>
        <v>27</v>
      </c>
      <c r="E18" s="17">
        <f>C18+'７月'!$E$18</f>
        <v>36</v>
      </c>
      <c r="F18" s="40">
        <f>D18-E18</f>
        <v>-9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47</v>
      </c>
      <c r="C20" s="17">
        <v>36</v>
      </c>
      <c r="D20" s="17">
        <f>B20+'７月'!$D$20</f>
        <v>208</v>
      </c>
      <c r="E20" s="17">
        <f>C20+'７月'!$E$20</f>
        <v>203</v>
      </c>
      <c r="F20" s="40">
        <f>D20-E20</f>
        <v>5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10</v>
      </c>
      <c r="C22" s="17">
        <v>1</v>
      </c>
      <c r="D22" s="17">
        <f>B22+'７月'!$D$22</f>
        <v>47</v>
      </c>
      <c r="E22" s="17">
        <f>C22+'７月'!$E$22</f>
        <v>22</v>
      </c>
      <c r="F22" s="40">
        <f>D22-E22</f>
        <v>25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24</v>
      </c>
      <c r="C24" s="17">
        <v>15</v>
      </c>
      <c r="D24" s="17">
        <f>B24+'７月'!$D$24</f>
        <v>94</v>
      </c>
      <c r="E24" s="17">
        <f>C24+'７月'!$E$24</f>
        <v>85</v>
      </c>
      <c r="F24" s="40">
        <f>D24-E24</f>
        <v>9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3</v>
      </c>
      <c r="C26" s="17">
        <v>6</v>
      </c>
      <c r="D26" s="17">
        <f>B26+'７月'!$D$26</f>
        <v>22</v>
      </c>
      <c r="E26" s="17">
        <f>C26+'７月'!$E$26</f>
        <v>26</v>
      </c>
      <c r="F26" s="40">
        <f>D26-E26</f>
        <v>-4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13</v>
      </c>
      <c r="C28" s="17">
        <v>7</v>
      </c>
      <c r="D28" s="17">
        <f>B28+'７月'!$D$28</f>
        <v>40</v>
      </c>
      <c r="E28" s="17">
        <f>C28+'７月'!$E$28</f>
        <v>38</v>
      </c>
      <c r="F28" s="40">
        <f>D28-E28</f>
        <v>2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7</v>
      </c>
      <c r="C30" s="49">
        <v>10</v>
      </c>
      <c r="D30" s="49">
        <f>B30+'７月'!$D$30</f>
        <v>38</v>
      </c>
      <c r="E30" s="49">
        <f>C30+'７月'!$E$30</f>
        <v>41</v>
      </c>
      <c r="F30" s="50">
        <f>D30-E30</f>
        <v>-3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5</v>
      </c>
      <c r="C32" s="17">
        <v>6</v>
      </c>
      <c r="D32" s="17">
        <f>B32+'７月'!$D$32</f>
        <v>19</v>
      </c>
      <c r="E32" s="17">
        <f>C32+'７月'!$E$32</f>
        <v>22</v>
      </c>
      <c r="F32" s="40">
        <f>D32-E32</f>
        <v>-3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77</v>
      </c>
      <c r="B34" s="17">
        <v>8</v>
      </c>
      <c r="C34" s="17">
        <v>5</v>
      </c>
      <c r="D34" s="17">
        <f>B34+'７月'!$D$34</f>
        <v>40</v>
      </c>
      <c r="E34" s="17">
        <f>C34+'７月'!$E$34</f>
        <v>39</v>
      </c>
      <c r="F34" s="40">
        <f>D34-E34</f>
        <v>1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0</v>
      </c>
      <c r="D36" s="17">
        <f>B36+'７月'!$D$36</f>
        <v>2</v>
      </c>
      <c r="E36" s="17">
        <f>C36+'７月'!$E$36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486</v>
      </c>
      <c r="C38" s="17">
        <f>SUM(C6:C36)</f>
        <v>444</v>
      </c>
      <c r="D38" s="17">
        <f>SUM(D6:D36)</f>
        <v>2187</v>
      </c>
      <c r="E38" s="17">
        <f>SUM(E6:E36)</f>
        <v>2246</v>
      </c>
      <c r="F38" s="40">
        <f>SUM(F6:F36)</f>
        <v>-59</v>
      </c>
      <c r="G38" s="14"/>
    </row>
    <row r="39" spans="1:7" ht="12.75" customHeight="1">
      <c r="A39" s="18" t="s">
        <v>36</v>
      </c>
      <c r="B39" s="18"/>
      <c r="C39" s="18"/>
      <c r="D39" s="18"/>
      <c r="E39" s="18"/>
      <c r="F39" s="41"/>
      <c r="G39" s="11" t="s">
        <v>36</v>
      </c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38</v>
      </c>
      <c r="C4" s="15" t="s">
        <v>6</v>
      </c>
      <c r="D4" s="15" t="s">
        <v>82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159</v>
      </c>
      <c r="C6" s="17">
        <v>213</v>
      </c>
      <c r="D6" s="17">
        <f>B6+'８月'!$D$6</f>
        <v>1003</v>
      </c>
      <c r="E6" s="17">
        <f>C6+'８月'!$E$6</f>
        <v>1170</v>
      </c>
      <c r="F6" s="40">
        <f>D6-E6</f>
        <v>-167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21</v>
      </c>
      <c r="C8" s="17">
        <v>48</v>
      </c>
      <c r="D8" s="17">
        <f>B8+'８月'!$D$8</f>
        <v>222</v>
      </c>
      <c r="E8" s="17">
        <f>C8+'８月'!$E$8</f>
        <v>246</v>
      </c>
      <c r="F8" s="40">
        <f>D8-E8</f>
        <v>-24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80</v>
      </c>
      <c r="C10" s="17">
        <v>81</v>
      </c>
      <c r="D10" s="17">
        <f>B10+'８月'!$D$10</f>
        <v>518</v>
      </c>
      <c r="E10" s="17">
        <f>C10+'８月'!$E$10</f>
        <v>488</v>
      </c>
      <c r="F10" s="40">
        <f>D10-E10</f>
        <v>30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13</v>
      </c>
      <c r="C12" s="17">
        <v>19</v>
      </c>
      <c r="D12" s="17">
        <f>B12+'８月'!$D$12</f>
        <v>97</v>
      </c>
      <c r="E12" s="17">
        <f>C12+'８月'!$E$12</f>
        <v>119</v>
      </c>
      <c r="F12" s="40">
        <f>D12-E12</f>
        <v>-22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10</v>
      </c>
      <c r="C14" s="17">
        <v>4</v>
      </c>
      <c r="D14" s="17">
        <f>B14+'８月'!$D$14</f>
        <v>34</v>
      </c>
      <c r="E14" s="17">
        <f>C14+'８月'!$E$14</f>
        <v>39</v>
      </c>
      <c r="F14" s="40">
        <f>D14-E14</f>
        <v>-5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12</v>
      </c>
      <c r="C16" s="17">
        <v>13</v>
      </c>
      <c r="D16" s="17">
        <f>B16+'８月'!$D$16</f>
        <v>71</v>
      </c>
      <c r="E16" s="17">
        <f>C16+'８月'!$E$16</f>
        <v>49</v>
      </c>
      <c r="F16" s="40">
        <f>D16-E16</f>
        <v>22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4</v>
      </c>
      <c r="D18" s="17">
        <f>B18+'８月'!$D$18</f>
        <v>32</v>
      </c>
      <c r="E18" s="17">
        <f>C18+'８月'!$E$18</f>
        <v>40</v>
      </c>
      <c r="F18" s="40">
        <f>D18-E18</f>
        <v>-8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40</v>
      </c>
      <c r="C20" s="17">
        <v>45</v>
      </c>
      <c r="D20" s="17">
        <f>B20+'８月'!$D$20</f>
        <v>248</v>
      </c>
      <c r="E20" s="17">
        <f>C20+'８月'!$E$20</f>
        <v>248</v>
      </c>
      <c r="F20" s="40">
        <f>D20-E20</f>
        <v>0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9</v>
      </c>
      <c r="C22" s="17">
        <v>7</v>
      </c>
      <c r="D22" s="17">
        <f>B22+'８月'!$D$22</f>
        <v>56</v>
      </c>
      <c r="E22" s="17">
        <f>C22+'８月'!$E$22</f>
        <v>29</v>
      </c>
      <c r="F22" s="40">
        <f>D22-E22</f>
        <v>27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19</v>
      </c>
      <c r="C24" s="17">
        <v>13</v>
      </c>
      <c r="D24" s="17">
        <f>B24+'８月'!$D$24</f>
        <v>113</v>
      </c>
      <c r="E24" s="17">
        <f>C24+'８月'!$E$24</f>
        <v>98</v>
      </c>
      <c r="F24" s="40">
        <f>D24-E24</f>
        <v>15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4</v>
      </c>
      <c r="C26" s="17">
        <v>5</v>
      </c>
      <c r="D26" s="17">
        <f>B26+'８月'!$D$26</f>
        <v>26</v>
      </c>
      <c r="E26" s="17">
        <f>C26+'８月'!$E$26</f>
        <v>31</v>
      </c>
      <c r="F26" s="40">
        <f>D26-E26</f>
        <v>-5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6</v>
      </c>
      <c r="C28" s="17">
        <v>18</v>
      </c>
      <c r="D28" s="17">
        <f>B28+'８月'!$D$28</f>
        <v>46</v>
      </c>
      <c r="E28" s="17">
        <f>C28+'８月'!$E$28</f>
        <v>56</v>
      </c>
      <c r="F28" s="40">
        <f>D28-E28</f>
        <v>-10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4</v>
      </c>
      <c r="C30" s="49">
        <v>8</v>
      </c>
      <c r="D30" s="49">
        <f>B30+'８月'!$D$30</f>
        <v>42</v>
      </c>
      <c r="E30" s="49">
        <f>C30+'８月'!$E$30</f>
        <v>49</v>
      </c>
      <c r="F30" s="50">
        <f>D30-E30</f>
        <v>-7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8</v>
      </c>
      <c r="C32" s="17">
        <v>2</v>
      </c>
      <c r="D32" s="17">
        <f>B32+'８月'!$D$32</f>
        <v>27</v>
      </c>
      <c r="E32" s="17">
        <f>C32+'８月'!$E$32</f>
        <v>24</v>
      </c>
      <c r="F32" s="40">
        <f>D32-E32</f>
        <v>3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4</v>
      </c>
      <c r="C34" s="17">
        <v>10</v>
      </c>
      <c r="D34" s="17">
        <f>B34+'８月'!$D$34</f>
        <v>44</v>
      </c>
      <c r="E34" s="17">
        <f>C34+'８月'!$E$34</f>
        <v>49</v>
      </c>
      <c r="F34" s="40">
        <f>D34-E34</f>
        <v>-5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0</v>
      </c>
      <c r="D36" s="17">
        <f>B36+'８月'!$D$36</f>
        <v>2</v>
      </c>
      <c r="E36" s="17">
        <f>C36+'８月'!$E$36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394</v>
      </c>
      <c r="C38" s="17">
        <f>SUM(C6:C36)</f>
        <v>490</v>
      </c>
      <c r="D38" s="17">
        <f>SUM(D6:D36)</f>
        <v>2581</v>
      </c>
      <c r="E38" s="17">
        <f>SUM(E6:E36)</f>
        <v>2736</v>
      </c>
      <c r="F38" s="40">
        <f>SUM(F6:F36)</f>
        <v>-155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39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40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203</v>
      </c>
      <c r="C6" s="17">
        <v>209</v>
      </c>
      <c r="D6" s="17">
        <f>B6+'９月'!$D$6</f>
        <v>1206</v>
      </c>
      <c r="E6" s="17">
        <f>C6+'９月'!$E$6</f>
        <v>1379</v>
      </c>
      <c r="F6" s="40">
        <f>D6-E6</f>
        <v>-173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42</v>
      </c>
      <c r="C8" s="17">
        <v>40</v>
      </c>
      <c r="D8" s="17">
        <f>B8+'９月'!$D$8</f>
        <v>264</v>
      </c>
      <c r="E8" s="17">
        <f>C8+'９月'!$E$8</f>
        <v>286</v>
      </c>
      <c r="F8" s="40">
        <f>D8-E8</f>
        <v>-22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80</v>
      </c>
      <c r="C10" s="17">
        <v>93</v>
      </c>
      <c r="D10" s="17">
        <f>B10+'９月'!$D$10</f>
        <v>598</v>
      </c>
      <c r="E10" s="17">
        <f>C10+'９月'!$E$10</f>
        <v>581</v>
      </c>
      <c r="F10" s="40">
        <f>D10-E10</f>
        <v>17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15</v>
      </c>
      <c r="C12" s="17">
        <v>18</v>
      </c>
      <c r="D12" s="17">
        <f>B12+'９月'!$D$12</f>
        <v>112</v>
      </c>
      <c r="E12" s="17">
        <f>C12+'９月'!$E$12</f>
        <v>137</v>
      </c>
      <c r="F12" s="40">
        <f>D12-E12</f>
        <v>-25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10</v>
      </c>
      <c r="C14" s="17">
        <v>6</v>
      </c>
      <c r="D14" s="17">
        <f>B14+'９月'!$D$14</f>
        <v>44</v>
      </c>
      <c r="E14" s="17">
        <f>C14+'９月'!$E$14</f>
        <v>45</v>
      </c>
      <c r="F14" s="40">
        <f>D14-E14</f>
        <v>-1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9</v>
      </c>
      <c r="C16" s="17">
        <v>10</v>
      </c>
      <c r="D16" s="17">
        <f>B16+'９月'!$D$16</f>
        <v>80</v>
      </c>
      <c r="E16" s="17">
        <f>C16+'９月'!$E$16</f>
        <v>59</v>
      </c>
      <c r="F16" s="40">
        <f>D16-E16</f>
        <v>21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6</v>
      </c>
      <c r="C18" s="17">
        <v>10</v>
      </c>
      <c r="D18" s="17">
        <f>B18+'９月'!$D$18</f>
        <v>38</v>
      </c>
      <c r="E18" s="17">
        <f>C18+'９月'!$E$18</f>
        <v>50</v>
      </c>
      <c r="F18" s="40">
        <f>D18-E18</f>
        <v>-12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46</v>
      </c>
      <c r="C20" s="17">
        <v>50</v>
      </c>
      <c r="D20" s="17">
        <f>B20+'９月'!$D$20</f>
        <v>294</v>
      </c>
      <c r="E20" s="17">
        <f>C20+'９月'!$E$20</f>
        <v>298</v>
      </c>
      <c r="F20" s="40">
        <f>D20-E20</f>
        <v>-4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8</v>
      </c>
      <c r="C22" s="17">
        <v>6</v>
      </c>
      <c r="D22" s="17">
        <f>B22+'９月'!$D$22</f>
        <v>64</v>
      </c>
      <c r="E22" s="17">
        <f>C22+'９月'!$E$22</f>
        <v>35</v>
      </c>
      <c r="F22" s="40">
        <f>D22-E22</f>
        <v>29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19</v>
      </c>
      <c r="C24" s="17">
        <v>19</v>
      </c>
      <c r="D24" s="17">
        <f>B24+'９月'!$D$24</f>
        <v>132</v>
      </c>
      <c r="E24" s="17">
        <f>C24+'９月'!$E$24</f>
        <v>117</v>
      </c>
      <c r="F24" s="40">
        <f>D24-E24</f>
        <v>15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1</v>
      </c>
      <c r="C26" s="17">
        <v>1</v>
      </c>
      <c r="D26" s="17">
        <f>B26+'９月'!$D$26</f>
        <v>27</v>
      </c>
      <c r="E26" s="17">
        <f>C26+'９月'!$E$26</f>
        <v>32</v>
      </c>
      <c r="F26" s="40">
        <f>D26-E26</f>
        <v>-5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18</v>
      </c>
      <c r="C28" s="17">
        <v>8</v>
      </c>
      <c r="D28" s="17">
        <f>B28+'９月'!$D$28</f>
        <v>64</v>
      </c>
      <c r="E28" s="17">
        <f>C28+'９月'!$E$28</f>
        <v>64</v>
      </c>
      <c r="F28" s="40">
        <f>D28-E28</f>
        <v>0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8</v>
      </c>
      <c r="C30" s="49">
        <v>7</v>
      </c>
      <c r="D30" s="49">
        <f>B30+'９月'!$D$30</f>
        <v>50</v>
      </c>
      <c r="E30" s="49">
        <f>C30+'９月'!$E$30</f>
        <v>56</v>
      </c>
      <c r="F30" s="50">
        <f>D30-E30</f>
        <v>-6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5</v>
      </c>
      <c r="C32" s="17">
        <v>5</v>
      </c>
      <c r="D32" s="17">
        <f>B32+'９月'!$D$32</f>
        <v>32</v>
      </c>
      <c r="E32" s="17">
        <f>C32+'９月'!$E$32</f>
        <v>29</v>
      </c>
      <c r="F32" s="40">
        <f>D32-E32</f>
        <v>3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5</v>
      </c>
      <c r="C34" s="17">
        <v>8</v>
      </c>
      <c r="D34" s="17">
        <f>B34+'９月'!$D$34</f>
        <v>49</v>
      </c>
      <c r="E34" s="17">
        <f>C34+'９月'!$E$34</f>
        <v>57</v>
      </c>
      <c r="F34" s="40">
        <f>D34-E34</f>
        <v>-8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0</v>
      </c>
      <c r="D36" s="17">
        <f>B36+'９月'!$D$36</f>
        <v>2</v>
      </c>
      <c r="E36" s="17">
        <f>C36+'９月'!$E$36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475</v>
      </c>
      <c r="C38" s="17">
        <f>SUM(C6:C36)</f>
        <v>490</v>
      </c>
      <c r="D38" s="17">
        <f>SUM(D6:D36)</f>
        <v>3056</v>
      </c>
      <c r="E38" s="17">
        <f>SUM(E6:E36)</f>
        <v>3226</v>
      </c>
      <c r="F38" s="40">
        <f>SUM(F6:F36)</f>
        <v>-170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300" verticalDpi="3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41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42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175</v>
      </c>
      <c r="C6" s="17">
        <v>175</v>
      </c>
      <c r="D6" s="17">
        <f>B6+'１０月'!$D$6</f>
        <v>1381</v>
      </c>
      <c r="E6" s="17">
        <f>C6+'１０月'!$E$6</f>
        <v>1554</v>
      </c>
      <c r="F6" s="40">
        <f>D6-E6</f>
        <v>-173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36</v>
      </c>
      <c r="C8" s="17">
        <v>41</v>
      </c>
      <c r="D8" s="17">
        <f>B8+'１０月'!$D$8</f>
        <v>300</v>
      </c>
      <c r="E8" s="17">
        <f>C8+'１０月'!$E$8</f>
        <v>327</v>
      </c>
      <c r="F8" s="40">
        <f>D8-E8</f>
        <v>-27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82</v>
      </c>
      <c r="C10" s="17">
        <v>87</v>
      </c>
      <c r="D10" s="17">
        <f>B10+'１０月'!$D$10</f>
        <v>680</v>
      </c>
      <c r="E10" s="17">
        <f>C10+'１０月'!$E$10</f>
        <v>668</v>
      </c>
      <c r="F10" s="40">
        <f>D10-E10</f>
        <v>12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19</v>
      </c>
      <c r="C12" s="17">
        <v>24</v>
      </c>
      <c r="D12" s="17">
        <f>B12+'１０月'!$D$12</f>
        <v>131</v>
      </c>
      <c r="E12" s="17">
        <f>C12+'１０月'!$E$12</f>
        <v>161</v>
      </c>
      <c r="F12" s="40">
        <f>D12-E12</f>
        <v>-30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3</v>
      </c>
      <c r="C14" s="17">
        <v>0</v>
      </c>
      <c r="D14" s="17">
        <f>B14+'１０月'!$D$14</f>
        <v>47</v>
      </c>
      <c r="E14" s="17">
        <f>C14+'１０月'!$E$14</f>
        <v>45</v>
      </c>
      <c r="F14" s="40">
        <f>D14-E14</f>
        <v>2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14</v>
      </c>
      <c r="C16" s="17">
        <v>15</v>
      </c>
      <c r="D16" s="17">
        <f>B16+'１０月'!$D$16</f>
        <v>94</v>
      </c>
      <c r="E16" s="17">
        <f>C16+'１０月'!$E$16</f>
        <v>74</v>
      </c>
      <c r="F16" s="40">
        <f>D16-E16</f>
        <v>20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5</v>
      </c>
      <c r="C18" s="17">
        <v>4</v>
      </c>
      <c r="D18" s="17">
        <f>B18+'１０月'!$D$18</f>
        <v>43</v>
      </c>
      <c r="E18" s="17">
        <f>C18+'１０月'!$E$18</f>
        <v>54</v>
      </c>
      <c r="F18" s="40">
        <f>D18-E18</f>
        <v>-11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48</v>
      </c>
      <c r="C20" s="17">
        <v>29</v>
      </c>
      <c r="D20" s="17">
        <f>B20+'１０月'!$D$20</f>
        <v>342</v>
      </c>
      <c r="E20" s="17">
        <f>C20+'１０月'!$E$20</f>
        <v>327</v>
      </c>
      <c r="F20" s="40">
        <f>D20-E20</f>
        <v>15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3</v>
      </c>
      <c r="C22" s="17">
        <v>8</v>
      </c>
      <c r="D22" s="17">
        <f>B22+'１０月'!$D$22</f>
        <v>67</v>
      </c>
      <c r="E22" s="17">
        <f>C22+'１０月'!$E$22</f>
        <v>43</v>
      </c>
      <c r="F22" s="40">
        <f>D22-E22</f>
        <v>24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12</v>
      </c>
      <c r="C24" s="17">
        <v>18</v>
      </c>
      <c r="D24" s="17">
        <f>B24+'１０月'!$D$24</f>
        <v>144</v>
      </c>
      <c r="E24" s="17">
        <f>C24+'１０月'!$E$24</f>
        <v>135</v>
      </c>
      <c r="F24" s="40">
        <f>D24-E24</f>
        <v>9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2</v>
      </c>
      <c r="C26" s="17">
        <v>5</v>
      </c>
      <c r="D26" s="17">
        <f>B26+'１０月'!$D$26</f>
        <v>29</v>
      </c>
      <c r="E26" s="17">
        <f>C26+'１０月'!$E$26</f>
        <v>37</v>
      </c>
      <c r="F26" s="40">
        <f>D26-E26</f>
        <v>-8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6</v>
      </c>
      <c r="C28" s="17">
        <v>5</v>
      </c>
      <c r="D28" s="17">
        <f>B28+'１０月'!$D$28</f>
        <v>70</v>
      </c>
      <c r="E28" s="17">
        <f>C28+'１０月'!$E$28</f>
        <v>69</v>
      </c>
      <c r="F28" s="40">
        <f>D28-E28</f>
        <v>1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4</v>
      </c>
      <c r="C30" s="49">
        <v>4</v>
      </c>
      <c r="D30" s="49">
        <f>B30+'１０月'!$D$30</f>
        <v>54</v>
      </c>
      <c r="E30" s="49">
        <f>C30+'１０月'!$E$30</f>
        <v>60</v>
      </c>
      <c r="F30" s="50">
        <f>D30-E30</f>
        <v>-6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1</v>
      </c>
      <c r="C32" s="17">
        <v>3</v>
      </c>
      <c r="D32" s="17">
        <f>B32+'１０月'!$D$32</f>
        <v>33</v>
      </c>
      <c r="E32" s="17">
        <f>C32+'１０月'!$E$32</f>
        <v>32</v>
      </c>
      <c r="F32" s="40">
        <f>D32-E32</f>
        <v>1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9</v>
      </c>
      <c r="C34" s="17">
        <v>6</v>
      </c>
      <c r="D34" s="17">
        <f>B34+'１０月'!$D$34</f>
        <v>58</v>
      </c>
      <c r="E34" s="17">
        <f>C34+'１０月'!$E$34</f>
        <v>63</v>
      </c>
      <c r="F34" s="40">
        <f>D34-E34</f>
        <v>-5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2</v>
      </c>
      <c r="C36" s="17">
        <v>1</v>
      </c>
      <c r="D36" s="17">
        <f>B36+'１０月'!$D$36</f>
        <v>4</v>
      </c>
      <c r="E36" s="17">
        <f>C36+'１０月'!$E$36</f>
        <v>2</v>
      </c>
      <c r="F36" s="40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421</v>
      </c>
      <c r="C38" s="17">
        <f>SUM(C6:C36)</f>
        <v>425</v>
      </c>
      <c r="D38" s="17">
        <f>SUM(D6:D36)</f>
        <v>3477</v>
      </c>
      <c r="E38" s="17">
        <f>SUM(E6:E36)</f>
        <v>3651</v>
      </c>
      <c r="F38" s="40">
        <f>SUM(F6:F36)</f>
        <v>-174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43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44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171</v>
      </c>
      <c r="C6" s="17">
        <v>197</v>
      </c>
      <c r="D6" s="17">
        <f>B6+'１１月'!$D$6</f>
        <v>1552</v>
      </c>
      <c r="E6" s="17">
        <f>C6+'１１月'!$E$6</f>
        <v>1751</v>
      </c>
      <c r="F6" s="40">
        <f>D6-E6</f>
        <v>-199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27</v>
      </c>
      <c r="C8" s="17">
        <v>33</v>
      </c>
      <c r="D8" s="17">
        <f>B8+'１１月'!$D$8</f>
        <v>327</v>
      </c>
      <c r="E8" s="17">
        <f>C8+'１１月'!$E$8</f>
        <v>360</v>
      </c>
      <c r="F8" s="40">
        <f>D8-E8</f>
        <v>-33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83</v>
      </c>
      <c r="C10" s="17">
        <v>77</v>
      </c>
      <c r="D10" s="17">
        <f>B10+'１１月'!$D$10</f>
        <v>763</v>
      </c>
      <c r="E10" s="17">
        <f>C10+'１１月'!$E$10</f>
        <v>745</v>
      </c>
      <c r="F10" s="40">
        <f>D10-E10</f>
        <v>18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14</v>
      </c>
      <c r="C12" s="17">
        <v>18</v>
      </c>
      <c r="D12" s="17">
        <f>B12+'１１月'!$D$12</f>
        <v>145</v>
      </c>
      <c r="E12" s="17">
        <f>C12+'１１月'!$E$12</f>
        <v>179</v>
      </c>
      <c r="F12" s="40">
        <f>D12-E12</f>
        <v>-34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5</v>
      </c>
      <c r="C14" s="17">
        <v>2</v>
      </c>
      <c r="D14" s="17">
        <f>B14+'１１月'!$D$14</f>
        <v>52</v>
      </c>
      <c r="E14" s="17">
        <f>C14+'１１月'!$E$14</f>
        <v>47</v>
      </c>
      <c r="F14" s="40">
        <f>D14-E14</f>
        <v>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12</v>
      </c>
      <c r="C16" s="17">
        <v>8</v>
      </c>
      <c r="D16" s="17">
        <f>B16+'１１月'!$D$16</f>
        <v>106</v>
      </c>
      <c r="E16" s="17">
        <f>C16+'１１月'!$E$16</f>
        <v>82</v>
      </c>
      <c r="F16" s="40">
        <f>D16-E16</f>
        <v>24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3</v>
      </c>
      <c r="C18" s="17">
        <v>2</v>
      </c>
      <c r="D18" s="17">
        <f>B18+'１１月'!$D$18</f>
        <v>46</v>
      </c>
      <c r="E18" s="17">
        <f>C18+'１１月'!$E$18</f>
        <v>56</v>
      </c>
      <c r="F18" s="40">
        <f>D18-E18</f>
        <v>-10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60</v>
      </c>
      <c r="C20" s="17">
        <v>31</v>
      </c>
      <c r="D20" s="17">
        <f>B20+'１１月'!$D$20</f>
        <v>402</v>
      </c>
      <c r="E20" s="17">
        <f>C20+'１１月'!$E$20</f>
        <v>358</v>
      </c>
      <c r="F20" s="40">
        <f>D20-E20</f>
        <v>44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6</v>
      </c>
      <c r="D22" s="17">
        <f>B22+'１１月'!$D$22</f>
        <v>72</v>
      </c>
      <c r="E22" s="17">
        <f>C22+'１１月'!$E$22</f>
        <v>49</v>
      </c>
      <c r="F22" s="40">
        <f>D22-E22</f>
        <v>23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16</v>
      </c>
      <c r="C24" s="17">
        <v>17</v>
      </c>
      <c r="D24" s="17">
        <f>B24+'１１月'!$D$24</f>
        <v>160</v>
      </c>
      <c r="E24" s="17">
        <f>C24+'１１月'!$E$24</f>
        <v>152</v>
      </c>
      <c r="F24" s="40">
        <f>D24-E24</f>
        <v>8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5</v>
      </c>
      <c r="C26" s="17">
        <v>10</v>
      </c>
      <c r="D26" s="17">
        <f>B26+'１１月'!$D$26</f>
        <v>34</v>
      </c>
      <c r="E26" s="17">
        <f>C26+'１１月'!$E$26</f>
        <v>47</v>
      </c>
      <c r="F26" s="40">
        <f>D26-E26</f>
        <v>-13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1</v>
      </c>
      <c r="C28" s="17">
        <v>6</v>
      </c>
      <c r="D28" s="17">
        <f>B28+'１１月'!$D$28</f>
        <v>71</v>
      </c>
      <c r="E28" s="17">
        <f>C28+'１１月'!$E$28</f>
        <v>75</v>
      </c>
      <c r="F28" s="40">
        <f>D28-E28</f>
        <v>-4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4</v>
      </c>
      <c r="C30" s="49">
        <v>9</v>
      </c>
      <c r="D30" s="49">
        <f>B30+'１１月'!$D$30</f>
        <v>58</v>
      </c>
      <c r="E30" s="49">
        <f>C30+'１１月'!$E$30</f>
        <v>69</v>
      </c>
      <c r="F30" s="50">
        <f>D30-E30</f>
        <v>-11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3</v>
      </c>
      <c r="C32" s="17">
        <v>3</v>
      </c>
      <c r="D32" s="17">
        <f>B32+'１１月'!$D$32</f>
        <v>36</v>
      </c>
      <c r="E32" s="17">
        <f>C32+'１１月'!$E$32</f>
        <v>35</v>
      </c>
      <c r="F32" s="40">
        <f>D32-E32</f>
        <v>1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7</v>
      </c>
      <c r="C34" s="17">
        <v>8</v>
      </c>
      <c r="D34" s="17">
        <f>B34+'１１月'!$D$34</f>
        <v>65</v>
      </c>
      <c r="E34" s="17">
        <f>C34+'１１月'!$E$34</f>
        <v>71</v>
      </c>
      <c r="F34" s="40">
        <f>D34-E34</f>
        <v>-6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1</v>
      </c>
      <c r="C36" s="17">
        <v>0</v>
      </c>
      <c r="D36" s="17">
        <f>B36+'１１月'!$D$36</f>
        <v>5</v>
      </c>
      <c r="E36" s="17">
        <f>C36+'１１月'!$E$36</f>
        <v>2</v>
      </c>
      <c r="F36" s="40">
        <f>D36-E36</f>
        <v>3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417</v>
      </c>
      <c r="C38" s="17">
        <f>SUM(C6:C36)</f>
        <v>427</v>
      </c>
      <c r="D38" s="17">
        <f>SUM(D6:D36)</f>
        <v>3894</v>
      </c>
      <c r="E38" s="17">
        <f>SUM(E6:E36)</f>
        <v>4078</v>
      </c>
      <c r="F38" s="40">
        <f>SUM(F6:F36)</f>
        <v>-184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45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91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46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142</v>
      </c>
      <c r="C6" s="17">
        <v>161</v>
      </c>
      <c r="D6" s="17">
        <f>B6+'12月'!$D$6</f>
        <v>1694</v>
      </c>
      <c r="E6" s="17">
        <f>C6+'12月'!$E$6</f>
        <v>1912</v>
      </c>
      <c r="F6" s="40">
        <f>D6-E6</f>
        <v>-218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41</v>
      </c>
      <c r="C8" s="17">
        <v>39</v>
      </c>
      <c r="D8" s="17">
        <f>B8+'12月'!$D$8</f>
        <v>368</v>
      </c>
      <c r="E8" s="17">
        <f>C8+'12月'!$E$8</f>
        <v>399</v>
      </c>
      <c r="F8" s="40">
        <f>D8-E8</f>
        <v>-31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77</v>
      </c>
      <c r="C10" s="17">
        <v>94</v>
      </c>
      <c r="D10" s="17">
        <f>B10+'12月'!$D$10</f>
        <v>840</v>
      </c>
      <c r="E10" s="17">
        <f>C10+'12月'!$E$10</f>
        <v>839</v>
      </c>
      <c r="F10" s="40">
        <f>D10-E10</f>
        <v>1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13</v>
      </c>
      <c r="C12" s="17">
        <v>19</v>
      </c>
      <c r="D12" s="17">
        <f>B12+'12月'!$D$12</f>
        <v>158</v>
      </c>
      <c r="E12" s="17">
        <f>C12+'12月'!$E$12</f>
        <v>198</v>
      </c>
      <c r="F12" s="40">
        <f>D12-E12</f>
        <v>-40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8</v>
      </c>
      <c r="C14" s="17">
        <v>8</v>
      </c>
      <c r="D14" s="17">
        <f>B14+'12月'!$D$14</f>
        <v>60</v>
      </c>
      <c r="E14" s="17">
        <f>C14+'12月'!$E$14</f>
        <v>55</v>
      </c>
      <c r="F14" s="40">
        <f>D14-E14</f>
        <v>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13</v>
      </c>
      <c r="C16" s="17">
        <v>8</v>
      </c>
      <c r="D16" s="17">
        <f>B16+'12月'!$D$16</f>
        <v>119</v>
      </c>
      <c r="E16" s="17">
        <f>C16+'12月'!$E$16</f>
        <v>90</v>
      </c>
      <c r="F16" s="40">
        <f>D16-E16</f>
        <v>29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10</v>
      </c>
      <c r="C18" s="17">
        <v>2</v>
      </c>
      <c r="D18" s="17">
        <f>B18+'12月'!$D$18</f>
        <v>56</v>
      </c>
      <c r="E18" s="17">
        <f>C18+'12月'!$E$18</f>
        <v>58</v>
      </c>
      <c r="F18" s="40">
        <f>D18-E18</f>
        <v>-2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41</v>
      </c>
      <c r="C20" s="17">
        <v>35</v>
      </c>
      <c r="D20" s="17">
        <f>B20+'12月'!$D$20</f>
        <v>443</v>
      </c>
      <c r="E20" s="17">
        <f>C20+'12月'!$E$20</f>
        <v>393</v>
      </c>
      <c r="F20" s="40">
        <f>D20-E20</f>
        <v>50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10</v>
      </c>
      <c r="C22" s="17">
        <v>12</v>
      </c>
      <c r="D22" s="17">
        <f>B22+'12月'!$D$22</f>
        <v>82</v>
      </c>
      <c r="E22" s="17">
        <f>C22+'12月'!$E$22</f>
        <v>61</v>
      </c>
      <c r="F22" s="40">
        <f>D22-E22</f>
        <v>21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18</v>
      </c>
      <c r="C24" s="17">
        <v>21</v>
      </c>
      <c r="D24" s="17">
        <f>B24+'12月'!$D$24</f>
        <v>178</v>
      </c>
      <c r="E24" s="17">
        <f>C24+'12月'!$E$24</f>
        <v>173</v>
      </c>
      <c r="F24" s="40">
        <f>D24-E24</f>
        <v>5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3</v>
      </c>
      <c r="C26" s="17">
        <v>2</v>
      </c>
      <c r="D26" s="17">
        <f>B26+'12月'!$D$26</f>
        <v>37</v>
      </c>
      <c r="E26" s="17">
        <f>C26+'12月'!$E$26</f>
        <v>49</v>
      </c>
      <c r="F26" s="40">
        <f>D26-E26</f>
        <v>-12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13</v>
      </c>
      <c r="C28" s="17">
        <v>11</v>
      </c>
      <c r="D28" s="17">
        <f>B28+'12月'!$D$28</f>
        <v>84</v>
      </c>
      <c r="E28" s="17">
        <f>C28+'12月'!$E$28</f>
        <v>86</v>
      </c>
      <c r="F28" s="40">
        <f>D28-E28</f>
        <v>-2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5</v>
      </c>
      <c r="C30" s="49">
        <v>8</v>
      </c>
      <c r="D30" s="49">
        <f>B30+'12月'!$D$30</f>
        <v>63</v>
      </c>
      <c r="E30" s="49">
        <f>C30+'12月'!$E$30</f>
        <v>77</v>
      </c>
      <c r="F30" s="50">
        <f>D30-E30</f>
        <v>-14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8</v>
      </c>
      <c r="C32" s="17">
        <v>5</v>
      </c>
      <c r="D32" s="17">
        <f>B32+'12月'!$D$32</f>
        <v>44</v>
      </c>
      <c r="E32" s="17">
        <f>C32+'12月'!$E$32</f>
        <v>40</v>
      </c>
      <c r="F32" s="40">
        <f>D32-E32</f>
        <v>4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4</v>
      </c>
      <c r="C34" s="17">
        <v>7</v>
      </c>
      <c r="D34" s="17">
        <f>B34+'12月'!$D$34</f>
        <v>69</v>
      </c>
      <c r="E34" s="17">
        <f>C34+'12月'!$E$34</f>
        <v>78</v>
      </c>
      <c r="F34" s="40">
        <f>D34-E34</f>
        <v>-9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0</v>
      </c>
      <c r="D36" s="17">
        <f>B36+'12月'!$D$36</f>
        <v>5</v>
      </c>
      <c r="E36" s="17">
        <f>C36+'12月'!$E$36</f>
        <v>2</v>
      </c>
      <c r="F36" s="40">
        <f>D36-E36</f>
        <v>3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406</v>
      </c>
      <c r="C38" s="17">
        <f>SUM(C6:C36)</f>
        <v>432</v>
      </c>
      <c r="D38" s="17">
        <f>SUM(D6:D36)</f>
        <v>4300</v>
      </c>
      <c r="E38" s="17">
        <f>SUM(E6:E36)</f>
        <v>4510</v>
      </c>
      <c r="F38" s="40">
        <f>SUM(F6:F36)</f>
        <v>-210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47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91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48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23">
        <v>158</v>
      </c>
      <c r="C6" s="23">
        <v>212</v>
      </c>
      <c r="D6" s="17">
        <f>B6+'１月'!$D$6</f>
        <v>1852</v>
      </c>
      <c r="E6" s="17">
        <f>'１月'!$E$6+C6</f>
        <v>2124</v>
      </c>
      <c r="F6" s="40">
        <f>D6-E6</f>
        <v>-272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31</v>
      </c>
      <c r="C8" s="17">
        <v>44</v>
      </c>
      <c r="D8" s="17">
        <f>B8+'１月'!$D$8</f>
        <v>399</v>
      </c>
      <c r="E8" s="17">
        <f>'１月'!$E$8+C8</f>
        <v>443</v>
      </c>
      <c r="F8" s="40">
        <f>D8-E8</f>
        <v>-44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71</v>
      </c>
      <c r="C10" s="17">
        <v>109</v>
      </c>
      <c r="D10" s="17">
        <f>B10+'１月'!$D$10</f>
        <v>911</v>
      </c>
      <c r="E10" s="17">
        <f>C10+'１月'!$E$10</f>
        <v>948</v>
      </c>
      <c r="F10" s="40">
        <f>D10-E10</f>
        <v>-37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14</v>
      </c>
      <c r="C12" s="17">
        <v>20</v>
      </c>
      <c r="D12" s="17">
        <f>B12+'１月'!$D$12</f>
        <v>172</v>
      </c>
      <c r="E12" s="17">
        <f>C12+'１月'!$E$12</f>
        <v>218</v>
      </c>
      <c r="F12" s="40">
        <f>D12-E12</f>
        <v>-46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2</v>
      </c>
      <c r="C14" s="17">
        <v>2</v>
      </c>
      <c r="D14" s="17">
        <f>B14+'１月'!$D$14</f>
        <v>62</v>
      </c>
      <c r="E14" s="17">
        <f>C14+'１月'!$E$14</f>
        <v>57</v>
      </c>
      <c r="F14" s="40">
        <f>D14-E14</f>
        <v>5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10</v>
      </c>
      <c r="C16" s="17">
        <v>10</v>
      </c>
      <c r="D16" s="17">
        <f>B16+'１月'!$D$16</f>
        <v>129</v>
      </c>
      <c r="E16" s="17">
        <f>C16+'１月'!$E$16</f>
        <v>100</v>
      </c>
      <c r="F16" s="40">
        <f>D16-E16</f>
        <v>29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8</v>
      </c>
      <c r="C18" s="17">
        <v>3</v>
      </c>
      <c r="D18" s="17">
        <f>B18+'１月'!$D$18</f>
        <v>64</v>
      </c>
      <c r="E18" s="17">
        <f>C18+'１月'!$E$18</f>
        <v>61</v>
      </c>
      <c r="F18" s="40">
        <f>D18-E18</f>
        <v>3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30</v>
      </c>
      <c r="C20" s="17">
        <v>47</v>
      </c>
      <c r="D20" s="17">
        <f>B20+'１月'!$D$20</f>
        <v>473</v>
      </c>
      <c r="E20" s="17">
        <f>C20+'１月'!$E$20</f>
        <v>440</v>
      </c>
      <c r="F20" s="40">
        <f>D20-E20</f>
        <v>33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4</v>
      </c>
      <c r="C22" s="17">
        <v>10</v>
      </c>
      <c r="D22" s="17">
        <f>B22+'１月'!$D$22</f>
        <v>86</v>
      </c>
      <c r="E22" s="17">
        <f>C22+'１月'!$E$22</f>
        <v>71</v>
      </c>
      <c r="F22" s="40">
        <f>D22-E22</f>
        <v>15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12</v>
      </c>
      <c r="C24" s="17">
        <v>17</v>
      </c>
      <c r="D24" s="17">
        <f>B24+'１月'!$D$24</f>
        <v>190</v>
      </c>
      <c r="E24" s="17">
        <f>C24+'１月'!$E$24</f>
        <v>190</v>
      </c>
      <c r="F24" s="40">
        <f>D24-E24</f>
        <v>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7</v>
      </c>
      <c r="C26" s="17">
        <v>2</v>
      </c>
      <c r="D26" s="17">
        <f>B26+'１月'!$D$26</f>
        <v>44</v>
      </c>
      <c r="E26" s="17">
        <f>C26+'１月'!$E$26</f>
        <v>51</v>
      </c>
      <c r="F26" s="40">
        <f>D26-E26</f>
        <v>-7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8</v>
      </c>
      <c r="C28" s="17">
        <v>13</v>
      </c>
      <c r="D28" s="17">
        <f>B28+'１月'!$D$28</f>
        <v>92</v>
      </c>
      <c r="E28" s="17">
        <f>C28+'１月'!$E$28</f>
        <v>99</v>
      </c>
      <c r="F28" s="40">
        <f>D28-E28</f>
        <v>-7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5</v>
      </c>
      <c r="C30" s="49">
        <v>9</v>
      </c>
      <c r="D30" s="49">
        <f>B30+'１月'!$D$30</f>
        <v>68</v>
      </c>
      <c r="E30" s="49">
        <f>C30+'１月'!$E$30</f>
        <v>86</v>
      </c>
      <c r="F30" s="50">
        <f>D30-E30</f>
        <v>-18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7</v>
      </c>
      <c r="C32" s="17">
        <v>11</v>
      </c>
      <c r="D32" s="17">
        <f>B32+'１月'!$D$32</f>
        <v>51</v>
      </c>
      <c r="E32" s="17">
        <f>C32+'１月'!$E$32</f>
        <v>51</v>
      </c>
      <c r="F32" s="40">
        <f>D32-E32</f>
        <v>0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51</v>
      </c>
      <c r="B34" s="17">
        <v>3</v>
      </c>
      <c r="C34" s="17">
        <v>7</v>
      </c>
      <c r="D34" s="17">
        <f>B34+'１月'!$D$34</f>
        <v>72</v>
      </c>
      <c r="E34" s="17">
        <f>C34+'１月'!$E$34</f>
        <v>85</v>
      </c>
      <c r="F34" s="40">
        <f>D34-E34</f>
        <v>-13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0</v>
      </c>
      <c r="D36" s="17">
        <f>B36+'１月'!$D$36</f>
        <v>5</v>
      </c>
      <c r="E36" s="17">
        <f>C36+'１月'!$E$36</f>
        <v>2</v>
      </c>
      <c r="F36" s="40">
        <f>D36-E36</f>
        <v>3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370</v>
      </c>
      <c r="C38" s="17">
        <f>SUM(C6:C36)</f>
        <v>516</v>
      </c>
      <c r="D38" s="17">
        <f>SUM(D6:D36)</f>
        <v>4670</v>
      </c>
      <c r="E38" s="17">
        <f>SUM(E6:E36)</f>
        <v>5026</v>
      </c>
      <c r="F38" s="40">
        <f>SUM(F6:F36)</f>
        <v>-356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8.796875" defaultRowHeight="15"/>
  <cols>
    <col min="1" max="5" width="12.69921875" style="11" customWidth="1"/>
    <col min="6" max="6" width="12.69921875" style="31" customWidth="1"/>
    <col min="7" max="7" width="2.69921875" style="11" customWidth="1"/>
    <col min="8" max="16384" width="12.69921875" style="11" customWidth="1"/>
  </cols>
  <sheetData>
    <row r="1" spans="1:6" ht="18.75" customHeight="1">
      <c r="A1" s="9" t="s">
        <v>49</v>
      </c>
      <c r="B1" s="10"/>
      <c r="C1" s="10"/>
      <c r="D1" s="10"/>
      <c r="E1" s="10"/>
      <c r="F1" s="24"/>
    </row>
    <row r="2" spans="1:6" ht="18.75" customHeight="1">
      <c r="A2" s="12"/>
      <c r="B2" s="12"/>
      <c r="C2" s="12"/>
      <c r="D2" s="12"/>
      <c r="E2" s="12"/>
      <c r="F2" s="25"/>
    </row>
    <row r="3" spans="1:7" ht="18.75" customHeight="1">
      <c r="A3" s="129" t="s">
        <v>1</v>
      </c>
      <c r="B3" s="13" t="s">
        <v>91</v>
      </c>
      <c r="C3" s="13" t="s">
        <v>2</v>
      </c>
      <c r="D3" s="13" t="s">
        <v>90</v>
      </c>
      <c r="E3" s="13" t="s">
        <v>3</v>
      </c>
      <c r="F3" s="26" t="s">
        <v>4</v>
      </c>
      <c r="G3" s="23"/>
    </row>
    <row r="4" spans="1:7" ht="18.75" customHeight="1">
      <c r="A4" s="130"/>
      <c r="B4" s="15" t="s">
        <v>50</v>
      </c>
      <c r="C4" s="15" t="s">
        <v>6</v>
      </c>
      <c r="D4" s="15" t="s">
        <v>7</v>
      </c>
      <c r="E4" s="15" t="s">
        <v>29</v>
      </c>
      <c r="F4" s="27" t="s">
        <v>9</v>
      </c>
      <c r="G4" s="23"/>
    </row>
    <row r="5" spans="1:7" ht="18.75" customHeight="1">
      <c r="A5" s="13"/>
      <c r="B5" s="16"/>
      <c r="C5" s="16"/>
      <c r="D5" s="16"/>
      <c r="E5" s="16"/>
      <c r="F5" s="28"/>
      <c r="G5" s="23"/>
    </row>
    <row r="6" spans="1:7" ht="18.75" customHeight="1">
      <c r="A6" s="15" t="s">
        <v>10</v>
      </c>
      <c r="B6" s="17">
        <v>175</v>
      </c>
      <c r="C6" s="17">
        <v>203</v>
      </c>
      <c r="D6" s="17">
        <f>B6+'２月'!$D$6</f>
        <v>2027</v>
      </c>
      <c r="E6" s="17">
        <f>C6+'２月'!$E$6</f>
        <v>2327</v>
      </c>
      <c r="F6" s="40">
        <f>D6-E6</f>
        <v>-300</v>
      </c>
      <c r="G6" s="23"/>
    </row>
    <row r="7" spans="1:7" ht="18.75" customHeight="1">
      <c r="A7" s="13"/>
      <c r="B7" s="16"/>
      <c r="C7" s="16"/>
      <c r="D7" s="55"/>
      <c r="E7" s="55"/>
      <c r="F7" s="28"/>
      <c r="G7" s="23"/>
    </row>
    <row r="8" spans="1:7" ht="18.75" customHeight="1">
      <c r="A8" s="15" t="s">
        <v>11</v>
      </c>
      <c r="B8" s="17">
        <v>29</v>
      </c>
      <c r="C8" s="17">
        <v>39</v>
      </c>
      <c r="D8" s="17">
        <f>B8+'２月'!$D$8</f>
        <v>428</v>
      </c>
      <c r="E8" s="17">
        <f>C8+'２月'!$E$8</f>
        <v>482</v>
      </c>
      <c r="F8" s="29">
        <f>D8-E8</f>
        <v>-54</v>
      </c>
      <c r="G8" s="23"/>
    </row>
    <row r="9" spans="1:7" ht="18.75" customHeight="1">
      <c r="A9" s="13"/>
      <c r="B9" s="16"/>
      <c r="C9" s="16"/>
      <c r="D9" s="16"/>
      <c r="E9" s="16"/>
      <c r="F9" s="28"/>
      <c r="G9" s="23"/>
    </row>
    <row r="10" spans="1:7" ht="18.75" customHeight="1">
      <c r="A10" s="15" t="s">
        <v>12</v>
      </c>
      <c r="B10" s="17">
        <v>70</v>
      </c>
      <c r="C10" s="17">
        <v>101</v>
      </c>
      <c r="D10" s="17">
        <f>B10+'２月'!$D$10</f>
        <v>981</v>
      </c>
      <c r="E10" s="17">
        <f>C10+'２月'!$E$10</f>
        <v>1049</v>
      </c>
      <c r="F10" s="29">
        <f>D10-E10</f>
        <v>-68</v>
      </c>
      <c r="G10" s="23"/>
    </row>
    <row r="11" spans="1:7" ht="18.75" customHeight="1">
      <c r="A11" s="13"/>
      <c r="B11" s="16"/>
      <c r="C11" s="16"/>
      <c r="D11" s="16"/>
      <c r="E11" s="16"/>
      <c r="F11" s="28"/>
      <c r="G11" s="23"/>
    </row>
    <row r="12" spans="1:7" ht="18.75" customHeight="1">
      <c r="A12" s="15" t="s">
        <v>13</v>
      </c>
      <c r="B12" s="17">
        <v>12</v>
      </c>
      <c r="C12" s="17">
        <v>17</v>
      </c>
      <c r="D12" s="17">
        <f>B12+'２月'!$D$12</f>
        <v>184</v>
      </c>
      <c r="E12" s="17">
        <f>C12+'２月'!$E$12</f>
        <v>235</v>
      </c>
      <c r="F12" s="29">
        <f>D12-E12</f>
        <v>-51</v>
      </c>
      <c r="G12" s="23"/>
    </row>
    <row r="13" spans="1:7" ht="18.75" customHeight="1">
      <c r="A13" s="13"/>
      <c r="B13" s="16"/>
      <c r="C13" s="16"/>
      <c r="D13" s="16"/>
      <c r="E13" s="16"/>
      <c r="F13" s="28"/>
      <c r="G13" s="23"/>
    </row>
    <row r="14" spans="1:7" ht="18.75" customHeight="1">
      <c r="A14" s="15" t="s">
        <v>15</v>
      </c>
      <c r="B14" s="17">
        <v>3</v>
      </c>
      <c r="C14" s="17">
        <v>5</v>
      </c>
      <c r="D14" s="17">
        <f>B14+'２月'!$D$14</f>
        <v>65</v>
      </c>
      <c r="E14" s="17">
        <f>C14+'２月'!$E$14</f>
        <v>62</v>
      </c>
      <c r="F14" s="29">
        <f>D14-E14</f>
        <v>3</v>
      </c>
      <c r="G14" s="23"/>
    </row>
    <row r="15" spans="1:7" ht="18.75" customHeight="1">
      <c r="A15" s="13"/>
      <c r="B15" s="16"/>
      <c r="C15" s="16"/>
      <c r="D15" s="16"/>
      <c r="E15" s="16"/>
      <c r="F15" s="28"/>
      <c r="G15" s="23"/>
    </row>
    <row r="16" spans="1:7" ht="18.75" customHeight="1">
      <c r="A16" s="15" t="s">
        <v>16</v>
      </c>
      <c r="B16" s="17">
        <v>4</v>
      </c>
      <c r="C16" s="17">
        <v>4</v>
      </c>
      <c r="D16" s="17">
        <f>B16+'２月'!$D$16</f>
        <v>133</v>
      </c>
      <c r="E16" s="17">
        <f>C16+'２月'!$E$16</f>
        <v>104</v>
      </c>
      <c r="F16" s="29">
        <f>D16-E16</f>
        <v>29</v>
      </c>
      <c r="G16" s="23"/>
    </row>
    <row r="17" spans="1:7" ht="18.75" customHeight="1">
      <c r="A17" s="13"/>
      <c r="B17" s="16"/>
      <c r="C17" s="16"/>
      <c r="D17" s="16"/>
      <c r="E17" s="16"/>
      <c r="F17" s="28"/>
      <c r="G17" s="23"/>
    </row>
    <row r="18" spans="1:7" ht="18.75" customHeight="1">
      <c r="A18" s="15" t="s">
        <v>17</v>
      </c>
      <c r="B18" s="17">
        <v>7</v>
      </c>
      <c r="C18" s="17">
        <v>9</v>
      </c>
      <c r="D18" s="17">
        <f>B18+'２月'!$D$18</f>
        <v>71</v>
      </c>
      <c r="E18" s="17">
        <f>C18+'２月'!$E$18</f>
        <v>70</v>
      </c>
      <c r="F18" s="29">
        <f>D18-E18</f>
        <v>1</v>
      </c>
      <c r="G18" s="23"/>
    </row>
    <row r="19" spans="1:7" ht="18.75" customHeight="1">
      <c r="A19" s="13"/>
      <c r="B19" s="16"/>
      <c r="C19" s="16"/>
      <c r="D19" s="16"/>
      <c r="E19" s="16"/>
      <c r="F19" s="28"/>
      <c r="G19" s="23"/>
    </row>
    <row r="20" spans="1:7" ht="18.75" customHeight="1">
      <c r="A20" s="15" t="s">
        <v>18</v>
      </c>
      <c r="B20" s="17">
        <v>55</v>
      </c>
      <c r="C20" s="17">
        <v>32</v>
      </c>
      <c r="D20" s="17">
        <f>B20+'２月'!$D$20</f>
        <v>528</v>
      </c>
      <c r="E20" s="17">
        <f>C20+'２月'!$E$20</f>
        <v>472</v>
      </c>
      <c r="F20" s="29">
        <f>D20-E20</f>
        <v>56</v>
      </c>
      <c r="G20" s="23"/>
    </row>
    <row r="21" spans="1:7" ht="18.75" customHeight="1">
      <c r="A21" s="13"/>
      <c r="B21" s="16"/>
      <c r="C21" s="16"/>
      <c r="D21" s="16"/>
      <c r="E21" s="16"/>
      <c r="F21" s="28"/>
      <c r="G21" s="23"/>
    </row>
    <row r="22" spans="1:7" ht="18.75" customHeight="1">
      <c r="A22" s="15" t="s">
        <v>19</v>
      </c>
      <c r="B22" s="17">
        <v>2</v>
      </c>
      <c r="C22" s="17">
        <v>9</v>
      </c>
      <c r="D22" s="17">
        <f>B22+'２月'!$D$22</f>
        <v>88</v>
      </c>
      <c r="E22" s="17">
        <f>C22+'２月'!$E$22</f>
        <v>80</v>
      </c>
      <c r="F22" s="29">
        <f>D22-E22</f>
        <v>8</v>
      </c>
      <c r="G22" s="23"/>
    </row>
    <row r="23" spans="1:7" ht="18.75" customHeight="1">
      <c r="A23" s="13"/>
      <c r="B23" s="16"/>
      <c r="C23" s="16"/>
      <c r="D23" s="16"/>
      <c r="E23" s="16"/>
      <c r="F23" s="28"/>
      <c r="G23" s="23"/>
    </row>
    <row r="24" spans="1:7" ht="18.75" customHeight="1">
      <c r="A24" s="15" t="s">
        <v>20</v>
      </c>
      <c r="B24" s="17">
        <v>14</v>
      </c>
      <c r="C24" s="17">
        <v>18</v>
      </c>
      <c r="D24" s="17">
        <f>B24+'２月'!$D$24</f>
        <v>204</v>
      </c>
      <c r="E24" s="17">
        <f>C24+'２月'!$E$24</f>
        <v>208</v>
      </c>
      <c r="F24" s="29">
        <f>D24-E24</f>
        <v>-4</v>
      </c>
      <c r="G24" s="23"/>
    </row>
    <row r="25" spans="1:7" ht="18.75" customHeight="1">
      <c r="A25" s="13"/>
      <c r="B25" s="16"/>
      <c r="C25" s="16"/>
      <c r="D25" s="16"/>
      <c r="E25" s="16"/>
      <c r="F25" s="28"/>
      <c r="G25" s="23"/>
    </row>
    <row r="26" spans="1:7" ht="18.75" customHeight="1">
      <c r="A26" s="15" t="s">
        <v>22</v>
      </c>
      <c r="B26" s="17">
        <v>3</v>
      </c>
      <c r="C26" s="17">
        <v>6</v>
      </c>
      <c r="D26" s="17">
        <f>B26+'２月'!$D$26</f>
        <v>47</v>
      </c>
      <c r="E26" s="17">
        <f>C26+'２月'!$E$26</f>
        <v>57</v>
      </c>
      <c r="F26" s="29">
        <f>D26-E26</f>
        <v>-10</v>
      </c>
      <c r="G26" s="23"/>
    </row>
    <row r="27" spans="1:7" ht="18.75" customHeight="1">
      <c r="A27" s="13"/>
      <c r="B27" s="16"/>
      <c r="C27" s="16"/>
      <c r="D27" s="16"/>
      <c r="E27" s="16"/>
      <c r="F27" s="28"/>
      <c r="G27" s="23"/>
    </row>
    <row r="28" spans="1:7" ht="18.75" customHeight="1">
      <c r="A28" s="15" t="s">
        <v>23</v>
      </c>
      <c r="B28" s="17">
        <v>5</v>
      </c>
      <c r="C28" s="17">
        <v>14</v>
      </c>
      <c r="D28" s="17">
        <f>B28+'２月'!$D$28</f>
        <v>97</v>
      </c>
      <c r="E28" s="17">
        <f>C28+'２月'!$E$28</f>
        <v>113</v>
      </c>
      <c r="F28" s="29">
        <f>D28-E28</f>
        <v>-16</v>
      </c>
      <c r="G28" s="23"/>
    </row>
    <row r="29" spans="1:7" ht="18.75" customHeight="1">
      <c r="A29" s="13"/>
      <c r="B29" s="16"/>
      <c r="C29" s="16"/>
      <c r="D29" s="16"/>
      <c r="E29" s="16"/>
      <c r="F29" s="28"/>
      <c r="G29" s="23"/>
    </row>
    <row r="30" spans="1:7" ht="18.75" customHeight="1">
      <c r="A30" s="48" t="s">
        <v>24</v>
      </c>
      <c r="B30" s="49">
        <v>4</v>
      </c>
      <c r="C30" s="49">
        <v>7</v>
      </c>
      <c r="D30" s="49">
        <f>B30+'２月'!$D$30</f>
        <v>72</v>
      </c>
      <c r="E30" s="49">
        <f>C30+'２月'!$E$30</f>
        <v>93</v>
      </c>
      <c r="F30" s="51">
        <f>D30-E30</f>
        <v>-21</v>
      </c>
      <c r="G30" s="23"/>
    </row>
    <row r="31" spans="1:7" ht="18.75" customHeight="1">
      <c r="A31" s="15"/>
      <c r="B31" s="17"/>
      <c r="C31" s="17"/>
      <c r="D31" s="17"/>
      <c r="E31" s="17"/>
      <c r="F31" s="29"/>
      <c r="G31" s="23"/>
    </row>
    <row r="32" spans="1:7" ht="18.75" customHeight="1">
      <c r="A32" s="15" t="s">
        <v>25</v>
      </c>
      <c r="B32" s="17">
        <v>5</v>
      </c>
      <c r="C32" s="17">
        <v>6</v>
      </c>
      <c r="D32" s="17">
        <f>B32+'２月'!$D$32</f>
        <v>56</v>
      </c>
      <c r="E32" s="17">
        <f>C32+'２月'!$E$32</f>
        <v>57</v>
      </c>
      <c r="F32" s="29">
        <f>D32-E32</f>
        <v>-1</v>
      </c>
      <c r="G32" s="23"/>
    </row>
    <row r="33" spans="1:7" ht="18.75" customHeight="1">
      <c r="A33" s="13"/>
      <c r="B33" s="16"/>
      <c r="C33" s="16"/>
      <c r="D33" s="16"/>
      <c r="E33" s="16"/>
      <c r="F33" s="28"/>
      <c r="G33" s="23"/>
    </row>
    <row r="34" spans="1:7" ht="18.75" customHeight="1">
      <c r="A34" s="15" t="s">
        <v>74</v>
      </c>
      <c r="B34" s="17">
        <v>10</v>
      </c>
      <c r="C34" s="17">
        <v>7</v>
      </c>
      <c r="D34" s="17">
        <f>B34+'２月'!$D$34</f>
        <v>82</v>
      </c>
      <c r="E34" s="17">
        <f>C34+'２月'!$E$34</f>
        <v>92</v>
      </c>
      <c r="F34" s="29">
        <f>D34-E34</f>
        <v>-10</v>
      </c>
      <c r="G34" s="23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78</v>
      </c>
      <c r="B36" s="17">
        <v>0</v>
      </c>
      <c r="C36" s="17">
        <v>1</v>
      </c>
      <c r="D36" s="17">
        <f>B36+'２月'!$D$36</f>
        <v>5</v>
      </c>
      <c r="E36" s="17">
        <f>C36+'２月'!$E$36</f>
        <v>3</v>
      </c>
      <c r="F36" s="29">
        <f>D36-E36</f>
        <v>2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398</v>
      </c>
      <c r="C38" s="17">
        <f>SUM(C6:C36)</f>
        <v>478</v>
      </c>
      <c r="D38" s="17">
        <f>SUM(D6:D36)</f>
        <v>5068</v>
      </c>
      <c r="E38" s="17">
        <f>SUM(E6:E36)</f>
        <v>5504</v>
      </c>
      <c r="F38" s="40">
        <f>SUM(F6:F36)</f>
        <v>-436</v>
      </c>
      <c r="G38" s="14"/>
    </row>
    <row r="39" spans="1:6" ht="12.75" customHeight="1">
      <c r="A39" s="18"/>
      <c r="B39" s="18"/>
      <c r="C39" s="18"/>
      <c r="D39" s="18"/>
      <c r="E39" s="18"/>
      <c r="F39" s="30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showZeros="0" tabSelected="1" showOutlineSymbols="0" zoomScale="87" zoomScaleNormal="87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" sqref="C2"/>
    </sheetView>
  </sheetViews>
  <sheetFormatPr defaultColWidth="8.796875" defaultRowHeight="45" customHeight="1"/>
  <cols>
    <col min="1" max="1" width="12.69921875" style="105" customWidth="1"/>
    <col min="2" max="13" width="5.19921875" style="105" customWidth="1"/>
    <col min="14" max="15" width="7.19921875" style="105" customWidth="1"/>
    <col min="16" max="16" width="9.3984375" style="106" customWidth="1"/>
    <col min="17" max="17" width="1.59765625" style="105" customWidth="1"/>
    <col min="18" max="16384" width="12.69921875" style="105" customWidth="1"/>
  </cols>
  <sheetData>
    <row r="1" ht="45" customHeight="1">
      <c r="A1" s="104" t="s">
        <v>101</v>
      </c>
    </row>
    <row r="2" spans="1:16" ht="45" customHeight="1">
      <c r="A2" s="107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ht="4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1"/>
    </row>
    <row r="4" spans="1:17" ht="45" customHeight="1">
      <c r="A4" s="112" t="s">
        <v>102</v>
      </c>
      <c r="B4" s="124" t="s">
        <v>103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6"/>
      <c r="O4" s="127" t="s">
        <v>104</v>
      </c>
      <c r="P4" s="113" t="s">
        <v>63</v>
      </c>
      <c r="Q4" s="114"/>
    </row>
    <row r="5" spans="1:17" ht="45" customHeight="1">
      <c r="A5" s="115" t="s">
        <v>105</v>
      </c>
      <c r="B5" s="116">
        <v>4</v>
      </c>
      <c r="C5" s="116">
        <v>5</v>
      </c>
      <c r="D5" s="116">
        <v>6</v>
      </c>
      <c r="E5" s="116">
        <v>7</v>
      </c>
      <c r="F5" s="116">
        <v>8</v>
      </c>
      <c r="G5" s="116">
        <v>9</v>
      </c>
      <c r="H5" s="116">
        <v>10</v>
      </c>
      <c r="I5" s="116">
        <v>11</v>
      </c>
      <c r="J5" s="116">
        <v>12</v>
      </c>
      <c r="K5" s="116">
        <v>1</v>
      </c>
      <c r="L5" s="116">
        <v>2</v>
      </c>
      <c r="M5" s="116">
        <v>3</v>
      </c>
      <c r="N5" s="116" t="s">
        <v>59</v>
      </c>
      <c r="O5" s="128"/>
      <c r="P5" s="117" t="s">
        <v>60</v>
      </c>
      <c r="Q5" s="114"/>
    </row>
    <row r="6" spans="1:17" ht="45" customHeight="1">
      <c r="A6" s="116" t="s">
        <v>11</v>
      </c>
      <c r="B6" s="118">
        <f>IF('４月'!B8="","",'４月'!B8)</f>
        <v>36</v>
      </c>
      <c r="C6" s="118">
        <f>IF('５月'!B8="","",'５月'!B8)</f>
        <v>40</v>
      </c>
      <c r="D6" s="118">
        <f>IF('６月'!B8="","",'６月'!B8)</f>
        <v>53</v>
      </c>
      <c r="E6" s="118">
        <f>IF('７月'!B8="","",'７月'!B8)</f>
        <v>35</v>
      </c>
      <c r="F6" s="118">
        <f>IF('８月'!B8="","",'８月'!B8)</f>
        <v>37</v>
      </c>
      <c r="G6" s="118">
        <f>IF('９月'!B8="","",'９月'!B8)</f>
        <v>21</v>
      </c>
      <c r="H6" s="118">
        <f>IF('１０月'!B8="","",'１０月'!B8)</f>
        <v>42</v>
      </c>
      <c r="I6" s="118">
        <f>IF('１１月'!B8="","",'１１月'!B8)</f>
        <v>36</v>
      </c>
      <c r="J6" s="118">
        <f>IF('12月'!B8="","",'12月'!B8)</f>
        <v>27</v>
      </c>
      <c r="K6" s="118">
        <f>IF('１月'!B8="","",'１月'!B8)</f>
        <v>41</v>
      </c>
      <c r="L6" s="118">
        <f>IF('２月'!B8="","",'２月'!B8)</f>
        <v>31</v>
      </c>
      <c r="M6" s="118">
        <f>IF('３月'!B8="","",'３月'!B8)</f>
        <v>29</v>
      </c>
      <c r="N6" s="118">
        <f>SUM(B6:M6)</f>
        <v>428</v>
      </c>
      <c r="O6" s="119">
        <f>'年間⑰'!$N$8</f>
        <v>482</v>
      </c>
      <c r="P6" s="120">
        <f>N6-O6</f>
        <v>-54</v>
      </c>
      <c r="Q6" s="114"/>
    </row>
    <row r="7" spans="1:17" ht="45" customHeight="1">
      <c r="A7" s="116" t="s">
        <v>12</v>
      </c>
      <c r="B7" s="118">
        <f>IF('４月'!B10="","",'４月'!B10)</f>
        <v>90</v>
      </c>
      <c r="C7" s="118">
        <f>IF('５月'!B10="","",'５月'!B10)</f>
        <v>78</v>
      </c>
      <c r="D7" s="118">
        <f>IF('６月'!B10="","",'６月'!B10)</f>
        <v>85</v>
      </c>
      <c r="E7" s="118">
        <f>IF('７月'!B10="","",'７月'!B10)</f>
        <v>87</v>
      </c>
      <c r="F7" s="118">
        <f>IF('８月'!B10="","",'８月'!B10)</f>
        <v>98</v>
      </c>
      <c r="G7" s="118">
        <f>IF('９月'!B10="","",'９月'!B10)</f>
        <v>80</v>
      </c>
      <c r="H7" s="118">
        <f>IF('１０月'!B10="","",'１０月'!B10)</f>
        <v>80</v>
      </c>
      <c r="I7" s="118">
        <f>IF('１１月'!B10="","",'１１月'!B10)</f>
        <v>82</v>
      </c>
      <c r="J7" s="118">
        <f>IF('12月'!B10="","",'12月'!B10)</f>
        <v>83</v>
      </c>
      <c r="K7" s="118">
        <f>IF('１月'!B10="","",'１月'!B10)</f>
        <v>77</v>
      </c>
      <c r="L7" s="118">
        <f>IF('２月'!B10="","",'２月'!B10)</f>
        <v>71</v>
      </c>
      <c r="M7" s="118">
        <f>IF('３月'!B10="","",'３月'!B10)</f>
        <v>70</v>
      </c>
      <c r="N7" s="118">
        <f aca="true" t="shared" si="0" ref="N7:N19">SUM(B7:M7)</f>
        <v>981</v>
      </c>
      <c r="O7" s="119">
        <f>SUM('年間⑰'!N10,'年間⑰'!N26)</f>
        <v>1049</v>
      </c>
      <c r="P7" s="120">
        <f aca="true" t="shared" si="1" ref="P7:P21">N7-O7</f>
        <v>-68</v>
      </c>
      <c r="Q7" s="114"/>
    </row>
    <row r="8" spans="1:17" ht="45" customHeight="1">
      <c r="A8" s="116" t="s">
        <v>13</v>
      </c>
      <c r="B8" s="118">
        <f>IF('４月'!B12="","",'４月'!B12)</f>
        <v>15</v>
      </c>
      <c r="C8" s="118">
        <f>IF('５月'!B12="","",'５月'!B12)</f>
        <v>16</v>
      </c>
      <c r="D8" s="118">
        <f>IF('６月'!B12="","",'６月'!B12)</f>
        <v>16</v>
      </c>
      <c r="E8" s="118">
        <f>IF('７月'!B12="","",'７月'!B12)</f>
        <v>19</v>
      </c>
      <c r="F8" s="118">
        <f>IF('８月'!B12="","",'８月'!B12)</f>
        <v>18</v>
      </c>
      <c r="G8" s="118">
        <f>IF('９月'!B12="","",'９月'!B12)</f>
        <v>13</v>
      </c>
      <c r="H8" s="118">
        <f>IF('１０月'!B12="","",'１０月'!B12)</f>
        <v>15</v>
      </c>
      <c r="I8" s="118">
        <f>IF('１１月'!B12="","",'１１月'!B12)</f>
        <v>19</v>
      </c>
      <c r="J8" s="118">
        <f>IF('12月'!B12="","",'12月'!B12)</f>
        <v>14</v>
      </c>
      <c r="K8" s="118">
        <f>IF('１月'!B12="","",'１月'!B12)</f>
        <v>13</v>
      </c>
      <c r="L8" s="118">
        <f>IF('２月'!B12="","",'２月'!B12)</f>
        <v>14</v>
      </c>
      <c r="M8" s="118">
        <f>IF('３月'!B12="","",'３月'!B12)</f>
        <v>12</v>
      </c>
      <c r="N8" s="118">
        <f t="shared" si="0"/>
        <v>184</v>
      </c>
      <c r="O8" s="119">
        <f>'年間⑰'!$N$12</f>
        <v>235</v>
      </c>
      <c r="P8" s="120">
        <f t="shared" si="1"/>
        <v>-51</v>
      </c>
      <c r="Q8" s="114"/>
    </row>
    <row r="9" spans="1:17" ht="45" customHeight="1">
      <c r="A9" s="116" t="s">
        <v>15</v>
      </c>
      <c r="B9" s="118">
        <f>IF('４月'!B14="","",'４月'!B14)</f>
        <v>7</v>
      </c>
      <c r="C9" s="118">
        <f>IF('５月'!B14="","",'５月'!B14)</f>
        <v>5</v>
      </c>
      <c r="D9" s="118">
        <f>IF('６月'!B14="","",'６月'!B14)</f>
        <v>2</v>
      </c>
      <c r="E9" s="118">
        <f>IF('７月'!B14="","",'７月'!B14)</f>
        <v>3</v>
      </c>
      <c r="F9" s="118">
        <f>IF('８月'!B14="","",'８月'!B14)</f>
        <v>7</v>
      </c>
      <c r="G9" s="118">
        <f>IF('９月'!B14="","",'９月'!B14)</f>
        <v>10</v>
      </c>
      <c r="H9" s="118">
        <f>IF('１０月'!B14="","",'１０月'!B14)</f>
        <v>10</v>
      </c>
      <c r="I9" s="118">
        <f>IF('１１月'!B14="","",'１１月'!B14)</f>
        <v>3</v>
      </c>
      <c r="J9" s="118">
        <f>IF('12月'!B14="","",'12月'!B14)</f>
        <v>5</v>
      </c>
      <c r="K9" s="118">
        <f>IF('１月'!B14="","",'１月'!B14)</f>
        <v>8</v>
      </c>
      <c r="L9" s="118">
        <f>IF('２月'!B14="","",'２月'!B14)</f>
        <v>2</v>
      </c>
      <c r="M9" s="118">
        <f>IF('３月'!B14="","",'３月'!B14)</f>
        <v>3</v>
      </c>
      <c r="N9" s="118">
        <f t="shared" si="0"/>
        <v>65</v>
      </c>
      <c r="O9" s="119">
        <f>'年間⑰'!$N$14</f>
        <v>62</v>
      </c>
      <c r="P9" s="120">
        <f t="shared" si="1"/>
        <v>3</v>
      </c>
      <c r="Q9" s="114"/>
    </row>
    <row r="10" spans="1:17" ht="45" customHeight="1">
      <c r="A10" s="116" t="s">
        <v>16</v>
      </c>
      <c r="B10" s="118">
        <f>IF('４月'!B16="","",'４月'!B16)</f>
        <v>14</v>
      </c>
      <c r="C10" s="118">
        <f>IF('５月'!B16="","",'５月'!B16)</f>
        <v>6</v>
      </c>
      <c r="D10" s="118">
        <f>IF('６月'!B16="","",'６月'!B16)</f>
        <v>11</v>
      </c>
      <c r="E10" s="118">
        <f>IF('７月'!B16="","",'７月'!B16)</f>
        <v>12</v>
      </c>
      <c r="F10" s="118">
        <f>IF('８月'!B16="","",'８月'!B16)</f>
        <v>16</v>
      </c>
      <c r="G10" s="118">
        <f>IF('９月'!B16="","",'９月'!B16)</f>
        <v>12</v>
      </c>
      <c r="H10" s="118">
        <f>IF('１０月'!B16="","",'１０月'!B16)</f>
        <v>9</v>
      </c>
      <c r="I10" s="118">
        <f>IF('１１月'!B16="","",'１１月'!B16)</f>
        <v>14</v>
      </c>
      <c r="J10" s="118">
        <f>IF('12月'!B16="","",'12月'!B16)</f>
        <v>12</v>
      </c>
      <c r="K10" s="118">
        <f>IF('１月'!B16="","",'１月'!B16)</f>
        <v>13</v>
      </c>
      <c r="L10" s="118">
        <f>IF('２月'!B16="","",'２月'!B16)</f>
        <v>10</v>
      </c>
      <c r="M10" s="118">
        <f>IF('３月'!B16="","",'３月'!B16)</f>
        <v>4</v>
      </c>
      <c r="N10" s="118">
        <f t="shared" si="0"/>
        <v>133</v>
      </c>
      <c r="O10" s="119">
        <f>'年間⑰'!$N$16</f>
        <v>104</v>
      </c>
      <c r="P10" s="120">
        <f t="shared" si="1"/>
        <v>29</v>
      </c>
      <c r="Q10" s="114"/>
    </row>
    <row r="11" spans="1:17" ht="45" customHeight="1">
      <c r="A11" s="116" t="s">
        <v>17</v>
      </c>
      <c r="B11" s="118">
        <f>IF('４月'!B18="","",'４月'!B18)</f>
        <v>2</v>
      </c>
      <c r="C11" s="118">
        <f>IF('５月'!B18="","",'５月'!B18)</f>
        <v>11</v>
      </c>
      <c r="D11" s="118">
        <f>IF('６月'!B18="","",'６月'!B18)</f>
        <v>6</v>
      </c>
      <c r="E11" s="118">
        <f>IF('７月'!B18="","",'７月'!B18)</f>
        <v>5</v>
      </c>
      <c r="F11" s="118">
        <f>IF('８月'!B18="","",'８月'!B18)</f>
        <v>3</v>
      </c>
      <c r="G11" s="118">
        <f>IF('９月'!B18="","",'９月'!B18)</f>
        <v>5</v>
      </c>
      <c r="H11" s="118">
        <f>IF('１０月'!B18="","",'１０月'!B18)</f>
        <v>6</v>
      </c>
      <c r="I11" s="118">
        <f>IF('１１月'!B18="","",'１１月'!B18)</f>
        <v>5</v>
      </c>
      <c r="J11" s="118">
        <f>IF('12月'!B18="","",'12月'!B18)</f>
        <v>3</v>
      </c>
      <c r="K11" s="118">
        <f>IF('１月'!B18="","",'１月'!B18)</f>
        <v>10</v>
      </c>
      <c r="L11" s="118">
        <f>IF('２月'!B18="","",'２月'!B18)</f>
        <v>8</v>
      </c>
      <c r="M11" s="118">
        <f>IF('３月'!B18="","",'３月'!B18)</f>
        <v>7</v>
      </c>
      <c r="N11" s="118">
        <f t="shared" si="0"/>
        <v>71</v>
      </c>
      <c r="O11" s="119">
        <f>'年間⑰'!$N$18</f>
        <v>70</v>
      </c>
      <c r="P11" s="120">
        <f t="shared" si="1"/>
        <v>1</v>
      </c>
      <c r="Q11" s="114"/>
    </row>
    <row r="12" spans="1:17" ht="45" customHeight="1">
      <c r="A12" s="116" t="s">
        <v>18</v>
      </c>
      <c r="B12" s="118">
        <f>IF('４月'!B20="","",'４月'!B20)</f>
        <v>40</v>
      </c>
      <c r="C12" s="118">
        <f>IF('５月'!B20="","",'５月'!B20)</f>
        <v>40</v>
      </c>
      <c r="D12" s="118">
        <f>IF('６月'!B20="","",'６月'!B20)</f>
        <v>36</v>
      </c>
      <c r="E12" s="118">
        <f>IF('７月'!B20="","",'７月'!B20)</f>
        <v>45</v>
      </c>
      <c r="F12" s="118">
        <f>IF('８月'!B20="","",'８月'!B20)</f>
        <v>47</v>
      </c>
      <c r="G12" s="118">
        <f>IF('９月'!B20="","",'９月'!B20)</f>
        <v>40</v>
      </c>
      <c r="H12" s="118">
        <f>IF('１０月'!B20="","",'１０月'!B20)</f>
        <v>46</v>
      </c>
      <c r="I12" s="118">
        <f>IF('１１月'!B20="","",'１１月'!B20)</f>
        <v>48</v>
      </c>
      <c r="J12" s="118">
        <f>IF('12月'!B20="","",'12月'!B20)</f>
        <v>60</v>
      </c>
      <c r="K12" s="118">
        <f>IF('１月'!B20="","",'１月'!B20)</f>
        <v>41</v>
      </c>
      <c r="L12" s="118">
        <f>IF('２月'!B20="","",'２月'!B20)</f>
        <v>30</v>
      </c>
      <c r="M12" s="118">
        <f>IF('３月'!B20="","",'３月'!B20)</f>
        <v>55</v>
      </c>
      <c r="N12" s="118">
        <f t="shared" si="0"/>
        <v>528</v>
      </c>
      <c r="O12" s="119">
        <f>'年間⑰'!$N$20</f>
        <v>472</v>
      </c>
      <c r="P12" s="120">
        <f t="shared" si="1"/>
        <v>56</v>
      </c>
      <c r="Q12" s="114"/>
    </row>
    <row r="13" spans="1:17" ht="45" customHeight="1">
      <c r="A13" s="116" t="s">
        <v>19</v>
      </c>
      <c r="B13" s="118">
        <f>IF('４月'!B22="","",'４月'!B22)</f>
        <v>12</v>
      </c>
      <c r="C13" s="118">
        <f>IF('５月'!B22="","",'５月'!B22)</f>
        <v>13</v>
      </c>
      <c r="D13" s="118">
        <f>IF('６月'!B22="","",'６月'!B22)</f>
        <v>5</v>
      </c>
      <c r="E13" s="118">
        <f>IF('７月'!B22="","",'７月'!B22)</f>
        <v>7</v>
      </c>
      <c r="F13" s="118">
        <f>IF('８月'!B22="","",'８月'!B22)</f>
        <v>10</v>
      </c>
      <c r="G13" s="118">
        <f>IF('９月'!B22="","",'９月'!B22)</f>
        <v>9</v>
      </c>
      <c r="H13" s="118">
        <f>IF('１０月'!B22="","",'１０月'!B22)</f>
        <v>8</v>
      </c>
      <c r="I13" s="118">
        <f>IF('１１月'!B22="","",'１１月'!B22)</f>
        <v>3</v>
      </c>
      <c r="J13" s="118">
        <f>IF('12月'!B22="","",'12月'!B22)</f>
        <v>5</v>
      </c>
      <c r="K13" s="118">
        <f>IF('１月'!B22="","",'１月'!B22)</f>
        <v>10</v>
      </c>
      <c r="L13" s="118">
        <f>IF('２月'!B22="","",'２月'!B22)</f>
        <v>4</v>
      </c>
      <c r="M13" s="118">
        <f>IF('３月'!B22="","",'３月'!B22)</f>
        <v>2</v>
      </c>
      <c r="N13" s="118">
        <f t="shared" si="0"/>
        <v>88</v>
      </c>
      <c r="O13" s="119">
        <f>'年間⑰'!$N$22</f>
        <v>80</v>
      </c>
      <c r="P13" s="120">
        <f t="shared" si="1"/>
        <v>8</v>
      </c>
      <c r="Q13" s="114"/>
    </row>
    <row r="14" spans="1:17" ht="45" customHeight="1">
      <c r="A14" s="116" t="s">
        <v>20</v>
      </c>
      <c r="B14" s="118">
        <f>IF('４月'!B24="","",'４月'!B24)</f>
        <v>18</v>
      </c>
      <c r="C14" s="118">
        <f>IF('５月'!B24="","",'５月'!B24)</f>
        <v>16</v>
      </c>
      <c r="D14" s="118">
        <f>IF('６月'!B24="","",'６月'!B24)</f>
        <v>16</v>
      </c>
      <c r="E14" s="118">
        <f>IF('７月'!B24="","",'７月'!B24)</f>
        <v>20</v>
      </c>
      <c r="F14" s="118">
        <f>IF('８月'!B24="","",'８月'!B24)</f>
        <v>24</v>
      </c>
      <c r="G14" s="118">
        <f>IF('９月'!B24="","",'９月'!B24)</f>
        <v>19</v>
      </c>
      <c r="H14" s="118">
        <f>IF('１０月'!B24="","",'１０月'!B24)</f>
        <v>19</v>
      </c>
      <c r="I14" s="118">
        <f>IF('１１月'!B24="","",'１１月'!B24)</f>
        <v>12</v>
      </c>
      <c r="J14" s="118">
        <f>IF('12月'!B24="","",'12月'!B24)</f>
        <v>16</v>
      </c>
      <c r="K14" s="118">
        <f>IF('１月'!B24="","",'１月'!B24)</f>
        <v>18</v>
      </c>
      <c r="L14" s="118">
        <f>IF('２月'!B24="","",'２月'!B24)</f>
        <v>12</v>
      </c>
      <c r="M14" s="118">
        <f>IF('３月'!B24="","",'３月'!B24)</f>
        <v>14</v>
      </c>
      <c r="N14" s="118">
        <f t="shared" si="0"/>
        <v>204</v>
      </c>
      <c r="O14" s="119">
        <f>'年間⑰'!$N$24</f>
        <v>208</v>
      </c>
      <c r="P14" s="120">
        <f t="shared" si="1"/>
        <v>-4</v>
      </c>
      <c r="Q14" s="114"/>
    </row>
    <row r="15" spans="1:17" ht="45" customHeight="1">
      <c r="A15" s="116" t="s">
        <v>22</v>
      </c>
      <c r="B15" s="118">
        <f>IF('４月'!B26="","",'４月'!B26)</f>
        <v>8</v>
      </c>
      <c r="C15" s="118">
        <f>IF('５月'!B26="","",'５月'!B26)</f>
        <v>2</v>
      </c>
      <c r="D15" s="118">
        <f>IF('６月'!B26="","",'６月'!B26)</f>
        <v>4</v>
      </c>
      <c r="E15" s="118">
        <f>IF('７月'!B26="","",'７月'!B26)</f>
        <v>5</v>
      </c>
      <c r="F15" s="118">
        <f>IF('８月'!B26="","",'８月'!B26)</f>
        <v>3</v>
      </c>
      <c r="G15" s="118">
        <f>IF('９月'!B26="","",'９月'!B26)</f>
        <v>4</v>
      </c>
      <c r="H15" s="118">
        <f>IF('１０月'!B26="","",'１０月'!B26)</f>
        <v>1</v>
      </c>
      <c r="I15" s="118">
        <f>IF('１１月'!B26="","",'１１月'!B26)</f>
        <v>2</v>
      </c>
      <c r="J15" s="118">
        <f>IF('12月'!B26="","",'12月'!B26)</f>
        <v>5</v>
      </c>
      <c r="K15" s="118">
        <f>IF('１月'!B26="","",'１月'!B26)</f>
        <v>3</v>
      </c>
      <c r="L15" s="118">
        <f>IF('２月'!B26="","",'２月'!B26)</f>
        <v>7</v>
      </c>
      <c r="M15" s="118">
        <f>IF('３月'!B26="","",'３月'!B26)</f>
        <v>3</v>
      </c>
      <c r="N15" s="118">
        <f t="shared" si="0"/>
        <v>47</v>
      </c>
      <c r="O15" s="119">
        <f>'年間⑰'!$N$28</f>
        <v>57</v>
      </c>
      <c r="P15" s="120">
        <f t="shared" si="1"/>
        <v>-10</v>
      </c>
      <c r="Q15" s="114"/>
    </row>
    <row r="16" spans="1:17" ht="45" customHeight="1">
      <c r="A16" s="116" t="s">
        <v>23</v>
      </c>
      <c r="B16" s="118">
        <f>IF('４月'!B28="","",'４月'!B28)</f>
        <v>9</v>
      </c>
      <c r="C16" s="118">
        <f>IF('５月'!B28="","",'５月'!B28)</f>
        <v>6</v>
      </c>
      <c r="D16" s="118">
        <f>IF('６月'!B28="","",'６月'!B28)</f>
        <v>8</v>
      </c>
      <c r="E16" s="118">
        <f>IF('７月'!B28="","",'７月'!B28)</f>
        <v>4</v>
      </c>
      <c r="F16" s="118">
        <f>IF('８月'!B28="","",'８月'!B28)</f>
        <v>13</v>
      </c>
      <c r="G16" s="118">
        <f>IF('９月'!B28="","",'９月'!B28)</f>
        <v>6</v>
      </c>
      <c r="H16" s="118">
        <f>IF('１０月'!B28="","",'１０月'!B28)</f>
        <v>18</v>
      </c>
      <c r="I16" s="118">
        <f>IF('１１月'!B28="","",'１１月'!B28)</f>
        <v>6</v>
      </c>
      <c r="J16" s="118">
        <f>IF('12月'!B28="","",'12月'!B28)</f>
        <v>1</v>
      </c>
      <c r="K16" s="118">
        <f>IF('１月'!B28="","",'１月'!B28)</f>
        <v>13</v>
      </c>
      <c r="L16" s="118">
        <f>IF('２月'!B28="","",'２月'!B28)</f>
        <v>8</v>
      </c>
      <c r="M16" s="118">
        <f>IF('３月'!B28="","",'３月'!B28)</f>
        <v>5</v>
      </c>
      <c r="N16" s="118">
        <f t="shared" si="0"/>
        <v>97</v>
      </c>
      <c r="O16" s="119">
        <f>'年間⑰'!$N$30</f>
        <v>113</v>
      </c>
      <c r="P16" s="120">
        <f t="shared" si="1"/>
        <v>-16</v>
      </c>
      <c r="Q16" s="114"/>
    </row>
    <row r="17" spans="1:17" ht="45" customHeight="1">
      <c r="A17" s="116" t="s">
        <v>24</v>
      </c>
      <c r="B17" s="118">
        <f>IF('４月'!B30="","",'４月'!B30)</f>
        <v>8</v>
      </c>
      <c r="C17" s="118">
        <f>IF('５月'!B30="","",'５月'!B30)</f>
        <v>10</v>
      </c>
      <c r="D17" s="118">
        <f>IF('６月'!B30="","",'６月'!B30)</f>
        <v>9</v>
      </c>
      <c r="E17" s="118">
        <f>IF('７月'!B30="","",'７月'!B30)</f>
        <v>4</v>
      </c>
      <c r="F17" s="118">
        <f>IF('８月'!B30="","",'８月'!B30)</f>
        <v>7</v>
      </c>
      <c r="G17" s="118">
        <f>IF('９月'!B30="","",'９月'!B30)</f>
        <v>4</v>
      </c>
      <c r="H17" s="118">
        <f>IF('１０月'!B30="","",'１０月'!B30)</f>
        <v>8</v>
      </c>
      <c r="I17" s="118">
        <f>IF('１１月'!B30="","",'１１月'!B30)</f>
        <v>4</v>
      </c>
      <c r="J17" s="118">
        <f>IF('12月'!B30="","",'12月'!B30)</f>
        <v>4</v>
      </c>
      <c r="K17" s="118">
        <f>IF('１月'!B30="","",'１月'!B30)</f>
        <v>5</v>
      </c>
      <c r="L17" s="118">
        <f>IF('２月'!B30="","",'２月'!B30)</f>
        <v>5</v>
      </c>
      <c r="M17" s="118">
        <f>IF('３月'!B30="","",'３月'!B30)</f>
        <v>4</v>
      </c>
      <c r="N17" s="118">
        <f t="shared" si="0"/>
        <v>72</v>
      </c>
      <c r="O17" s="119">
        <f>'年間⑰'!$N$32</f>
        <v>93</v>
      </c>
      <c r="P17" s="120">
        <f t="shared" si="1"/>
        <v>-21</v>
      </c>
      <c r="Q17" s="114"/>
    </row>
    <row r="18" spans="1:17" ht="45" customHeight="1">
      <c r="A18" s="116" t="s">
        <v>25</v>
      </c>
      <c r="B18" s="118">
        <f>IF('４月'!B32="","",'４月'!B32)</f>
        <v>3</v>
      </c>
      <c r="C18" s="118">
        <f>IF('５月'!B32="","",'５月'!B32)</f>
        <v>5</v>
      </c>
      <c r="D18" s="118">
        <f>IF('６月'!B32="","",'６月'!B32)</f>
        <v>3</v>
      </c>
      <c r="E18" s="118">
        <f>IF('７月'!B32="","",'７月'!B32)</f>
        <v>3</v>
      </c>
      <c r="F18" s="118">
        <f>IF('８月'!B32="","",'８月'!B32)</f>
        <v>5</v>
      </c>
      <c r="G18" s="118">
        <f>IF('９月'!B32="","",'９月'!B32)</f>
        <v>8</v>
      </c>
      <c r="H18" s="118">
        <f>IF('１０月'!B32="","",'１０月'!B32)</f>
        <v>5</v>
      </c>
      <c r="I18" s="118">
        <f>IF('１１月'!B32="","",'１１月'!B32)</f>
        <v>1</v>
      </c>
      <c r="J18" s="118">
        <f>IF('12月'!B32="","",'12月'!B32)</f>
        <v>3</v>
      </c>
      <c r="K18" s="118">
        <f>IF('１月'!B32="","",'１月'!B32)</f>
        <v>8</v>
      </c>
      <c r="L18" s="118">
        <f>IF('２月'!B32="","",'２月'!B32)</f>
        <v>7</v>
      </c>
      <c r="M18" s="118">
        <f>IF('３月'!B32="","",'３月'!B32)</f>
        <v>5</v>
      </c>
      <c r="N18" s="118">
        <f t="shared" si="0"/>
        <v>56</v>
      </c>
      <c r="O18" s="119">
        <f>'年間⑰'!$N$34</f>
        <v>57</v>
      </c>
      <c r="P18" s="120">
        <f t="shared" si="1"/>
        <v>-1</v>
      </c>
      <c r="Q18" s="114"/>
    </row>
    <row r="19" spans="1:17" ht="45" customHeight="1">
      <c r="A19" s="116" t="s">
        <v>52</v>
      </c>
      <c r="B19" s="118">
        <f>IF('４月'!B34="","",'４月'!B34)</f>
        <v>7</v>
      </c>
      <c r="C19" s="118">
        <f>IF('５月'!B34="","",'５月'!B34)</f>
        <v>8</v>
      </c>
      <c r="D19" s="118">
        <f>IF('６月'!B34="","",'６月'!B34)</f>
        <v>9</v>
      </c>
      <c r="E19" s="118">
        <f>IF('７月'!B34="","",'７月'!B34)</f>
        <v>8</v>
      </c>
      <c r="F19" s="118">
        <f>IF('８月'!B34="","",'８月'!B34)</f>
        <v>8</v>
      </c>
      <c r="G19" s="118">
        <f>IF('９月'!B34="","",'９月'!B34)</f>
        <v>4</v>
      </c>
      <c r="H19" s="118">
        <f>IF('１０月'!B34="","",'１０月'!B34)</f>
        <v>5</v>
      </c>
      <c r="I19" s="118">
        <f>IF('１１月'!B34="","",'１１月'!B34)</f>
        <v>9</v>
      </c>
      <c r="J19" s="118">
        <f>IF('12月'!B34="","",'12月'!B34)</f>
        <v>7</v>
      </c>
      <c r="K19" s="118">
        <f>IF('１月'!B34="","",'１月'!B34)</f>
        <v>4</v>
      </c>
      <c r="L19" s="118">
        <f>IF('２月'!B34="","",'２月'!B34)</f>
        <v>3</v>
      </c>
      <c r="M19" s="118">
        <f>IF('３月'!B34="","",'３月'!B34)</f>
        <v>10</v>
      </c>
      <c r="N19" s="118">
        <f t="shared" si="0"/>
        <v>82</v>
      </c>
      <c r="O19" s="119">
        <f>'年間⑰'!$N$36</f>
        <v>92</v>
      </c>
      <c r="P19" s="120">
        <f t="shared" si="1"/>
        <v>-10</v>
      </c>
      <c r="Q19" s="114"/>
    </row>
    <row r="20" spans="1:17" ht="45" customHeight="1">
      <c r="A20" s="116" t="s">
        <v>84</v>
      </c>
      <c r="B20" s="118">
        <f>IF('４月'!B36="","",'４月'!B36)</f>
        <v>1</v>
      </c>
      <c r="C20" s="118">
        <f>IF('５月'!B36="","",'５月'!B36)</f>
        <v>1</v>
      </c>
      <c r="D20" s="118">
        <f>IF('６月'!B36="","",'６月'!B36)</f>
        <v>0</v>
      </c>
      <c r="E20" s="118">
        <f>IF('７月'!B36="","",'７月'!B36)</f>
        <v>0</v>
      </c>
      <c r="F20" s="118">
        <f>IF('８月'!B36="","",'８月'!B36)</f>
        <v>0</v>
      </c>
      <c r="G20" s="118">
        <f>IF('９月'!B36="","",'９月'!B36)</f>
        <v>0</v>
      </c>
      <c r="H20" s="118">
        <f>IF('１０月'!B36="","",'１０月'!B36)</f>
        <v>0</v>
      </c>
      <c r="I20" s="118">
        <f>IF('１１月'!B36="","",'１１月'!B36)</f>
        <v>2</v>
      </c>
      <c r="J20" s="118">
        <f>IF('12月'!B36="","",'12月'!B36)</f>
        <v>1</v>
      </c>
      <c r="K20" s="118">
        <f>IF('１月'!B36="","",'１月'!B36)</f>
        <v>0</v>
      </c>
      <c r="L20" s="118">
        <f>IF('２月'!B36="","",'２月'!B36)</f>
        <v>0</v>
      </c>
      <c r="M20" s="118">
        <f>IF('３月'!B36="","",'３月'!B36)</f>
        <v>0</v>
      </c>
      <c r="N20" s="118">
        <f>SUM(B20:M20)</f>
        <v>5</v>
      </c>
      <c r="O20" s="119">
        <f>'年間⑰'!$N$38</f>
        <v>3</v>
      </c>
      <c r="P20" s="120">
        <f t="shared" si="1"/>
        <v>2</v>
      </c>
      <c r="Q20" s="114"/>
    </row>
    <row r="21" spans="1:16" ht="45" customHeight="1">
      <c r="A21" s="116" t="s">
        <v>26</v>
      </c>
      <c r="B21" s="118">
        <f>SUM(B6:B20)</f>
        <v>270</v>
      </c>
      <c r="C21" s="118">
        <f aca="true" t="shared" si="2" ref="C21:O21">SUM(C6:C20)</f>
        <v>257</v>
      </c>
      <c r="D21" s="118">
        <f t="shared" si="2"/>
        <v>263</v>
      </c>
      <c r="E21" s="118">
        <f t="shared" si="2"/>
        <v>257</v>
      </c>
      <c r="F21" s="118">
        <f t="shared" si="2"/>
        <v>296</v>
      </c>
      <c r="G21" s="118">
        <f t="shared" si="2"/>
        <v>235</v>
      </c>
      <c r="H21" s="118">
        <f t="shared" si="2"/>
        <v>272</v>
      </c>
      <c r="I21" s="118">
        <f t="shared" si="2"/>
        <v>246</v>
      </c>
      <c r="J21" s="118">
        <f t="shared" si="2"/>
        <v>246</v>
      </c>
      <c r="K21" s="118">
        <f t="shared" si="2"/>
        <v>264</v>
      </c>
      <c r="L21" s="118">
        <f t="shared" si="2"/>
        <v>212</v>
      </c>
      <c r="M21" s="118">
        <f t="shared" si="2"/>
        <v>223</v>
      </c>
      <c r="N21" s="118">
        <f t="shared" si="2"/>
        <v>3041</v>
      </c>
      <c r="O21" s="118">
        <f t="shared" si="2"/>
        <v>3177</v>
      </c>
      <c r="P21" s="120">
        <f t="shared" si="1"/>
        <v>-136</v>
      </c>
    </row>
    <row r="22" ht="18" customHeight="1">
      <c r="A22" s="121" t="s">
        <v>100</v>
      </c>
    </row>
  </sheetData>
  <mergeCells count="2">
    <mergeCell ref="B4:N4"/>
    <mergeCell ref="O4:O5"/>
  </mergeCells>
  <printOptions horizontalCentered="1" verticalCentered="1"/>
  <pageMargins left="0.6299212598425197" right="0.11811023622047245" top="0.3937007874015748" bottom="0.1968503937007874" header="0.5118110236220472" footer="0.5118110236220472"/>
  <pageSetup firstPageNumber="12" useFirstPageNumber="1" horizontalDpi="600" verticalDpi="600" orientation="portrait" paperSize="9" scale="76" r:id="rId2"/>
  <headerFooter alignWithMargins="0">
    <oddFooter>&amp;C12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42"/>
  <sheetViews>
    <sheetView showOutlineSymbols="0" zoomScale="87" zoomScaleNormal="87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9.59765625" style="34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84" ht="18" customHeight="1">
      <c r="A3" s="122" t="s">
        <v>1</v>
      </c>
      <c r="B3" s="4" t="s">
        <v>93</v>
      </c>
      <c r="C3" s="4" t="s">
        <v>93</v>
      </c>
      <c r="D3" s="4" t="s">
        <v>93</v>
      </c>
      <c r="E3" s="4" t="s">
        <v>93</v>
      </c>
      <c r="F3" s="4" t="s">
        <v>93</v>
      </c>
      <c r="G3" s="4" t="s">
        <v>93</v>
      </c>
      <c r="H3" s="4" t="s">
        <v>93</v>
      </c>
      <c r="I3" s="4" t="s">
        <v>93</v>
      </c>
      <c r="J3" s="4" t="s">
        <v>93</v>
      </c>
      <c r="K3" s="4" t="s">
        <v>95</v>
      </c>
      <c r="L3" s="4" t="s">
        <v>95</v>
      </c>
      <c r="M3" s="4" t="s">
        <v>95</v>
      </c>
      <c r="N3" s="4" t="s">
        <v>94</v>
      </c>
      <c r="O3" s="4" t="s">
        <v>98</v>
      </c>
      <c r="P3" s="63" t="s">
        <v>62</v>
      </c>
      <c r="Q3" s="5"/>
      <c r="CF3" s="5"/>
    </row>
    <row r="4" spans="1:84" ht="18" customHeight="1">
      <c r="A4" s="123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54</v>
      </c>
      <c r="I4" s="6" t="s">
        <v>55</v>
      </c>
      <c r="J4" s="6" t="s">
        <v>56</v>
      </c>
      <c r="K4" s="6" t="s">
        <v>46</v>
      </c>
      <c r="L4" s="6" t="s">
        <v>48</v>
      </c>
      <c r="M4" s="6" t="s">
        <v>50</v>
      </c>
      <c r="N4" s="6" t="s">
        <v>58</v>
      </c>
      <c r="O4" s="6"/>
      <c r="P4" s="64" t="s">
        <v>53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  <c r="Q5" s="5"/>
      <c r="CF5" s="5"/>
    </row>
    <row r="6" spans="1:84" ht="18.75" customHeight="1">
      <c r="A6" s="6" t="s">
        <v>10</v>
      </c>
      <c r="B6" s="59">
        <v>222</v>
      </c>
      <c r="C6" s="8">
        <v>158</v>
      </c>
      <c r="D6" s="8">
        <v>171</v>
      </c>
      <c r="E6" s="8">
        <v>210</v>
      </c>
      <c r="F6" s="8">
        <v>196</v>
      </c>
      <c r="G6" s="8">
        <v>213</v>
      </c>
      <c r="H6" s="8">
        <v>209</v>
      </c>
      <c r="I6" s="8">
        <v>175</v>
      </c>
      <c r="J6" s="8">
        <v>197</v>
      </c>
      <c r="K6" s="8">
        <v>161</v>
      </c>
      <c r="L6" s="8">
        <v>212</v>
      </c>
      <c r="M6" s="8">
        <v>203</v>
      </c>
      <c r="N6" s="8">
        <f>SUM(B6:M6)</f>
        <v>2327</v>
      </c>
      <c r="O6" s="77">
        <f>'年間⑯'!$N$6</f>
        <v>2195</v>
      </c>
      <c r="P6" s="60">
        <f>N6-O6</f>
        <v>132</v>
      </c>
      <c r="Q6" s="5"/>
      <c r="CF6" s="5"/>
    </row>
    <row r="7" spans="1:84" ht="18.75" customHeight="1">
      <c r="A7" s="53"/>
      <c r="B7" s="8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4"/>
      <c r="O7" s="54"/>
      <c r="P7" s="61"/>
      <c r="Q7" s="5"/>
      <c r="CF7" s="5"/>
    </row>
    <row r="8" spans="1:84" ht="18.75" customHeight="1">
      <c r="A8" s="72" t="s">
        <v>11</v>
      </c>
      <c r="B8" s="8">
        <v>37</v>
      </c>
      <c r="C8" s="8">
        <v>42</v>
      </c>
      <c r="D8" s="8">
        <v>45</v>
      </c>
      <c r="E8" s="8">
        <v>32</v>
      </c>
      <c r="F8" s="8">
        <v>42</v>
      </c>
      <c r="G8" s="8">
        <v>48</v>
      </c>
      <c r="H8" s="8">
        <v>40</v>
      </c>
      <c r="I8" s="8">
        <v>41</v>
      </c>
      <c r="J8" s="8">
        <v>33</v>
      </c>
      <c r="K8" s="8">
        <v>39</v>
      </c>
      <c r="L8" s="8">
        <v>44</v>
      </c>
      <c r="M8" s="8">
        <v>39</v>
      </c>
      <c r="N8" s="73">
        <f>SUM(B8:M8)</f>
        <v>482</v>
      </c>
      <c r="O8" s="73">
        <f>'年間⑯'!$N$8</f>
        <v>295</v>
      </c>
      <c r="P8" s="61">
        <f>N8-O8</f>
        <v>187</v>
      </c>
      <c r="Q8" s="5"/>
      <c r="CF8" s="5"/>
    </row>
    <row r="9" spans="1:84" ht="18.75" customHeight="1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7"/>
      <c r="Q9" s="5"/>
      <c r="CF9" s="5"/>
    </row>
    <row r="10" spans="1:84" ht="18.75" customHeight="1">
      <c r="A10" s="6" t="s">
        <v>12</v>
      </c>
      <c r="B10" s="8">
        <v>85</v>
      </c>
      <c r="C10" s="8">
        <v>58</v>
      </c>
      <c r="D10" s="8">
        <v>88</v>
      </c>
      <c r="E10" s="8">
        <v>75</v>
      </c>
      <c r="F10" s="8">
        <v>69</v>
      </c>
      <c r="G10" s="8">
        <v>72</v>
      </c>
      <c r="H10" s="8">
        <v>84</v>
      </c>
      <c r="I10" s="8">
        <v>79</v>
      </c>
      <c r="J10" s="8">
        <v>70</v>
      </c>
      <c r="K10" s="8">
        <v>87</v>
      </c>
      <c r="L10" s="8">
        <v>102</v>
      </c>
      <c r="M10" s="8">
        <v>90</v>
      </c>
      <c r="N10" s="8">
        <f>SUM(B10:M10)</f>
        <v>959</v>
      </c>
      <c r="O10" s="77">
        <f>'年間⑯'!$N$10</f>
        <v>890</v>
      </c>
      <c r="P10" s="61">
        <f>N10-O10</f>
        <v>69</v>
      </c>
      <c r="Q10" s="5"/>
      <c r="CF10" s="5"/>
    </row>
    <row r="11" spans="1:84" ht="18.75" customHeight="1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7"/>
      <c r="Q11" s="5"/>
      <c r="CF11" s="5"/>
    </row>
    <row r="12" spans="1:84" ht="18.75" customHeight="1">
      <c r="A12" s="6" t="s">
        <v>13</v>
      </c>
      <c r="B12" s="8">
        <v>18</v>
      </c>
      <c r="C12" s="8">
        <v>20</v>
      </c>
      <c r="D12" s="8">
        <v>21</v>
      </c>
      <c r="E12" s="8">
        <v>20</v>
      </c>
      <c r="F12" s="8">
        <v>21</v>
      </c>
      <c r="G12" s="8">
        <v>19</v>
      </c>
      <c r="H12" s="8">
        <v>18</v>
      </c>
      <c r="I12" s="8">
        <v>24</v>
      </c>
      <c r="J12" s="8">
        <v>18</v>
      </c>
      <c r="K12" s="8">
        <v>19</v>
      </c>
      <c r="L12" s="8">
        <v>20</v>
      </c>
      <c r="M12" s="8">
        <v>17</v>
      </c>
      <c r="N12" s="8">
        <f>SUM(B12:M12)</f>
        <v>235</v>
      </c>
      <c r="O12" s="77">
        <f>'年間⑯'!$N$12</f>
        <v>189</v>
      </c>
      <c r="P12" s="61">
        <f>N12-O12</f>
        <v>46</v>
      </c>
      <c r="Q12" s="5"/>
      <c r="CF12" s="5"/>
    </row>
    <row r="13" spans="1:84" ht="18.75" customHeight="1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7"/>
      <c r="Q13" s="5"/>
      <c r="CF13" s="5"/>
    </row>
    <row r="14" spans="1:84" ht="18.75" customHeight="1">
      <c r="A14" s="6" t="s">
        <v>15</v>
      </c>
      <c r="B14" s="8">
        <v>9</v>
      </c>
      <c r="C14" s="8">
        <v>7</v>
      </c>
      <c r="D14" s="8">
        <v>3</v>
      </c>
      <c r="E14" s="8">
        <v>2</v>
      </c>
      <c r="F14" s="8">
        <v>14</v>
      </c>
      <c r="G14" s="8">
        <v>4</v>
      </c>
      <c r="H14" s="8">
        <v>6</v>
      </c>
      <c r="I14" s="8">
        <v>0</v>
      </c>
      <c r="J14" s="8">
        <v>2</v>
      </c>
      <c r="K14" s="8">
        <v>8</v>
      </c>
      <c r="L14" s="8">
        <v>2</v>
      </c>
      <c r="M14" s="8">
        <v>5</v>
      </c>
      <c r="N14" s="8">
        <f>SUM(B14:M14)</f>
        <v>62</v>
      </c>
      <c r="O14" s="77">
        <f>'年間⑯'!$N$14</f>
        <v>39</v>
      </c>
      <c r="P14" s="61">
        <f>N14-O14</f>
        <v>23</v>
      </c>
      <c r="Q14" s="5"/>
      <c r="CF14" s="5"/>
    </row>
    <row r="15" spans="1:84" ht="18.75" customHeight="1">
      <c r="A15" s="4"/>
      <c r="B15" s="7"/>
      <c r="C15" s="16"/>
      <c r="D15" s="44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7"/>
      <c r="Q15" s="5"/>
      <c r="CF15" s="5"/>
    </row>
    <row r="16" spans="1:84" ht="18.75" customHeight="1">
      <c r="A16" s="6" t="s">
        <v>16</v>
      </c>
      <c r="B16" s="8">
        <v>8</v>
      </c>
      <c r="C16" s="8">
        <v>10</v>
      </c>
      <c r="D16" s="8">
        <v>8</v>
      </c>
      <c r="E16" s="8">
        <v>7</v>
      </c>
      <c r="F16" s="8">
        <v>3</v>
      </c>
      <c r="G16" s="8">
        <v>13</v>
      </c>
      <c r="H16" s="8">
        <v>10</v>
      </c>
      <c r="I16" s="8">
        <v>15</v>
      </c>
      <c r="J16" s="8">
        <v>8</v>
      </c>
      <c r="K16" s="8">
        <v>8</v>
      </c>
      <c r="L16" s="8">
        <v>10</v>
      </c>
      <c r="M16" s="8">
        <v>4</v>
      </c>
      <c r="N16" s="8">
        <f>SUM(B16:M16)</f>
        <v>104</v>
      </c>
      <c r="O16" s="77">
        <f>'年間⑯'!$N$16</f>
        <v>80</v>
      </c>
      <c r="P16" s="61">
        <f>N16-O16</f>
        <v>24</v>
      </c>
      <c r="Q16" s="5"/>
      <c r="CF16" s="5"/>
    </row>
    <row r="17" spans="1:84" ht="18.75" customHeight="1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7"/>
      <c r="Q17" s="5"/>
      <c r="CF17" s="5"/>
    </row>
    <row r="18" spans="1:84" ht="18.75" customHeight="1">
      <c r="A18" s="6" t="s">
        <v>17</v>
      </c>
      <c r="B18" s="8">
        <v>6</v>
      </c>
      <c r="C18" s="8">
        <v>7</v>
      </c>
      <c r="D18" s="8">
        <v>9</v>
      </c>
      <c r="E18" s="8">
        <v>9</v>
      </c>
      <c r="F18" s="8">
        <v>5</v>
      </c>
      <c r="G18" s="8">
        <v>4</v>
      </c>
      <c r="H18" s="8">
        <v>10</v>
      </c>
      <c r="I18" s="8">
        <v>4</v>
      </c>
      <c r="J18" s="8">
        <v>2</v>
      </c>
      <c r="K18" s="8">
        <v>2</v>
      </c>
      <c r="L18" s="8">
        <v>3</v>
      </c>
      <c r="M18" s="8">
        <v>9</v>
      </c>
      <c r="N18" s="8">
        <f>SUM(B18:M18)</f>
        <v>70</v>
      </c>
      <c r="O18" s="77">
        <f>'年間⑯'!$N$18</f>
        <v>69</v>
      </c>
      <c r="P18" s="61">
        <f>N18-O18</f>
        <v>1</v>
      </c>
      <c r="Q18" s="5"/>
      <c r="CF18" s="5"/>
    </row>
    <row r="19" spans="1:84" ht="18.75" customHeight="1">
      <c r="A19" s="4"/>
      <c r="B19" s="7"/>
      <c r="C19" s="16"/>
      <c r="D19" s="44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7"/>
      <c r="Q19" s="5"/>
      <c r="CF19" s="5"/>
    </row>
    <row r="20" spans="1:84" ht="18.75" customHeight="1">
      <c r="A20" s="6" t="s">
        <v>18</v>
      </c>
      <c r="B20" s="8">
        <v>41</v>
      </c>
      <c r="C20" s="8">
        <v>35</v>
      </c>
      <c r="D20" s="8">
        <v>49</v>
      </c>
      <c r="E20" s="8">
        <v>42</v>
      </c>
      <c r="F20" s="8">
        <v>36</v>
      </c>
      <c r="G20" s="8">
        <v>45</v>
      </c>
      <c r="H20" s="8">
        <v>50</v>
      </c>
      <c r="I20" s="8">
        <v>29</v>
      </c>
      <c r="J20" s="8">
        <v>31</v>
      </c>
      <c r="K20" s="8">
        <v>35</v>
      </c>
      <c r="L20" s="8">
        <v>47</v>
      </c>
      <c r="M20" s="8">
        <v>32</v>
      </c>
      <c r="N20" s="8">
        <f>SUM(B20:M20)</f>
        <v>472</v>
      </c>
      <c r="O20" s="77">
        <f>'年間⑯'!$N$20</f>
        <v>457</v>
      </c>
      <c r="P20" s="61">
        <f>N20-O20</f>
        <v>15</v>
      </c>
      <c r="Q20" s="5"/>
      <c r="CF20" s="5"/>
    </row>
    <row r="21" spans="1:84" ht="18.75" customHeight="1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7"/>
      <c r="Q21" s="5"/>
      <c r="CF21" s="5"/>
    </row>
    <row r="22" spans="1:84" ht="18.75" customHeight="1">
      <c r="A22" s="6" t="s">
        <v>19</v>
      </c>
      <c r="B22" s="8">
        <v>3</v>
      </c>
      <c r="C22" s="8">
        <v>5</v>
      </c>
      <c r="D22" s="8">
        <v>6</v>
      </c>
      <c r="E22" s="8">
        <v>7</v>
      </c>
      <c r="F22" s="8">
        <v>1</v>
      </c>
      <c r="G22" s="8">
        <v>7</v>
      </c>
      <c r="H22" s="8">
        <v>6</v>
      </c>
      <c r="I22" s="8">
        <v>8</v>
      </c>
      <c r="J22" s="8">
        <v>6</v>
      </c>
      <c r="K22" s="8">
        <v>12</v>
      </c>
      <c r="L22" s="8">
        <v>10</v>
      </c>
      <c r="M22" s="8">
        <v>9</v>
      </c>
      <c r="N22" s="8">
        <f>SUM(B22:M22)</f>
        <v>80</v>
      </c>
      <c r="O22" s="77">
        <f>'年間⑯'!$N$22</f>
        <v>66</v>
      </c>
      <c r="P22" s="61">
        <f>N22-O22</f>
        <v>14</v>
      </c>
      <c r="Q22" s="5"/>
      <c r="CF22" s="5"/>
    </row>
    <row r="23" spans="1:84" ht="18.75" customHeight="1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7"/>
      <c r="Q23" s="5"/>
      <c r="CF23" s="5"/>
    </row>
    <row r="24" spans="1:84" ht="18.75" customHeight="1">
      <c r="A24" s="6" t="s">
        <v>20</v>
      </c>
      <c r="B24" s="8">
        <v>22</v>
      </c>
      <c r="C24" s="8">
        <v>15</v>
      </c>
      <c r="D24" s="8">
        <v>13</v>
      </c>
      <c r="E24" s="8">
        <v>20</v>
      </c>
      <c r="F24" s="8">
        <v>15</v>
      </c>
      <c r="G24" s="8">
        <v>13</v>
      </c>
      <c r="H24" s="8">
        <v>19</v>
      </c>
      <c r="I24" s="8">
        <v>18</v>
      </c>
      <c r="J24" s="8">
        <v>17</v>
      </c>
      <c r="K24" s="8">
        <v>21</v>
      </c>
      <c r="L24" s="8">
        <v>17</v>
      </c>
      <c r="M24" s="8">
        <v>18</v>
      </c>
      <c r="N24" s="8">
        <f>SUM(B24:M24)</f>
        <v>208</v>
      </c>
      <c r="O24" s="77">
        <f>'年間⑯'!$N$24</f>
        <v>195</v>
      </c>
      <c r="P24" s="61">
        <f>N24-O24</f>
        <v>13</v>
      </c>
      <c r="Q24" s="5"/>
      <c r="CF24" s="5"/>
    </row>
    <row r="25" spans="1:84" ht="18.75" customHeight="1">
      <c r="A25" s="4"/>
      <c r="B25" s="7"/>
      <c r="C25" s="16"/>
      <c r="D25" s="44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7"/>
      <c r="Q25" s="5"/>
      <c r="CF25" s="5"/>
    </row>
    <row r="26" spans="1:84" ht="18.75" customHeight="1">
      <c r="A26" s="6" t="s">
        <v>21</v>
      </c>
      <c r="B26" s="8">
        <v>8</v>
      </c>
      <c r="C26" s="8">
        <v>4</v>
      </c>
      <c r="D26" s="8">
        <v>6</v>
      </c>
      <c r="E26" s="8">
        <v>6</v>
      </c>
      <c r="F26" s="8">
        <v>8</v>
      </c>
      <c r="G26" s="8">
        <v>9</v>
      </c>
      <c r="H26" s="8">
        <v>9</v>
      </c>
      <c r="I26" s="8">
        <v>8</v>
      </c>
      <c r="J26" s="8">
        <v>7</v>
      </c>
      <c r="K26" s="8">
        <v>7</v>
      </c>
      <c r="L26" s="8">
        <v>7</v>
      </c>
      <c r="M26" s="8">
        <v>11</v>
      </c>
      <c r="N26" s="8">
        <f>SUM(B26:M26)</f>
        <v>90</v>
      </c>
      <c r="O26" s="77">
        <f>'年間⑯'!$N$26</f>
        <v>101</v>
      </c>
      <c r="P26" s="61">
        <f>N26-O26</f>
        <v>-11</v>
      </c>
      <c r="Q26" s="5"/>
      <c r="CF26" s="5"/>
    </row>
    <row r="27" spans="1:84" ht="18.75" customHeight="1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7"/>
      <c r="Q27" s="5"/>
      <c r="CF27" s="5"/>
    </row>
    <row r="28" spans="1:84" ht="18.75" customHeight="1">
      <c r="A28" s="6" t="s">
        <v>22</v>
      </c>
      <c r="B28" s="8">
        <v>6</v>
      </c>
      <c r="C28" s="8">
        <v>6</v>
      </c>
      <c r="D28" s="8">
        <v>4</v>
      </c>
      <c r="E28" s="8">
        <v>4</v>
      </c>
      <c r="F28" s="8">
        <v>6</v>
      </c>
      <c r="G28" s="8">
        <v>5</v>
      </c>
      <c r="H28" s="8">
        <v>1</v>
      </c>
      <c r="I28" s="8">
        <v>5</v>
      </c>
      <c r="J28" s="8">
        <v>10</v>
      </c>
      <c r="K28" s="8">
        <v>2</v>
      </c>
      <c r="L28" s="8">
        <v>2</v>
      </c>
      <c r="M28" s="8">
        <v>6</v>
      </c>
      <c r="N28" s="8">
        <f>SUM(B28:M28)</f>
        <v>57</v>
      </c>
      <c r="O28" s="77">
        <f>'年間⑯'!$N$28</f>
        <v>53</v>
      </c>
      <c r="P28" s="61">
        <f>N28-O28</f>
        <v>4</v>
      </c>
      <c r="Q28" s="5"/>
      <c r="CF28" s="5"/>
    </row>
    <row r="29" spans="1:84" ht="18.75" customHeight="1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7"/>
      <c r="Q29" s="5"/>
      <c r="CF29" s="5"/>
    </row>
    <row r="30" spans="1:84" ht="18.75" customHeight="1">
      <c r="A30" s="6" t="s">
        <v>23</v>
      </c>
      <c r="B30" s="8">
        <v>11</v>
      </c>
      <c r="C30" s="8">
        <v>7</v>
      </c>
      <c r="D30" s="8">
        <v>8</v>
      </c>
      <c r="E30" s="8">
        <v>5</v>
      </c>
      <c r="F30" s="8">
        <v>7</v>
      </c>
      <c r="G30" s="8">
        <v>18</v>
      </c>
      <c r="H30" s="8">
        <v>8</v>
      </c>
      <c r="I30" s="8">
        <v>5</v>
      </c>
      <c r="J30" s="8">
        <v>6</v>
      </c>
      <c r="K30" s="8">
        <v>11</v>
      </c>
      <c r="L30" s="8">
        <v>13</v>
      </c>
      <c r="M30" s="8">
        <v>14</v>
      </c>
      <c r="N30" s="8">
        <f>SUM(B30:M30)</f>
        <v>113</v>
      </c>
      <c r="O30" s="77">
        <f>'年間⑯'!$N$30</f>
        <v>125</v>
      </c>
      <c r="P30" s="61">
        <f>N30-O30</f>
        <v>-12</v>
      </c>
      <c r="Q30" s="5"/>
      <c r="CF30" s="5"/>
    </row>
    <row r="31" spans="1:84" ht="18.75" customHeight="1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7"/>
      <c r="Q31" s="5"/>
      <c r="CF31" s="5"/>
    </row>
    <row r="32" spans="1:84" ht="18.75" customHeight="1">
      <c r="A32" s="46" t="s">
        <v>24</v>
      </c>
      <c r="B32" s="62">
        <v>8</v>
      </c>
      <c r="C32" s="62">
        <v>8</v>
      </c>
      <c r="D32" s="62">
        <v>10</v>
      </c>
      <c r="E32" s="62">
        <v>5</v>
      </c>
      <c r="F32" s="62">
        <v>10</v>
      </c>
      <c r="G32" s="62">
        <v>8</v>
      </c>
      <c r="H32" s="62">
        <v>7</v>
      </c>
      <c r="I32" s="62">
        <v>4</v>
      </c>
      <c r="J32" s="62">
        <v>9</v>
      </c>
      <c r="K32" s="62">
        <v>8</v>
      </c>
      <c r="L32" s="62">
        <v>9</v>
      </c>
      <c r="M32" s="59">
        <v>7</v>
      </c>
      <c r="N32" s="59">
        <f>SUM(B32:M32)</f>
        <v>93</v>
      </c>
      <c r="O32" s="77">
        <f>'年間⑯'!$N$32</f>
        <v>114</v>
      </c>
      <c r="P32" s="60">
        <f>N32-O32</f>
        <v>-21</v>
      </c>
      <c r="Q32" s="5"/>
      <c r="CF32" s="5"/>
    </row>
    <row r="33" spans="1:84" ht="18.75" customHeight="1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54"/>
      <c r="P33" s="61"/>
      <c r="Q33" s="5"/>
      <c r="CF33" s="5"/>
    </row>
    <row r="34" spans="1:84" ht="18.75" customHeight="1">
      <c r="A34" s="6" t="s">
        <v>25</v>
      </c>
      <c r="B34" s="8">
        <v>5</v>
      </c>
      <c r="C34" s="8">
        <v>5</v>
      </c>
      <c r="D34" s="8">
        <v>3</v>
      </c>
      <c r="E34" s="8">
        <v>3</v>
      </c>
      <c r="F34" s="8">
        <v>6</v>
      </c>
      <c r="G34" s="8">
        <v>2</v>
      </c>
      <c r="H34" s="8">
        <v>5</v>
      </c>
      <c r="I34" s="8">
        <v>3</v>
      </c>
      <c r="J34" s="8">
        <v>3</v>
      </c>
      <c r="K34" s="8">
        <v>5</v>
      </c>
      <c r="L34" s="8">
        <v>11</v>
      </c>
      <c r="M34" s="8">
        <v>6</v>
      </c>
      <c r="N34" s="8">
        <f>SUM(B34:M34)</f>
        <v>57</v>
      </c>
      <c r="O34" s="77">
        <f>'年間⑯'!$N$34</f>
        <v>75</v>
      </c>
      <c r="P34" s="60">
        <f>N34-O34</f>
        <v>-18</v>
      </c>
      <c r="Q34" s="5"/>
      <c r="CF34" s="5"/>
    </row>
    <row r="35" spans="1:84" ht="18.75" customHeight="1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7"/>
      <c r="Q35" s="5"/>
      <c r="CF35" s="5"/>
    </row>
    <row r="36" spans="1:84" ht="18.75" customHeight="1">
      <c r="A36" s="6" t="s">
        <v>52</v>
      </c>
      <c r="B36" s="8">
        <v>8</v>
      </c>
      <c r="C36" s="8">
        <v>9</v>
      </c>
      <c r="D36" s="8">
        <v>6</v>
      </c>
      <c r="E36" s="8">
        <v>11</v>
      </c>
      <c r="F36" s="8">
        <v>5</v>
      </c>
      <c r="G36" s="8">
        <v>10</v>
      </c>
      <c r="H36" s="8">
        <v>8</v>
      </c>
      <c r="I36" s="8">
        <v>6</v>
      </c>
      <c r="J36" s="8">
        <v>8</v>
      </c>
      <c r="K36" s="8">
        <v>7</v>
      </c>
      <c r="L36" s="8">
        <v>7</v>
      </c>
      <c r="M36" s="8">
        <v>7</v>
      </c>
      <c r="N36" s="8">
        <f>SUM(B36:M36)</f>
        <v>92</v>
      </c>
      <c r="O36" s="77">
        <f>'年間⑯'!$N$36</f>
        <v>74</v>
      </c>
      <c r="P36" s="60">
        <f>N36-O36</f>
        <v>18</v>
      </c>
      <c r="Q36" s="5"/>
      <c r="CF36" s="5"/>
    </row>
    <row r="37" spans="1:84" ht="18.75" customHeight="1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  <c r="Q37" s="5"/>
      <c r="CF37" s="5"/>
    </row>
    <row r="38" spans="1:84" ht="18.75" customHeight="1">
      <c r="A38" s="6" t="s">
        <v>84</v>
      </c>
      <c r="B38" s="8">
        <v>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1</v>
      </c>
      <c r="J38" s="8">
        <v>0</v>
      </c>
      <c r="K38" s="8">
        <v>0</v>
      </c>
      <c r="L38" s="8">
        <v>0</v>
      </c>
      <c r="M38" s="8">
        <v>1</v>
      </c>
      <c r="N38" s="8">
        <f>SUM(B38:M38)</f>
        <v>3</v>
      </c>
      <c r="O38" s="77">
        <f>'年間⑯'!$N$38</f>
        <v>7</v>
      </c>
      <c r="P38" s="60">
        <f>N38-O38</f>
        <v>-4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  <c r="Q39" s="5"/>
      <c r="CF39" s="5"/>
    </row>
    <row r="40" spans="1:84" ht="18.75" customHeight="1">
      <c r="A40" s="6" t="s">
        <v>26</v>
      </c>
      <c r="B40" s="8">
        <f>SUM(B6:B38)</f>
        <v>498</v>
      </c>
      <c r="C40" s="8">
        <f aca="true" t="shared" si="0" ref="C40:N40">SUM(C6:C38)</f>
        <v>396</v>
      </c>
      <c r="D40" s="8">
        <f t="shared" si="0"/>
        <v>450</v>
      </c>
      <c r="E40" s="8">
        <f t="shared" si="0"/>
        <v>458</v>
      </c>
      <c r="F40" s="8">
        <f t="shared" si="0"/>
        <v>444</v>
      </c>
      <c r="G40" s="8">
        <f t="shared" si="0"/>
        <v>490</v>
      </c>
      <c r="H40" s="8">
        <f t="shared" si="0"/>
        <v>490</v>
      </c>
      <c r="I40" s="8">
        <f t="shared" si="0"/>
        <v>425</v>
      </c>
      <c r="J40" s="8">
        <f t="shared" si="0"/>
        <v>427</v>
      </c>
      <c r="K40" s="8">
        <f t="shared" si="0"/>
        <v>432</v>
      </c>
      <c r="L40" s="8">
        <f t="shared" si="0"/>
        <v>516</v>
      </c>
      <c r="M40" s="8">
        <f t="shared" si="0"/>
        <v>478</v>
      </c>
      <c r="N40" s="8">
        <f t="shared" si="0"/>
        <v>5504</v>
      </c>
      <c r="O40" s="8">
        <f>SUM(O6:O38)</f>
        <v>5024</v>
      </c>
      <c r="P40" s="60">
        <f>N40-O40</f>
        <v>480</v>
      </c>
      <c r="Q40" s="5"/>
      <c r="CF40" s="5"/>
    </row>
    <row r="41" spans="1:17" ht="18.75" customHeight="1">
      <c r="A41" s="53" t="s">
        <v>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  <c r="Q41" s="3"/>
    </row>
    <row r="42" spans="1:16" ht="18.75" customHeight="1">
      <c r="A42" s="58" t="s">
        <v>26</v>
      </c>
      <c r="B42" s="59">
        <f>SUM(B8:B38)</f>
        <v>276</v>
      </c>
      <c r="C42" s="59">
        <f aca="true" t="shared" si="1" ref="C42:N42">SUM(C8:C38)</f>
        <v>238</v>
      </c>
      <c r="D42" s="59">
        <f t="shared" si="1"/>
        <v>279</v>
      </c>
      <c r="E42" s="59">
        <f t="shared" si="1"/>
        <v>248</v>
      </c>
      <c r="F42" s="59">
        <f t="shared" si="1"/>
        <v>248</v>
      </c>
      <c r="G42" s="59">
        <f t="shared" si="1"/>
        <v>277</v>
      </c>
      <c r="H42" s="59">
        <f t="shared" si="1"/>
        <v>281</v>
      </c>
      <c r="I42" s="59">
        <f t="shared" si="1"/>
        <v>250</v>
      </c>
      <c r="J42" s="59">
        <f t="shared" si="1"/>
        <v>230</v>
      </c>
      <c r="K42" s="59">
        <f t="shared" si="1"/>
        <v>271</v>
      </c>
      <c r="L42" s="59">
        <f t="shared" si="1"/>
        <v>304</v>
      </c>
      <c r="M42" s="59">
        <f t="shared" si="1"/>
        <v>275</v>
      </c>
      <c r="N42" s="59">
        <f t="shared" si="1"/>
        <v>3177</v>
      </c>
      <c r="O42" s="59">
        <f>SUM(O8:O38)</f>
        <v>2829</v>
      </c>
      <c r="P42" s="60">
        <f>N42-O42</f>
        <v>348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42"/>
  <sheetViews>
    <sheetView showOutlineSymbols="0" zoomScale="87" zoomScaleNormal="87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0" sqref="N10"/>
    </sheetView>
  </sheetViews>
  <sheetFormatPr defaultColWidth="8.796875" defaultRowHeight="15"/>
  <cols>
    <col min="1" max="1" width="12.69921875" style="0" customWidth="1"/>
    <col min="2" max="13" width="5.19921875" style="0" customWidth="1"/>
    <col min="14" max="15" width="7.19921875" style="0" customWidth="1"/>
    <col min="16" max="16" width="7.19921875" style="34" customWidth="1"/>
    <col min="17" max="17" width="1.59765625" style="0" customWidth="1"/>
    <col min="18" max="16384" width="12.69921875" style="0" customWidth="1"/>
  </cols>
  <sheetData>
    <row r="1" spans="1:16" ht="18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84" ht="18" customHeight="1">
      <c r="A3" s="122" t="s">
        <v>1</v>
      </c>
      <c r="B3" s="4" t="s">
        <v>80</v>
      </c>
      <c r="C3" s="4" t="s">
        <v>80</v>
      </c>
      <c r="D3" s="4" t="s">
        <v>80</v>
      </c>
      <c r="E3" s="4" t="s">
        <v>80</v>
      </c>
      <c r="F3" s="4" t="s">
        <v>80</v>
      </c>
      <c r="G3" s="4" t="s">
        <v>80</v>
      </c>
      <c r="H3" s="4" t="s">
        <v>80</v>
      </c>
      <c r="I3" s="4" t="s">
        <v>80</v>
      </c>
      <c r="J3" s="4" t="s">
        <v>80</v>
      </c>
      <c r="K3" s="4" t="s">
        <v>81</v>
      </c>
      <c r="L3" s="4" t="s">
        <v>81</v>
      </c>
      <c r="M3" s="4" t="s">
        <v>81</v>
      </c>
      <c r="N3" s="4" t="s">
        <v>86</v>
      </c>
      <c r="O3" s="4" t="s">
        <v>83</v>
      </c>
      <c r="P3" s="63" t="s">
        <v>62</v>
      </c>
      <c r="Q3" s="5"/>
      <c r="CF3" s="5"/>
    </row>
    <row r="4" spans="1:84" ht="18" customHeight="1">
      <c r="A4" s="123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40</v>
      </c>
      <c r="I4" s="6" t="s">
        <v>42</v>
      </c>
      <c r="J4" s="6" t="s">
        <v>44</v>
      </c>
      <c r="K4" s="6" t="s">
        <v>46</v>
      </c>
      <c r="L4" s="6" t="s">
        <v>48</v>
      </c>
      <c r="M4" s="6" t="s">
        <v>50</v>
      </c>
      <c r="N4" s="6" t="s">
        <v>59</v>
      </c>
      <c r="O4" s="6"/>
      <c r="P4" s="64" t="s">
        <v>53</v>
      </c>
      <c r="Q4" s="5"/>
      <c r="CF4" s="5"/>
    </row>
    <row r="5" spans="1:84" ht="18.7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  <c r="Q5" s="5"/>
      <c r="CF5" s="5"/>
    </row>
    <row r="6" spans="1:84" ht="18.75" customHeight="1">
      <c r="A6" s="6" t="s">
        <v>10</v>
      </c>
      <c r="B6" s="8">
        <v>144</v>
      </c>
      <c r="C6" s="8">
        <v>142</v>
      </c>
      <c r="D6" s="67">
        <v>187</v>
      </c>
      <c r="E6" s="8">
        <v>225</v>
      </c>
      <c r="F6" s="8">
        <v>177</v>
      </c>
      <c r="G6" s="8">
        <v>184</v>
      </c>
      <c r="H6" s="8">
        <v>220</v>
      </c>
      <c r="I6" s="8">
        <v>191</v>
      </c>
      <c r="J6" s="8">
        <v>170</v>
      </c>
      <c r="K6" s="8">
        <v>203</v>
      </c>
      <c r="L6" s="68">
        <v>177</v>
      </c>
      <c r="M6" s="8">
        <v>175</v>
      </c>
      <c r="N6" s="8">
        <f>SUM(B6:M6)</f>
        <v>2195</v>
      </c>
      <c r="O6" s="8">
        <v>2285</v>
      </c>
      <c r="P6" s="61">
        <f>N6-O6</f>
        <v>-90</v>
      </c>
      <c r="Q6" s="5"/>
      <c r="CF6" s="5"/>
    </row>
    <row r="7" spans="1:84" ht="18.75" customHeight="1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7"/>
      <c r="Q7" s="5"/>
      <c r="CF7" s="5"/>
    </row>
    <row r="8" spans="1:84" ht="18.75" customHeight="1">
      <c r="A8" s="6" t="s">
        <v>11</v>
      </c>
      <c r="B8" s="8">
        <v>30</v>
      </c>
      <c r="C8" s="8">
        <v>17</v>
      </c>
      <c r="D8" s="8">
        <v>27</v>
      </c>
      <c r="E8" s="8">
        <v>19</v>
      </c>
      <c r="F8" s="8">
        <v>27</v>
      </c>
      <c r="G8" s="8">
        <v>12</v>
      </c>
      <c r="H8" s="8">
        <v>19</v>
      </c>
      <c r="I8" s="8">
        <v>21</v>
      </c>
      <c r="J8" s="8">
        <v>33</v>
      </c>
      <c r="K8" s="8">
        <v>32</v>
      </c>
      <c r="L8" s="8">
        <v>23</v>
      </c>
      <c r="M8" s="8">
        <v>35</v>
      </c>
      <c r="N8" s="8">
        <f>SUM(B8:M8)</f>
        <v>295</v>
      </c>
      <c r="O8" s="8">
        <v>336</v>
      </c>
      <c r="P8" s="61">
        <f>N8-O8</f>
        <v>-41</v>
      </c>
      <c r="Q8" s="5"/>
      <c r="CF8" s="5"/>
    </row>
    <row r="9" spans="1:84" ht="18.75" customHeight="1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7"/>
      <c r="Q9" s="5"/>
      <c r="CF9" s="5"/>
    </row>
    <row r="10" spans="1:84" ht="18.75" customHeight="1">
      <c r="A10" s="6" t="s">
        <v>12</v>
      </c>
      <c r="B10" s="8">
        <v>89</v>
      </c>
      <c r="C10" s="8">
        <v>61</v>
      </c>
      <c r="D10" s="8">
        <v>102</v>
      </c>
      <c r="E10" s="8">
        <v>65</v>
      </c>
      <c r="F10" s="8">
        <v>76</v>
      </c>
      <c r="G10" s="8">
        <v>80</v>
      </c>
      <c r="H10" s="8">
        <v>64</v>
      </c>
      <c r="I10" s="8">
        <v>70</v>
      </c>
      <c r="J10" s="8">
        <v>67</v>
      </c>
      <c r="K10" s="8">
        <v>66</v>
      </c>
      <c r="L10" s="8">
        <v>68</v>
      </c>
      <c r="M10" s="8">
        <v>82</v>
      </c>
      <c r="N10" s="8">
        <f>SUM(B10:M10)</f>
        <v>890</v>
      </c>
      <c r="O10" s="8">
        <v>993</v>
      </c>
      <c r="P10" s="61">
        <f>N10-O10</f>
        <v>-103</v>
      </c>
      <c r="Q10" s="5"/>
      <c r="CF10" s="5"/>
    </row>
    <row r="11" spans="1:84" ht="18.75" customHeight="1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7"/>
      <c r="Q11" s="5"/>
      <c r="CF11" s="5"/>
    </row>
    <row r="12" spans="1:84" ht="18.75" customHeight="1">
      <c r="A12" s="6" t="s">
        <v>13</v>
      </c>
      <c r="B12" s="8">
        <v>16</v>
      </c>
      <c r="C12" s="8">
        <v>10</v>
      </c>
      <c r="D12" s="8">
        <v>14</v>
      </c>
      <c r="E12" s="8">
        <v>15</v>
      </c>
      <c r="F12" s="8">
        <v>16</v>
      </c>
      <c r="G12" s="8">
        <v>17</v>
      </c>
      <c r="H12" s="8">
        <v>17</v>
      </c>
      <c r="I12" s="8">
        <v>12</v>
      </c>
      <c r="J12" s="8">
        <v>18</v>
      </c>
      <c r="K12" s="8">
        <v>13</v>
      </c>
      <c r="L12" s="8">
        <v>23</v>
      </c>
      <c r="M12" s="8">
        <v>18</v>
      </c>
      <c r="N12" s="8">
        <f>SUM(B12:M12)</f>
        <v>189</v>
      </c>
      <c r="O12" s="8">
        <v>204</v>
      </c>
      <c r="P12" s="61">
        <f>N12-O12</f>
        <v>-15</v>
      </c>
      <c r="Q12" s="5"/>
      <c r="CF12" s="5"/>
    </row>
    <row r="13" spans="1:84" ht="18.75" customHeight="1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7"/>
      <c r="Q13" s="5"/>
      <c r="CF13" s="5"/>
    </row>
    <row r="14" spans="1:84" ht="18.75" customHeight="1">
      <c r="A14" s="6" t="s">
        <v>15</v>
      </c>
      <c r="B14" s="8">
        <v>3</v>
      </c>
      <c r="C14" s="8">
        <v>0</v>
      </c>
      <c r="D14" s="8">
        <v>4</v>
      </c>
      <c r="E14" s="8">
        <v>1</v>
      </c>
      <c r="F14" s="8">
        <v>6</v>
      </c>
      <c r="G14" s="8">
        <v>4</v>
      </c>
      <c r="H14" s="8">
        <v>7</v>
      </c>
      <c r="I14" s="8">
        <v>2</v>
      </c>
      <c r="J14" s="8">
        <v>3</v>
      </c>
      <c r="K14" s="8">
        <v>3</v>
      </c>
      <c r="L14" s="8">
        <v>3</v>
      </c>
      <c r="M14" s="8">
        <v>3</v>
      </c>
      <c r="N14" s="8">
        <f>SUM(B14:M14)</f>
        <v>39</v>
      </c>
      <c r="O14" s="8">
        <v>55</v>
      </c>
      <c r="P14" s="61">
        <f>N14-O14</f>
        <v>-16</v>
      </c>
      <c r="Q14" s="5"/>
      <c r="CF14" s="5"/>
    </row>
    <row r="15" spans="1:84" ht="18.75" customHeight="1">
      <c r="A15" s="4"/>
      <c r="B15" s="7"/>
      <c r="C15" s="7"/>
      <c r="D15" s="69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7"/>
      <c r="Q15" s="5"/>
      <c r="CF15" s="5"/>
    </row>
    <row r="16" spans="1:84" ht="18.75" customHeight="1">
      <c r="A16" s="6" t="s">
        <v>16</v>
      </c>
      <c r="B16" s="8">
        <v>3</v>
      </c>
      <c r="C16" s="8">
        <v>3</v>
      </c>
      <c r="D16" s="67">
        <v>5</v>
      </c>
      <c r="E16" s="8">
        <v>6</v>
      </c>
      <c r="F16" s="8">
        <v>10</v>
      </c>
      <c r="G16" s="8">
        <v>5</v>
      </c>
      <c r="H16" s="8">
        <v>6</v>
      </c>
      <c r="I16" s="8">
        <v>13</v>
      </c>
      <c r="J16" s="8">
        <v>6</v>
      </c>
      <c r="K16" s="8">
        <v>7</v>
      </c>
      <c r="L16" s="8">
        <v>6</v>
      </c>
      <c r="M16" s="8">
        <v>10</v>
      </c>
      <c r="N16" s="8">
        <f>SUM(B16:M16)</f>
        <v>80</v>
      </c>
      <c r="O16" s="8">
        <v>129</v>
      </c>
      <c r="P16" s="61">
        <f>N16-O16</f>
        <v>-49</v>
      </c>
      <c r="Q16" s="5"/>
      <c r="CF16" s="5"/>
    </row>
    <row r="17" spans="1:84" ht="18.75" customHeight="1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57"/>
      <c r="Q17" s="5"/>
      <c r="CF17" s="5"/>
    </row>
    <row r="18" spans="1:84" ht="18.75" customHeight="1">
      <c r="A18" s="6" t="s">
        <v>17</v>
      </c>
      <c r="B18" s="8">
        <v>4</v>
      </c>
      <c r="C18" s="8">
        <v>6</v>
      </c>
      <c r="D18" s="8">
        <v>10</v>
      </c>
      <c r="E18" s="8">
        <v>6</v>
      </c>
      <c r="F18" s="8">
        <v>3</v>
      </c>
      <c r="G18" s="8">
        <v>9</v>
      </c>
      <c r="H18" s="8">
        <v>5</v>
      </c>
      <c r="I18" s="8">
        <v>8</v>
      </c>
      <c r="J18" s="8">
        <v>5</v>
      </c>
      <c r="K18" s="8">
        <v>4</v>
      </c>
      <c r="L18" s="8">
        <v>4</v>
      </c>
      <c r="M18" s="8">
        <v>5</v>
      </c>
      <c r="N18" s="8">
        <f>SUM(B18:M18)</f>
        <v>69</v>
      </c>
      <c r="O18" s="8">
        <v>76</v>
      </c>
      <c r="P18" s="61">
        <f>N18-O18</f>
        <v>-7</v>
      </c>
      <c r="Q18" s="5"/>
      <c r="CF18" s="5"/>
    </row>
    <row r="19" spans="1:84" ht="18.75" customHeight="1">
      <c r="A19" s="4"/>
      <c r="B19" s="7"/>
      <c r="C19" s="7"/>
      <c r="D19" s="69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7"/>
      <c r="Q19" s="5"/>
      <c r="CF19" s="5"/>
    </row>
    <row r="20" spans="1:84" ht="18.75" customHeight="1">
      <c r="A20" s="6" t="s">
        <v>18</v>
      </c>
      <c r="B20" s="8">
        <v>34</v>
      </c>
      <c r="C20" s="8">
        <v>31</v>
      </c>
      <c r="D20" s="67">
        <v>49</v>
      </c>
      <c r="E20" s="8">
        <v>40</v>
      </c>
      <c r="F20" s="8">
        <v>35</v>
      </c>
      <c r="G20" s="8">
        <v>38</v>
      </c>
      <c r="H20" s="8">
        <v>46</v>
      </c>
      <c r="I20" s="8">
        <v>38</v>
      </c>
      <c r="J20" s="8">
        <v>33</v>
      </c>
      <c r="K20" s="8">
        <v>36</v>
      </c>
      <c r="L20" s="8">
        <v>30</v>
      </c>
      <c r="M20" s="8">
        <v>47</v>
      </c>
      <c r="N20" s="8">
        <f>SUM(B20:M20)</f>
        <v>457</v>
      </c>
      <c r="O20" s="8">
        <v>515</v>
      </c>
      <c r="P20" s="61">
        <f>N20-O20</f>
        <v>-58</v>
      </c>
      <c r="Q20" s="5"/>
      <c r="CF20" s="5"/>
    </row>
    <row r="21" spans="1:84" ht="18.7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7"/>
      <c r="Q21" s="5"/>
      <c r="CF21" s="5"/>
    </row>
    <row r="22" spans="1:84" ht="18.75" customHeight="1">
      <c r="A22" s="6" t="s">
        <v>19</v>
      </c>
      <c r="B22" s="8">
        <v>6</v>
      </c>
      <c r="C22" s="8">
        <v>5</v>
      </c>
      <c r="D22" s="8">
        <v>6</v>
      </c>
      <c r="E22" s="8">
        <v>7</v>
      </c>
      <c r="F22" s="8">
        <v>3</v>
      </c>
      <c r="G22" s="8">
        <v>5</v>
      </c>
      <c r="H22" s="8">
        <v>6</v>
      </c>
      <c r="I22" s="8">
        <v>3</v>
      </c>
      <c r="J22" s="8">
        <v>8</v>
      </c>
      <c r="K22" s="8">
        <v>6</v>
      </c>
      <c r="L22" s="8">
        <v>7</v>
      </c>
      <c r="M22" s="8">
        <v>4</v>
      </c>
      <c r="N22" s="8">
        <f>SUM(B22:M22)</f>
        <v>66</v>
      </c>
      <c r="O22" s="8">
        <v>81</v>
      </c>
      <c r="P22" s="61">
        <f>N22-O22</f>
        <v>-15</v>
      </c>
      <c r="Q22" s="5"/>
      <c r="CF22" s="5"/>
    </row>
    <row r="23" spans="1:84" ht="18.75" customHeight="1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57"/>
      <c r="Q23" s="5"/>
      <c r="CF23" s="5"/>
    </row>
    <row r="24" spans="1:84" ht="18.75" customHeight="1">
      <c r="A24" s="6" t="s">
        <v>20</v>
      </c>
      <c r="B24" s="8">
        <v>17</v>
      </c>
      <c r="C24" s="8">
        <v>15</v>
      </c>
      <c r="D24" s="8">
        <v>15</v>
      </c>
      <c r="E24" s="8">
        <v>15</v>
      </c>
      <c r="F24" s="8">
        <v>13</v>
      </c>
      <c r="G24" s="8">
        <v>15</v>
      </c>
      <c r="H24" s="8">
        <v>16</v>
      </c>
      <c r="I24" s="8">
        <v>19</v>
      </c>
      <c r="J24" s="8">
        <v>20</v>
      </c>
      <c r="K24" s="8">
        <v>19</v>
      </c>
      <c r="L24" s="8">
        <v>12</v>
      </c>
      <c r="M24" s="8">
        <v>19</v>
      </c>
      <c r="N24" s="8">
        <f>SUM(B24:M24)</f>
        <v>195</v>
      </c>
      <c r="O24" s="8">
        <v>204</v>
      </c>
      <c r="P24" s="61">
        <f>N24-O24</f>
        <v>-9</v>
      </c>
      <c r="Q24" s="5"/>
      <c r="CF24" s="5"/>
    </row>
    <row r="25" spans="1:84" ht="18.75" customHeight="1">
      <c r="A25" s="4"/>
      <c r="B25" s="7"/>
      <c r="C25" s="7"/>
      <c r="D25" s="6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7"/>
      <c r="Q25" s="5"/>
      <c r="CF25" s="5"/>
    </row>
    <row r="26" spans="1:84" ht="18.75" customHeight="1">
      <c r="A26" s="6" t="s">
        <v>21</v>
      </c>
      <c r="B26" s="8">
        <v>8</v>
      </c>
      <c r="C26" s="8">
        <v>9</v>
      </c>
      <c r="D26" s="67">
        <v>6</v>
      </c>
      <c r="E26" s="8">
        <v>11</v>
      </c>
      <c r="F26" s="8">
        <v>7</v>
      </c>
      <c r="G26" s="8">
        <v>8</v>
      </c>
      <c r="H26" s="8">
        <v>8</v>
      </c>
      <c r="I26" s="8">
        <v>11</v>
      </c>
      <c r="J26" s="8">
        <v>8</v>
      </c>
      <c r="K26" s="8">
        <v>7</v>
      </c>
      <c r="L26" s="8">
        <v>10</v>
      </c>
      <c r="M26" s="8">
        <v>8</v>
      </c>
      <c r="N26" s="8">
        <f>SUM(B26:M26)</f>
        <v>101</v>
      </c>
      <c r="O26" s="8">
        <v>105</v>
      </c>
      <c r="P26" s="61">
        <f>N26-O26</f>
        <v>-4</v>
      </c>
      <c r="Q26" s="5"/>
      <c r="CF26" s="5"/>
    </row>
    <row r="27" spans="1:84" ht="18.75" customHeight="1">
      <c r="A27" s="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57"/>
      <c r="Q27" s="5"/>
      <c r="CF27" s="5"/>
    </row>
    <row r="28" spans="1:84" ht="18.75" customHeight="1">
      <c r="A28" s="6" t="s">
        <v>22</v>
      </c>
      <c r="B28" s="8">
        <v>1</v>
      </c>
      <c r="C28" s="8">
        <v>4</v>
      </c>
      <c r="D28" s="8">
        <v>6</v>
      </c>
      <c r="E28" s="8">
        <v>3</v>
      </c>
      <c r="F28" s="8">
        <v>5</v>
      </c>
      <c r="G28" s="8">
        <v>5</v>
      </c>
      <c r="H28" s="8">
        <v>3</v>
      </c>
      <c r="I28" s="8">
        <v>10</v>
      </c>
      <c r="J28" s="8">
        <v>2</v>
      </c>
      <c r="K28" s="8">
        <v>4</v>
      </c>
      <c r="L28" s="8">
        <v>3</v>
      </c>
      <c r="M28" s="8">
        <v>7</v>
      </c>
      <c r="N28" s="8">
        <f>SUM(B28:M28)</f>
        <v>53</v>
      </c>
      <c r="O28" s="8">
        <v>31</v>
      </c>
      <c r="P28" s="61">
        <f>N28-O28</f>
        <v>22</v>
      </c>
      <c r="Q28" s="5"/>
      <c r="CF28" s="5"/>
    </row>
    <row r="29" spans="1:84" ht="18.75" customHeight="1">
      <c r="A29" s="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57"/>
      <c r="Q29" s="5"/>
      <c r="CF29" s="5"/>
    </row>
    <row r="30" spans="1:84" ht="18.75" customHeight="1">
      <c r="A30" s="6" t="s">
        <v>23</v>
      </c>
      <c r="B30" s="8">
        <v>11</v>
      </c>
      <c r="C30" s="8">
        <v>5</v>
      </c>
      <c r="D30" s="8">
        <v>11</v>
      </c>
      <c r="E30" s="8">
        <v>17</v>
      </c>
      <c r="F30" s="8">
        <v>16</v>
      </c>
      <c r="G30" s="8">
        <v>7</v>
      </c>
      <c r="H30" s="8">
        <v>6</v>
      </c>
      <c r="I30" s="8">
        <v>8</v>
      </c>
      <c r="J30" s="8">
        <v>12</v>
      </c>
      <c r="K30" s="8">
        <v>12</v>
      </c>
      <c r="L30" s="8">
        <v>7</v>
      </c>
      <c r="M30" s="8">
        <v>13</v>
      </c>
      <c r="N30" s="8">
        <f>SUM(B30:M30)</f>
        <v>125</v>
      </c>
      <c r="O30" s="8">
        <v>92</v>
      </c>
      <c r="P30" s="61">
        <f>N30-O30</f>
        <v>33</v>
      </c>
      <c r="Q30" s="5"/>
      <c r="CF30" s="5"/>
    </row>
    <row r="31" spans="1:84" ht="18.75" customHeight="1">
      <c r="A31" s="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57"/>
      <c r="Q31" s="5"/>
      <c r="CF31" s="5"/>
    </row>
    <row r="32" spans="1:84" ht="18.75" customHeight="1">
      <c r="A32" s="46" t="s">
        <v>24</v>
      </c>
      <c r="B32" s="47">
        <v>10</v>
      </c>
      <c r="C32" s="47">
        <v>9</v>
      </c>
      <c r="D32" s="47">
        <v>9</v>
      </c>
      <c r="E32" s="47">
        <v>12</v>
      </c>
      <c r="F32" s="47">
        <v>11</v>
      </c>
      <c r="G32" s="47">
        <v>8</v>
      </c>
      <c r="H32" s="47">
        <v>10</v>
      </c>
      <c r="I32" s="47">
        <v>5</v>
      </c>
      <c r="J32" s="47">
        <v>7</v>
      </c>
      <c r="K32" s="47">
        <v>11</v>
      </c>
      <c r="L32" s="47">
        <v>14</v>
      </c>
      <c r="M32" s="47">
        <v>8</v>
      </c>
      <c r="N32" s="59">
        <f>SUM(B32:M32)</f>
        <v>114</v>
      </c>
      <c r="O32" s="47">
        <v>158</v>
      </c>
      <c r="P32" s="60">
        <f>N32-O32</f>
        <v>-44</v>
      </c>
      <c r="Q32" s="5"/>
      <c r="CF32" s="5"/>
    </row>
    <row r="33" spans="1:84" ht="18.75" customHeight="1">
      <c r="A33" s="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1"/>
      <c r="Q33" s="5"/>
      <c r="CF33" s="5"/>
    </row>
    <row r="34" spans="1:84" ht="18.75" customHeight="1">
      <c r="A34" s="6" t="s">
        <v>25</v>
      </c>
      <c r="B34" s="8">
        <v>3</v>
      </c>
      <c r="C34" s="8">
        <v>3</v>
      </c>
      <c r="D34" s="8">
        <v>14</v>
      </c>
      <c r="E34" s="8">
        <v>10</v>
      </c>
      <c r="F34" s="8">
        <v>4</v>
      </c>
      <c r="G34" s="8">
        <v>9</v>
      </c>
      <c r="H34" s="8">
        <v>4</v>
      </c>
      <c r="I34" s="8">
        <v>3</v>
      </c>
      <c r="J34" s="8">
        <v>5</v>
      </c>
      <c r="K34" s="8">
        <v>4</v>
      </c>
      <c r="L34" s="8">
        <v>5</v>
      </c>
      <c r="M34" s="8">
        <v>11</v>
      </c>
      <c r="N34" s="8">
        <f>SUM(B34:M34)</f>
        <v>75</v>
      </c>
      <c r="O34" s="8">
        <v>61</v>
      </c>
      <c r="P34" s="60">
        <f>N34-O34</f>
        <v>14</v>
      </c>
      <c r="Q34" s="5"/>
      <c r="CF34" s="5"/>
    </row>
    <row r="35" spans="1:84" ht="18.75" customHeight="1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57"/>
      <c r="Q35" s="5"/>
      <c r="CF35" s="5"/>
    </row>
    <row r="36" spans="1:84" ht="18.75" customHeight="1">
      <c r="A36" s="6" t="s">
        <v>52</v>
      </c>
      <c r="B36" s="8">
        <v>7</v>
      </c>
      <c r="C36" s="8">
        <v>4</v>
      </c>
      <c r="D36" s="8">
        <v>4</v>
      </c>
      <c r="E36" s="8">
        <v>4</v>
      </c>
      <c r="F36" s="8">
        <v>5</v>
      </c>
      <c r="G36" s="8">
        <v>6</v>
      </c>
      <c r="H36" s="8">
        <v>9</v>
      </c>
      <c r="I36" s="8">
        <v>8</v>
      </c>
      <c r="J36" s="8">
        <v>5</v>
      </c>
      <c r="K36" s="8">
        <v>7</v>
      </c>
      <c r="L36" s="8">
        <v>6</v>
      </c>
      <c r="M36" s="8">
        <v>9</v>
      </c>
      <c r="N36" s="8">
        <f>SUM(B36:M36)</f>
        <v>74</v>
      </c>
      <c r="O36" s="8">
        <v>42</v>
      </c>
      <c r="P36" s="60">
        <f>N36-O36</f>
        <v>32</v>
      </c>
      <c r="Q36" s="5"/>
      <c r="CF36" s="5"/>
    </row>
    <row r="37" spans="1:84" ht="18.7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4"/>
      <c r="O37" s="54"/>
      <c r="P37" s="57"/>
      <c r="Q37" s="5"/>
      <c r="CF37" s="5"/>
    </row>
    <row r="38" spans="1:84" ht="18.75" customHeight="1">
      <c r="A38" s="6" t="s">
        <v>88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2</v>
      </c>
      <c r="H38" s="8">
        <v>1</v>
      </c>
      <c r="I38" s="8">
        <v>0</v>
      </c>
      <c r="J38" s="8">
        <v>0</v>
      </c>
      <c r="K38" s="8">
        <v>2</v>
      </c>
      <c r="L38" s="8">
        <v>1</v>
      </c>
      <c r="M38" s="8">
        <v>1</v>
      </c>
      <c r="N38" s="8">
        <f>SUM(B38:M38)</f>
        <v>7</v>
      </c>
      <c r="O38" s="8">
        <v>7</v>
      </c>
      <c r="P38" s="60">
        <f>N38-O38</f>
        <v>0</v>
      </c>
      <c r="Q38" s="5"/>
      <c r="CF38" s="5"/>
    </row>
    <row r="39" spans="1:84" ht="18.75" customHeight="1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  <c r="Q39" s="5"/>
      <c r="CF39" s="5"/>
    </row>
    <row r="40" spans="1:84" ht="18.75" customHeight="1">
      <c r="A40" s="6" t="s">
        <v>26</v>
      </c>
      <c r="B40" s="8">
        <f>SUM(B6:B38)</f>
        <v>386</v>
      </c>
      <c r="C40" s="8">
        <f aca="true" t="shared" si="0" ref="C40:N40">SUM(C6:C38)</f>
        <v>324</v>
      </c>
      <c r="D40" s="8">
        <f t="shared" si="0"/>
        <v>469</v>
      </c>
      <c r="E40" s="8">
        <f t="shared" si="0"/>
        <v>456</v>
      </c>
      <c r="F40" s="8">
        <f t="shared" si="0"/>
        <v>414</v>
      </c>
      <c r="G40" s="8">
        <f t="shared" si="0"/>
        <v>414</v>
      </c>
      <c r="H40" s="8">
        <f t="shared" si="0"/>
        <v>447</v>
      </c>
      <c r="I40" s="8">
        <f t="shared" si="0"/>
        <v>422</v>
      </c>
      <c r="J40" s="8">
        <f t="shared" si="0"/>
        <v>402</v>
      </c>
      <c r="K40" s="8">
        <f t="shared" si="0"/>
        <v>436</v>
      </c>
      <c r="L40" s="8">
        <f t="shared" si="0"/>
        <v>399</v>
      </c>
      <c r="M40" s="8">
        <f t="shared" si="0"/>
        <v>455</v>
      </c>
      <c r="N40" s="8">
        <f t="shared" si="0"/>
        <v>5024</v>
      </c>
      <c r="O40" s="8">
        <f>SUM(O5:O38)</f>
        <v>5374</v>
      </c>
      <c r="P40" s="60">
        <f>N40-O40</f>
        <v>-350</v>
      </c>
      <c r="Q40" s="5"/>
      <c r="CF40" s="5"/>
    </row>
    <row r="41" spans="1:17" ht="18.75" customHeight="1">
      <c r="A41" s="53" t="s">
        <v>61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  <c r="Q41" s="3"/>
    </row>
    <row r="42" spans="1:16" ht="18.75" customHeight="1">
      <c r="A42" s="58" t="s">
        <v>26</v>
      </c>
      <c r="B42" s="59">
        <f>SUM(B8:B38)</f>
        <v>242</v>
      </c>
      <c r="C42" s="59">
        <f aca="true" t="shared" si="1" ref="C42:M42">SUM(C8:C38)</f>
        <v>182</v>
      </c>
      <c r="D42" s="59">
        <f t="shared" si="1"/>
        <v>282</v>
      </c>
      <c r="E42" s="59">
        <f t="shared" si="1"/>
        <v>231</v>
      </c>
      <c r="F42" s="59">
        <f t="shared" si="1"/>
        <v>237</v>
      </c>
      <c r="G42" s="59">
        <f t="shared" si="1"/>
        <v>230</v>
      </c>
      <c r="H42" s="59">
        <f t="shared" si="1"/>
        <v>227</v>
      </c>
      <c r="I42" s="59">
        <f t="shared" si="1"/>
        <v>231</v>
      </c>
      <c r="J42" s="59">
        <f t="shared" si="1"/>
        <v>232</v>
      </c>
      <c r="K42" s="59">
        <f t="shared" si="1"/>
        <v>233</v>
      </c>
      <c r="L42" s="59">
        <f t="shared" si="1"/>
        <v>222</v>
      </c>
      <c r="M42" s="59">
        <f t="shared" si="1"/>
        <v>280</v>
      </c>
      <c r="N42" s="59">
        <f>SUM(B42:M42)</f>
        <v>2829</v>
      </c>
      <c r="O42" s="59">
        <f>SUM(O8:O38)</f>
        <v>3089</v>
      </c>
      <c r="P42" s="60">
        <f>N42-O42</f>
        <v>-260</v>
      </c>
    </row>
  </sheetData>
  <mergeCells count="1">
    <mergeCell ref="A3:A4"/>
  </mergeCells>
  <printOptions horizontalCentered="1" verticalCentered="1"/>
  <pageMargins left="0.6299212598425197" right="0.11811023622047245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8.796875" defaultRowHeight="15"/>
  <cols>
    <col min="1" max="1" width="12.8984375" style="0" customWidth="1"/>
    <col min="2" max="13" width="5.3984375" style="0" customWidth="1"/>
    <col min="14" max="16" width="7.09765625" style="0" customWidth="1"/>
  </cols>
  <sheetData>
    <row r="1" spans="1:16" ht="17.25">
      <c r="A1" s="1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16" ht="14.25">
      <c r="A3" s="122" t="s">
        <v>1</v>
      </c>
      <c r="B3" s="4" t="s">
        <v>66</v>
      </c>
      <c r="C3" s="4" t="s">
        <v>66</v>
      </c>
      <c r="D3" s="4" t="s">
        <v>66</v>
      </c>
      <c r="E3" s="4" t="s">
        <v>66</v>
      </c>
      <c r="F3" s="4" t="s">
        <v>66</v>
      </c>
      <c r="G3" s="4" t="s">
        <v>66</v>
      </c>
      <c r="H3" s="4" t="s">
        <v>66</v>
      </c>
      <c r="I3" s="4" t="s">
        <v>66</v>
      </c>
      <c r="J3" s="4" t="s">
        <v>66</v>
      </c>
      <c r="K3" s="4" t="s">
        <v>70</v>
      </c>
      <c r="L3" s="4" t="s">
        <v>70</v>
      </c>
      <c r="M3" s="4" t="s">
        <v>70</v>
      </c>
      <c r="N3" s="4" t="s">
        <v>71</v>
      </c>
      <c r="O3" s="4" t="s">
        <v>67</v>
      </c>
      <c r="P3" s="63" t="s">
        <v>62</v>
      </c>
    </row>
    <row r="4" spans="1:16" ht="14.25">
      <c r="A4" s="123"/>
      <c r="B4" s="6" t="s">
        <v>5</v>
      </c>
      <c r="C4" s="6" t="s">
        <v>28</v>
      </c>
      <c r="D4" s="6" t="s">
        <v>31</v>
      </c>
      <c r="E4" s="6" t="s">
        <v>33</v>
      </c>
      <c r="F4" s="6" t="s">
        <v>35</v>
      </c>
      <c r="G4" s="6" t="s">
        <v>38</v>
      </c>
      <c r="H4" s="6" t="s">
        <v>54</v>
      </c>
      <c r="I4" s="6" t="s">
        <v>55</v>
      </c>
      <c r="J4" s="6" t="s">
        <v>56</v>
      </c>
      <c r="K4" s="6" t="s">
        <v>46</v>
      </c>
      <c r="L4" s="6" t="s">
        <v>48</v>
      </c>
      <c r="M4" s="6" t="s">
        <v>50</v>
      </c>
      <c r="N4" s="6" t="s">
        <v>58</v>
      </c>
      <c r="O4" s="6"/>
      <c r="P4" s="64" t="s">
        <v>53</v>
      </c>
    </row>
    <row r="5" spans="1:1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7"/>
    </row>
    <row r="6" spans="1:16" ht="14.25">
      <c r="A6" s="6" t="s">
        <v>10</v>
      </c>
      <c r="B6" s="8">
        <v>172</v>
      </c>
      <c r="C6" s="8">
        <v>211</v>
      </c>
      <c r="D6" s="8">
        <v>183</v>
      </c>
      <c r="E6" s="8">
        <v>208</v>
      </c>
      <c r="F6" s="8">
        <v>175</v>
      </c>
      <c r="G6" s="8">
        <v>203</v>
      </c>
      <c r="H6" s="8">
        <v>197</v>
      </c>
      <c r="I6" s="8">
        <v>182</v>
      </c>
      <c r="J6" s="8">
        <v>182</v>
      </c>
      <c r="K6" s="8">
        <v>179</v>
      </c>
      <c r="L6" s="8">
        <v>190</v>
      </c>
      <c r="M6" s="8">
        <v>203</v>
      </c>
      <c r="N6" s="8">
        <f>SUM(B6:M6)</f>
        <v>2285</v>
      </c>
      <c r="O6" s="8">
        <v>2369</v>
      </c>
      <c r="P6" s="61">
        <f>N6-O6</f>
        <v>-84</v>
      </c>
    </row>
    <row r="7" spans="1:16" ht="14.25">
      <c r="A7" s="53"/>
      <c r="B7" s="54"/>
      <c r="C7" s="55"/>
      <c r="D7" s="55"/>
      <c r="E7" s="55"/>
      <c r="F7" s="56"/>
      <c r="G7" s="55"/>
      <c r="H7" s="55"/>
      <c r="I7" s="55"/>
      <c r="J7" s="55"/>
      <c r="K7" s="55"/>
      <c r="L7" s="55"/>
      <c r="M7" s="55"/>
      <c r="N7" s="54"/>
      <c r="O7" s="54"/>
      <c r="P7" s="57"/>
    </row>
    <row r="8" spans="1:16" ht="14.25">
      <c r="A8" s="72" t="s">
        <v>11</v>
      </c>
      <c r="B8" s="73">
        <f>B45+B47</f>
        <v>25</v>
      </c>
      <c r="C8" s="73">
        <f aca="true" t="shared" si="0" ref="C8:O8">C45+C47</f>
        <v>22</v>
      </c>
      <c r="D8" s="73">
        <f t="shared" si="0"/>
        <v>22</v>
      </c>
      <c r="E8" s="73">
        <f t="shared" si="0"/>
        <v>34</v>
      </c>
      <c r="F8" s="73">
        <f t="shared" si="0"/>
        <v>29</v>
      </c>
      <c r="G8" s="73">
        <f t="shared" si="0"/>
        <v>38</v>
      </c>
      <c r="H8" s="73">
        <f t="shared" si="0"/>
        <v>23</v>
      </c>
      <c r="I8" s="73">
        <f t="shared" si="0"/>
        <v>21</v>
      </c>
      <c r="J8" s="73">
        <f t="shared" si="0"/>
        <v>22</v>
      </c>
      <c r="K8" s="73">
        <f t="shared" si="0"/>
        <v>41</v>
      </c>
      <c r="L8" s="73">
        <f t="shared" si="0"/>
        <v>20</v>
      </c>
      <c r="M8" s="73">
        <f t="shared" si="0"/>
        <v>39</v>
      </c>
      <c r="N8" s="73">
        <f>SUM(B8:M8)</f>
        <v>336</v>
      </c>
      <c r="O8" s="73">
        <f t="shared" si="0"/>
        <v>362</v>
      </c>
      <c r="P8" s="61">
        <f>N8-O8</f>
        <v>-26</v>
      </c>
    </row>
    <row r="9" spans="1:16" ht="14.25">
      <c r="A9" s="4"/>
      <c r="B9" s="7"/>
      <c r="C9" s="16"/>
      <c r="D9" s="16"/>
      <c r="E9" s="16"/>
      <c r="F9" s="21"/>
      <c r="G9" s="16"/>
      <c r="H9" s="16"/>
      <c r="I9" s="16"/>
      <c r="J9" s="16"/>
      <c r="K9" s="16"/>
      <c r="L9" s="16"/>
      <c r="M9" s="16"/>
      <c r="N9" s="7"/>
      <c r="O9" s="7"/>
      <c r="P9" s="57"/>
    </row>
    <row r="10" spans="1:16" ht="14.25">
      <c r="A10" s="6" t="s">
        <v>12</v>
      </c>
      <c r="B10" s="8">
        <v>55</v>
      </c>
      <c r="C10" s="8">
        <v>96</v>
      </c>
      <c r="D10" s="8">
        <v>93</v>
      </c>
      <c r="E10" s="8">
        <v>80</v>
      </c>
      <c r="F10" s="8">
        <v>83</v>
      </c>
      <c r="G10" s="8">
        <v>91</v>
      </c>
      <c r="H10" s="8">
        <v>83</v>
      </c>
      <c r="I10" s="8">
        <v>88</v>
      </c>
      <c r="J10" s="8">
        <v>79</v>
      </c>
      <c r="K10" s="8">
        <v>81</v>
      </c>
      <c r="L10" s="8">
        <v>95</v>
      </c>
      <c r="M10" s="8">
        <v>69</v>
      </c>
      <c r="N10" s="8">
        <f>SUM(B10:M10)</f>
        <v>993</v>
      </c>
      <c r="O10" s="8">
        <v>1065</v>
      </c>
      <c r="P10" s="61">
        <f>N10-O10</f>
        <v>-72</v>
      </c>
    </row>
    <row r="11" spans="1:16" ht="14.25">
      <c r="A11" s="4"/>
      <c r="B11" s="7"/>
      <c r="C11" s="16"/>
      <c r="D11" s="16"/>
      <c r="E11" s="16"/>
      <c r="F11" s="21"/>
      <c r="G11" s="16"/>
      <c r="H11" s="16"/>
      <c r="I11" s="16"/>
      <c r="J11" s="16"/>
      <c r="K11" s="16"/>
      <c r="L11" s="16"/>
      <c r="M11" s="16"/>
      <c r="N11" s="7"/>
      <c r="O11" s="7"/>
      <c r="P11" s="57"/>
    </row>
    <row r="12" spans="1:16" ht="14.25">
      <c r="A12" s="6" t="s">
        <v>13</v>
      </c>
      <c r="B12" s="8">
        <v>16</v>
      </c>
      <c r="C12" s="8">
        <v>21</v>
      </c>
      <c r="D12" s="8">
        <v>23</v>
      </c>
      <c r="E12" s="8">
        <v>13</v>
      </c>
      <c r="F12" s="8">
        <v>16</v>
      </c>
      <c r="G12" s="8">
        <v>23</v>
      </c>
      <c r="H12" s="8">
        <v>16</v>
      </c>
      <c r="I12" s="8">
        <v>19</v>
      </c>
      <c r="J12" s="8">
        <v>13</v>
      </c>
      <c r="K12" s="8">
        <v>18</v>
      </c>
      <c r="L12" s="8">
        <v>14</v>
      </c>
      <c r="M12" s="8">
        <v>12</v>
      </c>
      <c r="N12" s="8">
        <f>SUM(B12:M12)</f>
        <v>204</v>
      </c>
      <c r="O12" s="8">
        <v>178</v>
      </c>
      <c r="P12" s="61">
        <f>N12-O12</f>
        <v>26</v>
      </c>
    </row>
    <row r="13" spans="1:16" ht="14.25">
      <c r="A13" s="4"/>
      <c r="B13" s="7"/>
      <c r="C13" s="16"/>
      <c r="D13" s="16"/>
      <c r="E13" s="16"/>
      <c r="F13" s="21"/>
      <c r="G13" s="16"/>
      <c r="H13" s="16"/>
      <c r="I13" s="16"/>
      <c r="J13" s="16"/>
      <c r="K13" s="16"/>
      <c r="L13" s="16"/>
      <c r="M13" s="16"/>
      <c r="N13" s="7"/>
      <c r="O13" s="7"/>
      <c r="P13" s="57"/>
    </row>
    <row r="14" spans="1:16" ht="14.25">
      <c r="A14" s="6" t="s">
        <v>15</v>
      </c>
      <c r="B14" s="8">
        <v>2</v>
      </c>
      <c r="C14" s="8">
        <v>3</v>
      </c>
      <c r="D14" s="8">
        <v>4</v>
      </c>
      <c r="E14" s="8">
        <v>1</v>
      </c>
      <c r="F14" s="8">
        <v>8</v>
      </c>
      <c r="G14" s="8">
        <v>8</v>
      </c>
      <c r="H14" s="8">
        <v>5</v>
      </c>
      <c r="I14" s="8">
        <v>3</v>
      </c>
      <c r="J14" s="8">
        <v>5</v>
      </c>
      <c r="K14" s="8">
        <v>9</v>
      </c>
      <c r="L14" s="8">
        <v>2</v>
      </c>
      <c r="M14" s="8">
        <v>5</v>
      </c>
      <c r="N14" s="8">
        <f>SUM(B14:M14)</f>
        <v>55</v>
      </c>
      <c r="O14" s="8">
        <v>46</v>
      </c>
      <c r="P14" s="61">
        <f>N14-O14</f>
        <v>9</v>
      </c>
    </row>
    <row r="15" spans="1:16" ht="14.25">
      <c r="A15" s="4"/>
      <c r="B15" s="7"/>
      <c r="C15" s="16"/>
      <c r="D15" s="44"/>
      <c r="E15" s="16"/>
      <c r="F15" s="21"/>
      <c r="G15" s="16"/>
      <c r="H15" s="16"/>
      <c r="I15" s="16"/>
      <c r="J15" s="16"/>
      <c r="K15" s="16"/>
      <c r="L15" s="16"/>
      <c r="M15" s="16"/>
      <c r="N15" s="7"/>
      <c r="O15" s="7"/>
      <c r="P15" s="57"/>
    </row>
    <row r="16" spans="1:16" ht="14.25">
      <c r="A16" s="6" t="s">
        <v>16</v>
      </c>
      <c r="B16" s="8">
        <v>11</v>
      </c>
      <c r="C16" s="8">
        <v>10</v>
      </c>
      <c r="D16" s="8">
        <v>7</v>
      </c>
      <c r="E16" s="8">
        <v>11</v>
      </c>
      <c r="F16" s="8">
        <v>7</v>
      </c>
      <c r="G16" s="8">
        <v>18</v>
      </c>
      <c r="H16" s="8">
        <v>11</v>
      </c>
      <c r="I16" s="8">
        <v>7</v>
      </c>
      <c r="J16" s="8">
        <v>11</v>
      </c>
      <c r="K16" s="8">
        <v>9</v>
      </c>
      <c r="L16" s="8">
        <v>11</v>
      </c>
      <c r="M16" s="8">
        <v>16</v>
      </c>
      <c r="N16" s="8">
        <f>SUM(B16:M16)</f>
        <v>129</v>
      </c>
      <c r="O16" s="8">
        <v>122</v>
      </c>
      <c r="P16" s="61">
        <f>N16-O16</f>
        <v>7</v>
      </c>
    </row>
    <row r="17" spans="1:16" ht="14.25">
      <c r="A17" s="4"/>
      <c r="B17" s="7"/>
      <c r="C17" s="16"/>
      <c r="D17" s="16"/>
      <c r="E17" s="16"/>
      <c r="F17" s="21"/>
      <c r="G17" s="16"/>
      <c r="H17" s="16"/>
      <c r="I17" s="16"/>
      <c r="J17" s="16"/>
      <c r="K17" s="16"/>
      <c r="L17" s="16"/>
      <c r="M17" s="16"/>
      <c r="N17" s="7"/>
      <c r="O17" s="7"/>
      <c r="P17" s="57"/>
    </row>
    <row r="18" spans="1:16" ht="14.25">
      <c r="A18" s="6" t="s">
        <v>17</v>
      </c>
      <c r="B18" s="8">
        <v>12</v>
      </c>
      <c r="C18" s="8">
        <v>5</v>
      </c>
      <c r="D18" s="8">
        <v>4</v>
      </c>
      <c r="E18" s="8">
        <v>7</v>
      </c>
      <c r="F18" s="8">
        <v>8</v>
      </c>
      <c r="G18" s="8">
        <v>8</v>
      </c>
      <c r="H18" s="8">
        <v>8</v>
      </c>
      <c r="I18" s="8">
        <v>4</v>
      </c>
      <c r="J18" s="8">
        <v>6</v>
      </c>
      <c r="K18" s="8">
        <v>3</v>
      </c>
      <c r="L18" s="8">
        <v>4</v>
      </c>
      <c r="M18" s="8">
        <v>7</v>
      </c>
      <c r="N18" s="8">
        <f>SUM(B18:M18)</f>
        <v>76</v>
      </c>
      <c r="O18" s="8">
        <v>97</v>
      </c>
      <c r="P18" s="61">
        <f>N18-O18</f>
        <v>-21</v>
      </c>
    </row>
    <row r="19" spans="1:16" ht="14.25">
      <c r="A19" s="4"/>
      <c r="B19" s="7"/>
      <c r="C19" s="16"/>
      <c r="D19" s="44"/>
      <c r="E19" s="16"/>
      <c r="F19" s="21"/>
      <c r="G19" s="16"/>
      <c r="H19" s="16"/>
      <c r="I19" s="16"/>
      <c r="J19" s="16"/>
      <c r="K19" s="16"/>
      <c r="L19" s="16"/>
      <c r="M19" s="16"/>
      <c r="N19" s="7"/>
      <c r="O19" s="7"/>
      <c r="P19" s="57"/>
    </row>
    <row r="20" spans="1:16" ht="14.25">
      <c r="A20" s="6" t="s">
        <v>18</v>
      </c>
      <c r="B20" s="8">
        <v>45</v>
      </c>
      <c r="C20" s="8">
        <v>37</v>
      </c>
      <c r="D20" s="8">
        <v>43</v>
      </c>
      <c r="E20" s="8">
        <v>40</v>
      </c>
      <c r="F20" s="8">
        <v>25</v>
      </c>
      <c r="G20" s="8">
        <v>42</v>
      </c>
      <c r="H20" s="8">
        <v>45</v>
      </c>
      <c r="I20" s="8">
        <v>34</v>
      </c>
      <c r="J20" s="8">
        <v>39</v>
      </c>
      <c r="K20" s="8">
        <v>45</v>
      </c>
      <c r="L20" s="8">
        <v>49</v>
      </c>
      <c r="M20" s="8">
        <v>71</v>
      </c>
      <c r="N20" s="8">
        <f>SUM(B20:M20)</f>
        <v>515</v>
      </c>
      <c r="O20" s="8">
        <v>498</v>
      </c>
      <c r="P20" s="61">
        <f>N20-O20</f>
        <v>17</v>
      </c>
    </row>
    <row r="21" spans="1:16" ht="14.25">
      <c r="A21" s="4"/>
      <c r="B21" s="7"/>
      <c r="C21" s="16"/>
      <c r="D21" s="16"/>
      <c r="E21" s="16"/>
      <c r="F21" s="21"/>
      <c r="G21" s="16"/>
      <c r="H21" s="16"/>
      <c r="I21" s="16"/>
      <c r="J21" s="16"/>
      <c r="K21" s="16"/>
      <c r="L21" s="16"/>
      <c r="M21" s="16"/>
      <c r="N21" s="7"/>
      <c r="O21" s="7"/>
      <c r="P21" s="57"/>
    </row>
    <row r="22" spans="1:16" ht="14.25">
      <c r="A22" s="6" t="s">
        <v>19</v>
      </c>
      <c r="B22" s="8">
        <v>6</v>
      </c>
      <c r="C22" s="8">
        <v>4</v>
      </c>
      <c r="D22" s="8">
        <v>7</v>
      </c>
      <c r="E22" s="8">
        <v>6</v>
      </c>
      <c r="F22" s="8">
        <v>8</v>
      </c>
      <c r="G22" s="8">
        <v>9</v>
      </c>
      <c r="H22" s="8">
        <v>5</v>
      </c>
      <c r="I22" s="8">
        <v>5</v>
      </c>
      <c r="J22" s="8">
        <v>7</v>
      </c>
      <c r="K22" s="8">
        <v>9</v>
      </c>
      <c r="L22" s="8">
        <v>5</v>
      </c>
      <c r="M22" s="8">
        <v>10</v>
      </c>
      <c r="N22" s="8">
        <f>SUM(B22:M22)</f>
        <v>81</v>
      </c>
      <c r="O22" s="8">
        <v>78</v>
      </c>
      <c r="P22" s="61">
        <f>N22-O22</f>
        <v>3</v>
      </c>
    </row>
    <row r="23" spans="1:16" ht="14.25">
      <c r="A23" s="4"/>
      <c r="B23" s="7"/>
      <c r="C23" s="16"/>
      <c r="D23" s="16"/>
      <c r="E23" s="16"/>
      <c r="F23" s="21"/>
      <c r="G23" s="16"/>
      <c r="H23" s="16"/>
      <c r="I23" s="16"/>
      <c r="J23" s="16"/>
      <c r="K23" s="16"/>
      <c r="L23" s="16"/>
      <c r="M23" s="16"/>
      <c r="N23" s="7"/>
      <c r="O23" s="7"/>
      <c r="P23" s="57"/>
    </row>
    <row r="24" spans="1:16" ht="14.25">
      <c r="A24" s="6" t="s">
        <v>20</v>
      </c>
      <c r="B24" s="8">
        <v>17</v>
      </c>
      <c r="C24" s="8">
        <v>17</v>
      </c>
      <c r="D24" s="8">
        <v>15</v>
      </c>
      <c r="E24" s="8">
        <v>23</v>
      </c>
      <c r="F24" s="8">
        <v>20</v>
      </c>
      <c r="G24" s="8">
        <v>14</v>
      </c>
      <c r="H24" s="8">
        <v>17</v>
      </c>
      <c r="I24" s="8">
        <v>12</v>
      </c>
      <c r="J24" s="8">
        <v>20</v>
      </c>
      <c r="K24" s="8">
        <v>15</v>
      </c>
      <c r="L24" s="8">
        <v>16</v>
      </c>
      <c r="M24" s="8">
        <v>18</v>
      </c>
      <c r="N24" s="8">
        <f>SUM(B24:M24)</f>
        <v>204</v>
      </c>
      <c r="O24" s="8">
        <v>210</v>
      </c>
      <c r="P24" s="61">
        <f>N24-O24</f>
        <v>-6</v>
      </c>
    </row>
    <row r="25" spans="1:16" ht="14.25">
      <c r="A25" s="4"/>
      <c r="B25" s="7"/>
      <c r="C25" s="16"/>
      <c r="D25" s="44"/>
      <c r="E25" s="16"/>
      <c r="F25" s="21"/>
      <c r="G25" s="16"/>
      <c r="H25" s="16"/>
      <c r="I25" s="16"/>
      <c r="J25" s="16"/>
      <c r="K25" s="16"/>
      <c r="L25" s="16"/>
      <c r="M25" s="16"/>
      <c r="N25" s="7"/>
      <c r="O25" s="7"/>
      <c r="P25" s="57"/>
    </row>
    <row r="26" spans="1:16" ht="14.25">
      <c r="A26" s="6" t="s">
        <v>21</v>
      </c>
      <c r="B26" s="8">
        <v>7</v>
      </c>
      <c r="C26" s="8">
        <v>7</v>
      </c>
      <c r="D26" s="8">
        <v>8</v>
      </c>
      <c r="E26" s="8">
        <v>6</v>
      </c>
      <c r="F26" s="8">
        <v>9</v>
      </c>
      <c r="G26" s="8">
        <v>9</v>
      </c>
      <c r="H26" s="8">
        <v>8</v>
      </c>
      <c r="I26" s="8">
        <v>5</v>
      </c>
      <c r="J26" s="8">
        <v>9</v>
      </c>
      <c r="K26" s="8">
        <v>15</v>
      </c>
      <c r="L26" s="8">
        <v>10</v>
      </c>
      <c r="M26" s="8">
        <v>12</v>
      </c>
      <c r="N26" s="8">
        <f>SUM(B26:M26)</f>
        <v>105</v>
      </c>
      <c r="O26" s="8">
        <v>82</v>
      </c>
      <c r="P26" s="61">
        <f>N26-O26</f>
        <v>23</v>
      </c>
    </row>
    <row r="27" spans="1:16" ht="14.25">
      <c r="A27" s="4"/>
      <c r="B27" s="7"/>
      <c r="C27" s="16"/>
      <c r="D27" s="16"/>
      <c r="E27" s="16"/>
      <c r="F27" s="21"/>
      <c r="G27" s="16"/>
      <c r="H27" s="16"/>
      <c r="I27" s="16"/>
      <c r="J27" s="16"/>
      <c r="K27" s="16"/>
      <c r="L27" s="16"/>
      <c r="M27" s="16"/>
      <c r="N27" s="7"/>
      <c r="O27" s="7"/>
      <c r="P27" s="57"/>
    </row>
    <row r="28" spans="1:16" ht="14.25">
      <c r="A28" s="6" t="s">
        <v>22</v>
      </c>
      <c r="B28" s="8">
        <v>2</v>
      </c>
      <c r="C28" s="8">
        <v>5</v>
      </c>
      <c r="D28" s="8">
        <v>3</v>
      </c>
      <c r="E28" s="8">
        <v>3</v>
      </c>
      <c r="F28" s="8">
        <v>1</v>
      </c>
      <c r="G28" s="8">
        <v>1</v>
      </c>
      <c r="H28" s="8">
        <v>1</v>
      </c>
      <c r="I28" s="8">
        <v>3</v>
      </c>
      <c r="J28" s="8">
        <v>0</v>
      </c>
      <c r="K28" s="8">
        <v>2</v>
      </c>
      <c r="L28" s="8">
        <v>5</v>
      </c>
      <c r="M28" s="8">
        <v>5</v>
      </c>
      <c r="N28" s="8">
        <f>SUM(B28:M28)</f>
        <v>31</v>
      </c>
      <c r="O28" s="8">
        <v>52</v>
      </c>
      <c r="P28" s="61">
        <f>N28-O28</f>
        <v>-21</v>
      </c>
    </row>
    <row r="29" spans="1:16" ht="14.25">
      <c r="A29" s="4"/>
      <c r="B29" s="7"/>
      <c r="C29" s="16"/>
      <c r="D29" s="16"/>
      <c r="E29" s="16"/>
      <c r="F29" s="21"/>
      <c r="G29" s="16"/>
      <c r="H29" s="16"/>
      <c r="I29" s="16"/>
      <c r="J29" s="16"/>
      <c r="K29" s="16"/>
      <c r="L29" s="16"/>
      <c r="M29" s="16"/>
      <c r="N29" s="7"/>
      <c r="O29" s="7"/>
      <c r="P29" s="57"/>
    </row>
    <row r="30" spans="1:16" ht="14.25">
      <c r="A30" s="6" t="s">
        <v>23</v>
      </c>
      <c r="B30" s="8">
        <v>5</v>
      </c>
      <c r="C30" s="8">
        <v>11</v>
      </c>
      <c r="D30" s="8">
        <v>16</v>
      </c>
      <c r="E30" s="8">
        <v>6</v>
      </c>
      <c r="F30" s="8">
        <v>6</v>
      </c>
      <c r="G30" s="8">
        <v>7</v>
      </c>
      <c r="H30" s="8">
        <v>6</v>
      </c>
      <c r="I30" s="8">
        <v>7</v>
      </c>
      <c r="J30" s="8">
        <v>4</v>
      </c>
      <c r="K30" s="8">
        <v>12</v>
      </c>
      <c r="L30" s="8">
        <v>6</v>
      </c>
      <c r="M30" s="8">
        <v>6</v>
      </c>
      <c r="N30" s="8">
        <f>SUM(B30:M30)</f>
        <v>92</v>
      </c>
      <c r="O30" s="8">
        <v>100</v>
      </c>
      <c r="P30" s="61">
        <f>N30-O30</f>
        <v>-8</v>
      </c>
    </row>
    <row r="31" spans="1:16" ht="14.25">
      <c r="A31" s="4"/>
      <c r="B31" s="7"/>
      <c r="C31" s="16"/>
      <c r="D31" s="16"/>
      <c r="E31" s="16"/>
      <c r="F31" s="21"/>
      <c r="G31" s="16"/>
      <c r="H31" s="16"/>
      <c r="I31" s="16"/>
      <c r="J31" s="16"/>
      <c r="K31" s="16"/>
      <c r="L31" s="16"/>
      <c r="M31" s="16"/>
      <c r="N31" s="7"/>
      <c r="O31" s="7"/>
      <c r="P31" s="57"/>
    </row>
    <row r="32" spans="1:16" ht="14.25">
      <c r="A32" s="46" t="s">
        <v>24</v>
      </c>
      <c r="B32" s="62">
        <v>16</v>
      </c>
      <c r="C32" s="62">
        <v>12</v>
      </c>
      <c r="D32" s="62">
        <v>20</v>
      </c>
      <c r="E32" s="62">
        <v>12</v>
      </c>
      <c r="F32" s="62">
        <v>17</v>
      </c>
      <c r="G32" s="62">
        <v>12</v>
      </c>
      <c r="H32" s="62">
        <v>14</v>
      </c>
      <c r="I32" s="62">
        <v>5</v>
      </c>
      <c r="J32" s="62">
        <v>15</v>
      </c>
      <c r="K32" s="62">
        <v>10</v>
      </c>
      <c r="L32" s="62">
        <v>15</v>
      </c>
      <c r="M32" s="59">
        <v>10</v>
      </c>
      <c r="N32" s="59">
        <f>SUM(B32:M32)</f>
        <v>158</v>
      </c>
      <c r="O32" s="47">
        <v>158</v>
      </c>
      <c r="P32" s="60">
        <f>N32-O32</f>
        <v>0</v>
      </c>
    </row>
    <row r="33" spans="1:16" ht="14.25">
      <c r="A33" s="6"/>
      <c r="B33" s="8"/>
      <c r="C33" s="17"/>
      <c r="D33" s="17"/>
      <c r="E33" s="17"/>
      <c r="F33" s="22"/>
      <c r="G33" s="17"/>
      <c r="H33" s="17"/>
      <c r="I33" s="17"/>
      <c r="J33" s="17"/>
      <c r="K33" s="17"/>
      <c r="L33" s="17"/>
      <c r="M33" s="17"/>
      <c r="N33" s="8"/>
      <c r="O33" s="8"/>
      <c r="P33" s="61"/>
    </row>
    <row r="34" spans="1:16" ht="14.25">
      <c r="A34" s="6" t="s">
        <v>25</v>
      </c>
      <c r="B34" s="8">
        <v>3</v>
      </c>
      <c r="C34" s="8">
        <v>4</v>
      </c>
      <c r="D34" s="8">
        <v>5</v>
      </c>
      <c r="E34" s="8">
        <v>8</v>
      </c>
      <c r="F34" s="8">
        <v>3</v>
      </c>
      <c r="G34" s="8">
        <v>2</v>
      </c>
      <c r="H34" s="8">
        <v>3</v>
      </c>
      <c r="I34" s="8">
        <v>8</v>
      </c>
      <c r="J34" s="8">
        <v>5</v>
      </c>
      <c r="K34" s="8">
        <v>5</v>
      </c>
      <c r="L34" s="8">
        <v>6</v>
      </c>
      <c r="M34" s="8">
        <v>9</v>
      </c>
      <c r="N34" s="8">
        <f>SUM(B34:M34)</f>
        <v>61</v>
      </c>
      <c r="O34" s="8">
        <v>95</v>
      </c>
      <c r="P34" s="60">
        <f>N34-O34</f>
        <v>-34</v>
      </c>
    </row>
    <row r="35" spans="1:16" ht="14.25">
      <c r="A35" s="4"/>
      <c r="B35" s="7"/>
      <c r="C35" s="16"/>
      <c r="D35" s="16"/>
      <c r="E35" s="16"/>
      <c r="F35" s="21"/>
      <c r="G35" s="16"/>
      <c r="H35" s="16"/>
      <c r="I35" s="16"/>
      <c r="J35" s="16"/>
      <c r="K35" s="16"/>
      <c r="L35" s="16"/>
      <c r="M35" s="16"/>
      <c r="N35" s="7"/>
      <c r="O35" s="7"/>
      <c r="P35" s="57"/>
    </row>
    <row r="36" spans="1:16" ht="14.25">
      <c r="A36" s="6" t="s">
        <v>52</v>
      </c>
      <c r="B36" s="8">
        <v>10</v>
      </c>
      <c r="C36" s="8">
        <v>9</v>
      </c>
      <c r="D36" s="8">
        <v>11</v>
      </c>
      <c r="E36" s="8">
        <v>7</v>
      </c>
      <c r="F36" s="8">
        <v>5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>SUM(B36:M36)</f>
        <v>42</v>
      </c>
      <c r="O36" s="8">
        <v>110</v>
      </c>
      <c r="P36" s="60">
        <f>N36-O36</f>
        <v>-68</v>
      </c>
    </row>
    <row r="37" spans="1:16" ht="14.25">
      <c r="A37" s="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57"/>
    </row>
    <row r="38" spans="1:16" ht="14.25">
      <c r="A38" s="15" t="s">
        <v>64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1</v>
      </c>
      <c r="J38" s="8">
        <v>1</v>
      </c>
      <c r="K38" s="8">
        <v>2</v>
      </c>
      <c r="L38" s="8">
        <v>1</v>
      </c>
      <c r="M38" s="8">
        <v>1</v>
      </c>
      <c r="N38" s="8">
        <f>SUM(B38:M38)</f>
        <v>7</v>
      </c>
      <c r="O38" s="70">
        <v>7</v>
      </c>
      <c r="P38" s="60">
        <f>N38-O38</f>
        <v>0</v>
      </c>
    </row>
    <row r="39" spans="1:16" ht="14.25">
      <c r="A39" s="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57"/>
    </row>
    <row r="40" spans="1:16" ht="14.25">
      <c r="A40" s="6" t="s">
        <v>26</v>
      </c>
      <c r="B40" s="8">
        <f>SUM(B6:B38)</f>
        <v>404</v>
      </c>
      <c r="C40" s="8">
        <f aca="true" t="shared" si="1" ref="C40:N40">SUM(C6:C38)</f>
        <v>474</v>
      </c>
      <c r="D40" s="8">
        <f t="shared" si="1"/>
        <v>464</v>
      </c>
      <c r="E40" s="8">
        <f t="shared" si="1"/>
        <v>465</v>
      </c>
      <c r="F40" s="8">
        <f t="shared" si="1"/>
        <v>420</v>
      </c>
      <c r="G40" s="8">
        <f t="shared" si="1"/>
        <v>486</v>
      </c>
      <c r="H40" s="8">
        <f t="shared" si="1"/>
        <v>442</v>
      </c>
      <c r="I40" s="8">
        <f t="shared" si="1"/>
        <v>404</v>
      </c>
      <c r="J40" s="8">
        <f t="shared" si="1"/>
        <v>418</v>
      </c>
      <c r="K40" s="8">
        <f t="shared" si="1"/>
        <v>455</v>
      </c>
      <c r="L40" s="8">
        <f t="shared" si="1"/>
        <v>449</v>
      </c>
      <c r="M40" s="8">
        <f t="shared" si="1"/>
        <v>493</v>
      </c>
      <c r="N40" s="8">
        <f t="shared" si="1"/>
        <v>5374</v>
      </c>
      <c r="O40" s="8">
        <f>SUM(O6:O38)</f>
        <v>5629</v>
      </c>
      <c r="P40" s="60">
        <f>N40-O40</f>
        <v>-255</v>
      </c>
    </row>
    <row r="41" spans="1:16" ht="14.25">
      <c r="A41" s="53" t="s">
        <v>57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7"/>
    </row>
    <row r="42" spans="1:16" ht="14.25">
      <c r="A42" s="58" t="s">
        <v>26</v>
      </c>
      <c r="B42" s="59">
        <f>SUM(B8:B38)</f>
        <v>232</v>
      </c>
      <c r="C42" s="59">
        <f aca="true" t="shared" si="2" ref="C42:N42">SUM(C8:C38)</f>
        <v>263</v>
      </c>
      <c r="D42" s="59">
        <f t="shared" si="2"/>
        <v>281</v>
      </c>
      <c r="E42" s="59">
        <f t="shared" si="2"/>
        <v>257</v>
      </c>
      <c r="F42" s="59">
        <f t="shared" si="2"/>
        <v>245</v>
      </c>
      <c r="G42" s="59">
        <f t="shared" si="2"/>
        <v>283</v>
      </c>
      <c r="H42" s="59">
        <f t="shared" si="2"/>
        <v>245</v>
      </c>
      <c r="I42" s="59">
        <f t="shared" si="2"/>
        <v>222</v>
      </c>
      <c r="J42" s="59">
        <f t="shared" si="2"/>
        <v>236</v>
      </c>
      <c r="K42" s="59">
        <f t="shared" si="2"/>
        <v>276</v>
      </c>
      <c r="L42" s="59">
        <f t="shared" si="2"/>
        <v>259</v>
      </c>
      <c r="M42" s="59">
        <f t="shared" si="2"/>
        <v>290</v>
      </c>
      <c r="N42" s="59">
        <f t="shared" si="2"/>
        <v>3089</v>
      </c>
      <c r="O42" s="59">
        <f>SUM(O8:O38)</f>
        <v>3260</v>
      </c>
      <c r="P42" s="60">
        <f>N42-O42</f>
        <v>-171</v>
      </c>
    </row>
    <row r="43" ht="14.25">
      <c r="P43" s="34"/>
    </row>
    <row r="44" spans="1:16" ht="14.25">
      <c r="A44" s="53"/>
      <c r="B44" s="54"/>
      <c r="C44" s="55"/>
      <c r="D44" s="55"/>
      <c r="E44" s="55"/>
      <c r="F44" s="56"/>
      <c r="G44" s="55"/>
      <c r="H44" s="55"/>
      <c r="I44" s="55"/>
      <c r="J44" s="55"/>
      <c r="K44" s="55"/>
      <c r="L44" s="55"/>
      <c r="M44" s="55"/>
      <c r="N44" s="54"/>
      <c r="O44" s="54"/>
      <c r="P44" s="57"/>
    </row>
    <row r="45" spans="1:16" ht="14.25">
      <c r="A45" s="72" t="s">
        <v>11</v>
      </c>
      <c r="B45" s="73">
        <v>6</v>
      </c>
      <c r="C45" s="73">
        <v>8</v>
      </c>
      <c r="D45" s="73">
        <v>7</v>
      </c>
      <c r="E45" s="73">
        <v>9</v>
      </c>
      <c r="F45" s="73">
        <v>4</v>
      </c>
      <c r="G45" s="73">
        <v>9</v>
      </c>
      <c r="H45" s="73">
        <v>4</v>
      </c>
      <c r="I45" s="73">
        <v>4</v>
      </c>
      <c r="J45" s="73">
        <v>4</v>
      </c>
      <c r="K45" s="73">
        <v>5</v>
      </c>
      <c r="L45" s="73">
        <v>2</v>
      </c>
      <c r="M45" s="73">
        <v>8</v>
      </c>
      <c r="N45" s="73">
        <f>SUM(B45:M45)</f>
        <v>70</v>
      </c>
      <c r="O45" s="73">
        <v>98</v>
      </c>
      <c r="P45" s="61">
        <f>N45-O45</f>
        <v>-28</v>
      </c>
    </row>
    <row r="46" spans="1:16" ht="14.25">
      <c r="A46" s="53"/>
      <c r="B46" s="54"/>
      <c r="C46" s="55"/>
      <c r="D46" s="55"/>
      <c r="E46" s="55"/>
      <c r="F46" s="56"/>
      <c r="G46" s="55"/>
      <c r="H46" s="55"/>
      <c r="I46" s="55"/>
      <c r="J46" s="55"/>
      <c r="K46" s="55"/>
      <c r="L46" s="55"/>
      <c r="M46" s="55"/>
      <c r="N46" s="54"/>
      <c r="O46" s="54"/>
      <c r="P46" s="57"/>
    </row>
    <row r="47" spans="1:16" ht="14.25">
      <c r="A47" s="58" t="s">
        <v>14</v>
      </c>
      <c r="B47" s="59">
        <v>19</v>
      </c>
      <c r="C47" s="59">
        <v>14</v>
      </c>
      <c r="D47" s="59">
        <v>15</v>
      </c>
      <c r="E47" s="59">
        <v>25</v>
      </c>
      <c r="F47" s="59">
        <v>25</v>
      </c>
      <c r="G47" s="59">
        <v>29</v>
      </c>
      <c r="H47" s="59">
        <v>19</v>
      </c>
      <c r="I47" s="59">
        <v>17</v>
      </c>
      <c r="J47" s="59">
        <v>18</v>
      </c>
      <c r="K47" s="59">
        <v>36</v>
      </c>
      <c r="L47" s="59">
        <v>18</v>
      </c>
      <c r="M47" s="59">
        <v>31</v>
      </c>
      <c r="N47" s="59">
        <f>SUM(B47:M47)</f>
        <v>266</v>
      </c>
      <c r="O47" s="59">
        <v>264</v>
      </c>
      <c r="P47" s="60">
        <f>N47-O47</f>
        <v>2</v>
      </c>
    </row>
  </sheetData>
  <mergeCells count="1">
    <mergeCell ref="A3:A4"/>
  </mergeCells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25">
      <selection activeCell="M6" sqref="M6"/>
    </sheetView>
  </sheetViews>
  <sheetFormatPr defaultColWidth="8.796875" defaultRowHeight="15"/>
  <cols>
    <col min="1" max="1" width="9.69921875" style="0" customWidth="1"/>
    <col min="2" max="13" width="6.59765625" style="0" customWidth="1"/>
    <col min="14" max="15" width="7.59765625" style="0" customWidth="1"/>
  </cols>
  <sheetData>
    <row r="1" spans="1:16" ht="24" customHeight="1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"/>
    </row>
    <row r="2" spans="1:16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</row>
    <row r="3" spans="1:16" ht="24.75" customHeight="1">
      <c r="A3" s="122" t="s">
        <v>1</v>
      </c>
      <c r="B3" s="81" t="s">
        <v>95</v>
      </c>
      <c r="C3" s="81" t="s">
        <v>95</v>
      </c>
      <c r="D3" s="81" t="s">
        <v>95</v>
      </c>
      <c r="E3" s="81" t="s">
        <v>95</v>
      </c>
      <c r="F3" s="81" t="s">
        <v>95</v>
      </c>
      <c r="G3" s="81" t="s">
        <v>95</v>
      </c>
      <c r="H3" s="81" t="s">
        <v>95</v>
      </c>
      <c r="I3" s="81" t="s">
        <v>95</v>
      </c>
      <c r="J3" s="81" t="s">
        <v>95</v>
      </c>
      <c r="K3" s="81" t="s">
        <v>96</v>
      </c>
      <c r="L3" s="81" t="s">
        <v>96</v>
      </c>
      <c r="M3" s="81" t="s">
        <v>96</v>
      </c>
      <c r="N3" s="81" t="s">
        <v>97</v>
      </c>
      <c r="O3" s="81" t="s">
        <v>94</v>
      </c>
      <c r="P3" s="65" t="s">
        <v>62</v>
      </c>
    </row>
    <row r="4" spans="1:16" ht="24.75" customHeight="1">
      <c r="A4" s="123"/>
      <c r="B4" s="82" t="s">
        <v>5</v>
      </c>
      <c r="C4" s="82" t="s">
        <v>28</v>
      </c>
      <c r="D4" s="82" t="s">
        <v>31</v>
      </c>
      <c r="E4" s="82" t="s">
        <v>33</v>
      </c>
      <c r="F4" s="82" t="s">
        <v>35</v>
      </c>
      <c r="G4" s="82" t="s">
        <v>38</v>
      </c>
      <c r="H4" s="82" t="s">
        <v>54</v>
      </c>
      <c r="I4" s="82" t="s">
        <v>55</v>
      </c>
      <c r="J4" s="82" t="s">
        <v>56</v>
      </c>
      <c r="K4" s="82" t="s">
        <v>46</v>
      </c>
      <c r="L4" s="82" t="s">
        <v>48</v>
      </c>
      <c r="M4" s="82" t="s">
        <v>50</v>
      </c>
      <c r="N4" s="82" t="s">
        <v>58</v>
      </c>
      <c r="O4" s="82"/>
      <c r="P4" s="66" t="s">
        <v>53</v>
      </c>
    </row>
    <row r="5" spans="1:16" ht="24.75" customHeight="1">
      <c r="A5" s="81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6" ht="24.75" customHeight="1">
      <c r="A6" s="82" t="s">
        <v>10</v>
      </c>
      <c r="B6" s="85">
        <f>IF('４月'!B6="","",'４月'!B6)</f>
        <v>144</v>
      </c>
      <c r="C6" s="86">
        <f>IF('５月'!B6="","",'５月'!B6)</f>
        <v>155</v>
      </c>
      <c r="D6" s="86">
        <f>IF('６月'!B6="","",'６月'!B6)</f>
        <v>195</v>
      </c>
      <c r="E6" s="86">
        <f>IF('７月'!B6="","",'７月'!B6)</f>
        <v>160</v>
      </c>
      <c r="F6" s="86">
        <f>IF('８月'!B6="","",'８月'!B6)</f>
        <v>190</v>
      </c>
      <c r="G6" s="86">
        <f>IF('９月'!B6="","",'９月'!B6)</f>
        <v>159</v>
      </c>
      <c r="H6" s="86">
        <f>IF('１０月'!B6="","",'１０月'!B6)</f>
        <v>203</v>
      </c>
      <c r="I6" s="86">
        <f>IF('１１月'!B6="","",'１１月'!B6)</f>
        <v>175</v>
      </c>
      <c r="J6" s="86">
        <f>IF('12月'!B6="","",'12月'!B6)</f>
        <v>171</v>
      </c>
      <c r="K6" s="86">
        <f>IF('１月'!B6="","",'１月'!B6)</f>
        <v>142</v>
      </c>
      <c r="L6" s="86">
        <f>IF('２月'!B6="","",'２月'!B6)</f>
        <v>158</v>
      </c>
      <c r="M6" s="86">
        <f>IF('３月'!B6="","",'３月'!B6)</f>
        <v>175</v>
      </c>
      <c r="N6" s="86">
        <f>SUM(B6:M6)</f>
        <v>2027</v>
      </c>
      <c r="O6" s="87">
        <f>'年間⑰'!N6</f>
        <v>2327</v>
      </c>
      <c r="P6" s="88">
        <f>N6-O6</f>
        <v>-300</v>
      </c>
    </row>
    <row r="7" spans="1:16" ht="24.75" customHeight="1">
      <c r="A7" s="80"/>
      <c r="B7" s="86">
        <f>IF('４月'!B7="","",'４月'!B7)</f>
      </c>
      <c r="C7" s="89"/>
      <c r="D7" s="89"/>
      <c r="E7" s="89"/>
      <c r="F7" s="90"/>
      <c r="G7" s="89"/>
      <c r="H7" s="89"/>
      <c r="I7" s="89"/>
      <c r="J7" s="89"/>
      <c r="K7" s="89"/>
      <c r="L7" s="89"/>
      <c r="M7" s="89"/>
      <c r="N7" s="91"/>
      <c r="O7" s="91"/>
      <c r="P7" s="92"/>
    </row>
    <row r="8" spans="1:16" ht="24.75" customHeight="1">
      <c r="A8" s="93" t="s">
        <v>11</v>
      </c>
      <c r="B8" s="86">
        <f>IF('４月'!B8="","",'４月'!B8)</f>
        <v>36</v>
      </c>
      <c r="C8" s="86">
        <f>IF('５月'!B8="","",'５月'!B8)</f>
        <v>40</v>
      </c>
      <c r="D8" s="86">
        <f>IF('６月'!B8="","",'６月'!B8)</f>
        <v>53</v>
      </c>
      <c r="E8" s="86">
        <f>IF('７月'!B8="","",'７月'!B8)</f>
        <v>35</v>
      </c>
      <c r="F8" s="86">
        <f>IF('８月'!B8="","",'８月'!B8)</f>
        <v>37</v>
      </c>
      <c r="G8" s="86">
        <f>IF('９月'!B8="","",'９月'!B8)</f>
        <v>21</v>
      </c>
      <c r="H8" s="86">
        <f>IF('１０月'!B8="","",'１０月'!B8)</f>
        <v>42</v>
      </c>
      <c r="I8" s="86">
        <f>IF('１１月'!B8="","",'１１月'!B8)</f>
        <v>36</v>
      </c>
      <c r="J8" s="86">
        <f>IF('12月'!B8="","",'12月'!B8)</f>
        <v>27</v>
      </c>
      <c r="K8" s="86">
        <f>IF('１月'!B8="","",'１月'!B8)</f>
        <v>41</v>
      </c>
      <c r="L8" s="86">
        <f>IF('２月'!B8="","",'２月'!B8)</f>
        <v>31</v>
      </c>
      <c r="M8" s="86">
        <f>IF('３月'!B8="","",'３月'!B8)</f>
        <v>29</v>
      </c>
      <c r="N8" s="94">
        <f>SUM(B8:M8)</f>
        <v>428</v>
      </c>
      <c r="O8" s="94">
        <f>'年間⑰'!N8</f>
        <v>482</v>
      </c>
      <c r="P8" s="92">
        <f>N8-O8</f>
        <v>-54</v>
      </c>
    </row>
    <row r="9" spans="1:16" ht="24.75" customHeight="1">
      <c r="A9" s="81"/>
      <c r="B9" s="83"/>
      <c r="C9" s="95"/>
      <c r="D9" s="95"/>
      <c r="E9" s="95"/>
      <c r="F9" s="96"/>
      <c r="G9" s="95"/>
      <c r="H9" s="95"/>
      <c r="I9" s="95"/>
      <c r="J9" s="95"/>
      <c r="K9" s="95"/>
      <c r="L9" s="95"/>
      <c r="M9" s="95"/>
      <c r="N9" s="83"/>
      <c r="O9" s="83"/>
      <c r="P9" s="84"/>
    </row>
    <row r="10" spans="1:16" ht="24.75" customHeight="1">
      <c r="A10" s="82" t="s">
        <v>12</v>
      </c>
      <c r="B10" s="86">
        <f>IF('４月'!B10="","",'４月'!B10)</f>
        <v>90</v>
      </c>
      <c r="C10" s="86">
        <f>IF('５月'!B10="","",'５月'!B10)</f>
        <v>78</v>
      </c>
      <c r="D10" s="86">
        <f>IF('６月'!B10="","",'６月'!B10)</f>
        <v>85</v>
      </c>
      <c r="E10" s="86">
        <f>IF('７月'!B10="","",'７月'!B10)</f>
        <v>87</v>
      </c>
      <c r="F10" s="86">
        <f>IF('８月'!B10="","",'８月'!B10)</f>
        <v>98</v>
      </c>
      <c r="G10" s="86">
        <f>IF('９月'!B10="","",'９月'!B10)</f>
        <v>80</v>
      </c>
      <c r="H10" s="86">
        <f>IF('１０月'!B10="","",'１０月'!B10)</f>
        <v>80</v>
      </c>
      <c r="I10" s="86">
        <f>IF('１１月'!B10="","",'１１月'!B10)</f>
        <v>82</v>
      </c>
      <c r="J10" s="86">
        <f>IF('12月'!B10="","",'12月'!B10)</f>
        <v>83</v>
      </c>
      <c r="K10" s="86">
        <f>IF('１月'!B10="","",'１月'!B10)</f>
        <v>77</v>
      </c>
      <c r="L10" s="86">
        <f>IF('２月'!B10="","",'２月'!B10)</f>
        <v>71</v>
      </c>
      <c r="M10" s="86">
        <f>IF('３月'!B10="","",'３月'!B10)</f>
        <v>70</v>
      </c>
      <c r="N10" s="86">
        <f>SUM(B10:M10)</f>
        <v>981</v>
      </c>
      <c r="O10" s="87">
        <f>SUM('年間⑰'!N10,'年間⑰'!N26)</f>
        <v>1049</v>
      </c>
      <c r="P10" s="92">
        <f>N10-O10</f>
        <v>-68</v>
      </c>
    </row>
    <row r="11" spans="1:16" ht="24.75" customHeight="1">
      <c r="A11" s="81"/>
      <c r="B11" s="83"/>
      <c r="C11" s="95"/>
      <c r="D11" s="95"/>
      <c r="E11" s="95"/>
      <c r="F11" s="96"/>
      <c r="G11" s="95"/>
      <c r="H11" s="95"/>
      <c r="I11" s="95"/>
      <c r="J11" s="95"/>
      <c r="K11" s="95"/>
      <c r="L11" s="95"/>
      <c r="M11" s="95"/>
      <c r="N11" s="83"/>
      <c r="O11" s="83"/>
      <c r="P11" s="84"/>
    </row>
    <row r="12" spans="1:16" ht="24.75" customHeight="1">
      <c r="A12" s="82" t="s">
        <v>13</v>
      </c>
      <c r="B12" s="86">
        <f>IF('４月'!B12="","",'４月'!B12)</f>
        <v>15</v>
      </c>
      <c r="C12" s="86">
        <f>IF('５月'!B12="","",'５月'!B12)</f>
        <v>16</v>
      </c>
      <c r="D12" s="86">
        <f>IF('６月'!B12="","",'６月'!B12)</f>
        <v>16</v>
      </c>
      <c r="E12" s="86">
        <f>IF('７月'!B12="","",'７月'!B12)</f>
        <v>19</v>
      </c>
      <c r="F12" s="86">
        <f>IF('８月'!B12="","",'８月'!B12)</f>
        <v>18</v>
      </c>
      <c r="G12" s="86">
        <f>IF('９月'!B12="","",'９月'!B12)</f>
        <v>13</v>
      </c>
      <c r="H12" s="86">
        <f>IF('１０月'!B12="","",'１０月'!B12)</f>
        <v>15</v>
      </c>
      <c r="I12" s="86">
        <f>IF('１１月'!B12="","",'１１月'!B12)</f>
        <v>19</v>
      </c>
      <c r="J12" s="86">
        <f>IF('12月'!B12="","",'12月'!B12)</f>
        <v>14</v>
      </c>
      <c r="K12" s="86">
        <f>IF('１月'!B12="","",'１月'!B12)</f>
        <v>13</v>
      </c>
      <c r="L12" s="86">
        <f>IF('２月'!B12="","",'２月'!B12)</f>
        <v>14</v>
      </c>
      <c r="M12" s="86">
        <f>IF('３月'!B12="","",'３月'!B12)</f>
        <v>12</v>
      </c>
      <c r="N12" s="86">
        <f>SUM(B12:M12)</f>
        <v>184</v>
      </c>
      <c r="O12" s="87">
        <f>'年間⑰'!N12</f>
        <v>235</v>
      </c>
      <c r="P12" s="92">
        <f>N12-O12</f>
        <v>-51</v>
      </c>
    </row>
    <row r="13" spans="1:16" ht="24.75" customHeight="1">
      <c r="A13" s="81"/>
      <c r="B13" s="83"/>
      <c r="C13" s="95"/>
      <c r="D13" s="95"/>
      <c r="E13" s="95"/>
      <c r="F13" s="96"/>
      <c r="G13" s="95"/>
      <c r="H13" s="95"/>
      <c r="I13" s="95"/>
      <c r="J13" s="95"/>
      <c r="K13" s="95"/>
      <c r="L13" s="95"/>
      <c r="M13" s="95"/>
      <c r="N13" s="83"/>
      <c r="O13" s="83"/>
      <c r="P13" s="84"/>
    </row>
    <row r="14" spans="1:16" ht="24.75" customHeight="1">
      <c r="A14" s="82" t="s">
        <v>15</v>
      </c>
      <c r="B14" s="86">
        <f>IF('４月'!B14="","",'４月'!B14)</f>
        <v>7</v>
      </c>
      <c r="C14" s="86">
        <f>IF('５月'!B14="","",'５月'!B14)</f>
        <v>5</v>
      </c>
      <c r="D14" s="86">
        <f>IF('６月'!B14="","",'６月'!B14)</f>
        <v>2</v>
      </c>
      <c r="E14" s="86">
        <f>IF('７月'!B14="","",'７月'!B14)</f>
        <v>3</v>
      </c>
      <c r="F14" s="86">
        <f>IF('８月'!B14="","",'８月'!B14)</f>
        <v>7</v>
      </c>
      <c r="G14" s="86">
        <f>IF('９月'!B14="","",'９月'!B14)</f>
        <v>10</v>
      </c>
      <c r="H14" s="86">
        <f>IF('１０月'!B14="","",'１０月'!B14)</f>
        <v>10</v>
      </c>
      <c r="I14" s="86">
        <f>IF('１１月'!B14="","",'１１月'!B14)</f>
        <v>3</v>
      </c>
      <c r="J14" s="86">
        <f>IF('12月'!B14="","",'12月'!B14)</f>
        <v>5</v>
      </c>
      <c r="K14" s="86">
        <f>IF('１月'!B14="","",'１月'!B14)</f>
        <v>8</v>
      </c>
      <c r="L14" s="86">
        <f>IF('２月'!B14="","",'２月'!B14)</f>
        <v>2</v>
      </c>
      <c r="M14" s="86">
        <f>IF('３月'!B14="","",'３月'!B14)</f>
        <v>3</v>
      </c>
      <c r="N14" s="86">
        <f>SUM(B14:M14)</f>
        <v>65</v>
      </c>
      <c r="O14" s="87">
        <f>'年間⑰'!N14</f>
        <v>62</v>
      </c>
      <c r="P14" s="92">
        <f>N14-O14</f>
        <v>3</v>
      </c>
    </row>
    <row r="15" spans="1:16" ht="24.75" customHeight="1">
      <c r="A15" s="81"/>
      <c r="B15" s="83"/>
      <c r="C15" s="95"/>
      <c r="D15" s="97"/>
      <c r="E15" s="95"/>
      <c r="F15" s="96"/>
      <c r="G15" s="95"/>
      <c r="H15" s="95"/>
      <c r="I15" s="95"/>
      <c r="J15" s="95"/>
      <c r="K15" s="95"/>
      <c r="L15" s="95"/>
      <c r="M15" s="95"/>
      <c r="N15" s="83"/>
      <c r="O15" s="83"/>
      <c r="P15" s="84"/>
    </row>
    <row r="16" spans="1:16" ht="24.75" customHeight="1">
      <c r="A16" s="82" t="s">
        <v>16</v>
      </c>
      <c r="B16" s="86">
        <f>IF('４月'!B16="","",'４月'!B16)</f>
        <v>14</v>
      </c>
      <c r="C16" s="86">
        <f>IF('５月'!B16="","",'５月'!B16)</f>
        <v>6</v>
      </c>
      <c r="D16" s="86">
        <f>IF('６月'!B16="","",'６月'!B16)</f>
        <v>11</v>
      </c>
      <c r="E16" s="86">
        <f>IF('７月'!B16="","",'７月'!B16)</f>
        <v>12</v>
      </c>
      <c r="F16" s="86">
        <f>IF('８月'!B16="","",'８月'!B16)</f>
        <v>16</v>
      </c>
      <c r="G16" s="86">
        <f>IF('９月'!B16="","",'９月'!B16)</f>
        <v>12</v>
      </c>
      <c r="H16" s="86">
        <f>IF('１０月'!B16="","",'１０月'!B16)</f>
        <v>9</v>
      </c>
      <c r="I16" s="86">
        <f>IF('１１月'!B16="","",'１１月'!B16)</f>
        <v>14</v>
      </c>
      <c r="J16" s="86">
        <f>IF('12月'!B16="","",'12月'!B16)</f>
        <v>12</v>
      </c>
      <c r="K16" s="86">
        <f>IF('１月'!B16="","",'１月'!B16)</f>
        <v>13</v>
      </c>
      <c r="L16" s="86">
        <f>IF('２月'!B16="","",'２月'!B16)</f>
        <v>10</v>
      </c>
      <c r="M16" s="86">
        <f>IF('３月'!B16="","",'３月'!B16)</f>
        <v>4</v>
      </c>
      <c r="N16" s="86">
        <f>SUM(B16:M16)</f>
        <v>133</v>
      </c>
      <c r="O16" s="87">
        <f>'年間⑰'!N16</f>
        <v>104</v>
      </c>
      <c r="P16" s="92">
        <f>N16-O16</f>
        <v>29</v>
      </c>
    </row>
    <row r="17" spans="1:16" ht="24.75" customHeight="1">
      <c r="A17" s="81"/>
      <c r="B17" s="83"/>
      <c r="C17" s="95"/>
      <c r="D17" s="95"/>
      <c r="E17" s="95"/>
      <c r="F17" s="96"/>
      <c r="G17" s="95"/>
      <c r="H17" s="95"/>
      <c r="I17" s="95"/>
      <c r="J17" s="95"/>
      <c r="K17" s="95"/>
      <c r="L17" s="95"/>
      <c r="M17" s="95"/>
      <c r="N17" s="83"/>
      <c r="O17" s="83"/>
      <c r="P17" s="84"/>
    </row>
    <row r="18" spans="1:16" ht="24.75" customHeight="1">
      <c r="A18" s="82" t="s">
        <v>17</v>
      </c>
      <c r="B18" s="86">
        <f>IF('４月'!B18="","",'４月'!B18)</f>
        <v>2</v>
      </c>
      <c r="C18" s="86">
        <f>IF('５月'!B18="","",'５月'!B18)</f>
        <v>11</v>
      </c>
      <c r="D18" s="86">
        <f>IF('６月'!B18="","",'６月'!B18)</f>
        <v>6</v>
      </c>
      <c r="E18" s="86">
        <f>IF('７月'!B18="","",'７月'!B18)</f>
        <v>5</v>
      </c>
      <c r="F18" s="86">
        <f>IF('８月'!B18="","",'８月'!B18)</f>
        <v>3</v>
      </c>
      <c r="G18" s="86">
        <f>IF('９月'!B18="","",'９月'!B18)</f>
        <v>5</v>
      </c>
      <c r="H18" s="86">
        <f>IF('１０月'!B18="","",'１０月'!B18)</f>
        <v>6</v>
      </c>
      <c r="I18" s="86">
        <f>IF('１１月'!B18="","",'１１月'!B18)</f>
        <v>5</v>
      </c>
      <c r="J18" s="86">
        <f>IF('12月'!B18="","",'12月'!B18)</f>
        <v>3</v>
      </c>
      <c r="K18" s="86">
        <f>IF('１月'!B18="","",'１月'!B18)</f>
        <v>10</v>
      </c>
      <c r="L18" s="86">
        <f>IF('２月'!B18="","",'２月'!B18)</f>
        <v>8</v>
      </c>
      <c r="M18" s="86">
        <f>IF('３月'!B18="","",'３月'!B18)</f>
        <v>7</v>
      </c>
      <c r="N18" s="86">
        <f>SUM(B18:M18)</f>
        <v>71</v>
      </c>
      <c r="O18" s="87">
        <f>'年間⑰'!N18</f>
        <v>70</v>
      </c>
      <c r="P18" s="92">
        <f>N18-O18</f>
        <v>1</v>
      </c>
    </row>
    <row r="19" spans="1:16" ht="24.75" customHeight="1">
      <c r="A19" s="81"/>
      <c r="B19" s="83"/>
      <c r="C19" s="95"/>
      <c r="D19" s="97"/>
      <c r="E19" s="95"/>
      <c r="F19" s="96"/>
      <c r="G19" s="95"/>
      <c r="H19" s="95"/>
      <c r="I19" s="95"/>
      <c r="J19" s="95"/>
      <c r="K19" s="95"/>
      <c r="L19" s="95"/>
      <c r="M19" s="95"/>
      <c r="N19" s="83"/>
      <c r="O19" s="83"/>
      <c r="P19" s="84"/>
    </row>
    <row r="20" spans="1:16" ht="24.75" customHeight="1">
      <c r="A20" s="82" t="s">
        <v>18</v>
      </c>
      <c r="B20" s="86">
        <f>IF('４月'!B20="","",'４月'!B20)</f>
        <v>40</v>
      </c>
      <c r="C20" s="86">
        <f>IF('５月'!B20="","",'５月'!B20)</f>
        <v>40</v>
      </c>
      <c r="D20" s="86">
        <f>IF('６月'!B20="","",'６月'!B20)</f>
        <v>36</v>
      </c>
      <c r="E20" s="86">
        <f>IF('７月'!B20="","",'７月'!B20)</f>
        <v>45</v>
      </c>
      <c r="F20" s="86">
        <f>IF('８月'!B20="","",'８月'!B20)</f>
        <v>47</v>
      </c>
      <c r="G20" s="86">
        <f>IF('９月'!B20="","",'９月'!B20)</f>
        <v>40</v>
      </c>
      <c r="H20" s="86">
        <f>IF('１０月'!B20="","",'１０月'!B20)</f>
        <v>46</v>
      </c>
      <c r="I20" s="86">
        <f>IF('１１月'!B20="","",'１１月'!B20)</f>
        <v>48</v>
      </c>
      <c r="J20" s="86">
        <f>IF('12月'!B20="","",'12月'!B20)</f>
        <v>60</v>
      </c>
      <c r="K20" s="86">
        <f>IF('１月'!B20="","",'１月'!B20)</f>
        <v>41</v>
      </c>
      <c r="L20" s="86">
        <f>IF('２月'!B20="","",'２月'!B20)</f>
        <v>30</v>
      </c>
      <c r="M20" s="86">
        <f>IF('３月'!B20="","",'３月'!B20)</f>
        <v>55</v>
      </c>
      <c r="N20" s="86">
        <f>SUM(B20:M20)</f>
        <v>528</v>
      </c>
      <c r="O20" s="87">
        <f>'年間⑰'!N20</f>
        <v>472</v>
      </c>
      <c r="P20" s="92">
        <f>N20-O20</f>
        <v>56</v>
      </c>
    </row>
    <row r="21" spans="1:16" ht="24.75" customHeight="1">
      <c r="A21" s="81"/>
      <c r="B21" s="83"/>
      <c r="C21" s="95"/>
      <c r="D21" s="95"/>
      <c r="E21" s="95"/>
      <c r="F21" s="96"/>
      <c r="G21" s="95"/>
      <c r="H21" s="95"/>
      <c r="I21" s="95"/>
      <c r="J21" s="95"/>
      <c r="K21" s="95"/>
      <c r="L21" s="95"/>
      <c r="M21" s="95"/>
      <c r="N21" s="83"/>
      <c r="O21" s="83"/>
      <c r="P21" s="84"/>
    </row>
    <row r="22" spans="1:16" ht="24.75" customHeight="1">
      <c r="A22" s="82" t="s">
        <v>19</v>
      </c>
      <c r="B22" s="86">
        <f>IF('４月'!B22="","",'４月'!B22)</f>
        <v>12</v>
      </c>
      <c r="C22" s="86">
        <f>IF('５月'!B22="","",'５月'!B22)</f>
        <v>13</v>
      </c>
      <c r="D22" s="86">
        <f>IF('６月'!B22="","",'６月'!B22)</f>
        <v>5</v>
      </c>
      <c r="E22" s="86">
        <f>IF('７月'!B22="","",'７月'!B22)</f>
        <v>7</v>
      </c>
      <c r="F22" s="86">
        <f>IF('８月'!B22="","",'８月'!B22)</f>
        <v>10</v>
      </c>
      <c r="G22" s="86">
        <f>IF('９月'!B22="","",'９月'!B22)</f>
        <v>9</v>
      </c>
      <c r="H22" s="86">
        <f>IF('１０月'!B22="","",'１０月'!B22)</f>
        <v>8</v>
      </c>
      <c r="I22" s="86">
        <f>IF('１１月'!B22="","",'１１月'!B22)</f>
        <v>3</v>
      </c>
      <c r="J22" s="86">
        <f>IF('12月'!B22="","",'12月'!B22)</f>
        <v>5</v>
      </c>
      <c r="K22" s="86">
        <f>IF('１月'!B22="","",'１月'!B22)</f>
        <v>10</v>
      </c>
      <c r="L22" s="86">
        <f>IF('２月'!B22="","",'２月'!B22)</f>
        <v>4</v>
      </c>
      <c r="M22" s="86">
        <f>IF('３月'!B22="","",'３月'!B22)</f>
        <v>2</v>
      </c>
      <c r="N22" s="86">
        <f>SUM(B22:M22)</f>
        <v>88</v>
      </c>
      <c r="O22" s="87">
        <f>'年間⑰'!N22</f>
        <v>80</v>
      </c>
      <c r="P22" s="92">
        <f>N22-O22</f>
        <v>8</v>
      </c>
    </row>
    <row r="23" spans="1:16" ht="24.75" customHeight="1">
      <c r="A23" s="81"/>
      <c r="B23" s="83"/>
      <c r="C23" s="95"/>
      <c r="D23" s="95"/>
      <c r="E23" s="95"/>
      <c r="F23" s="96"/>
      <c r="G23" s="95"/>
      <c r="H23" s="95"/>
      <c r="I23" s="95"/>
      <c r="J23" s="95"/>
      <c r="K23" s="95"/>
      <c r="L23" s="95"/>
      <c r="M23" s="95"/>
      <c r="N23" s="83"/>
      <c r="O23" s="83"/>
      <c r="P23" s="84"/>
    </row>
    <row r="24" spans="1:16" ht="24.75" customHeight="1">
      <c r="A24" s="82" t="s">
        <v>20</v>
      </c>
      <c r="B24" s="86">
        <f>IF('４月'!B24="","",'４月'!B24)</f>
        <v>18</v>
      </c>
      <c r="C24" s="86">
        <f>IF('５月'!B24="","",'５月'!B24)</f>
        <v>16</v>
      </c>
      <c r="D24" s="86">
        <f>IF('６月'!B24="","",'６月'!B24)</f>
        <v>16</v>
      </c>
      <c r="E24" s="86">
        <f>IF('７月'!B24="","",'７月'!B24)</f>
        <v>20</v>
      </c>
      <c r="F24" s="86">
        <f>IF('８月'!B24="","",'８月'!B24)</f>
        <v>24</v>
      </c>
      <c r="G24" s="86">
        <f>IF('９月'!B24="","",'９月'!B24)</f>
        <v>19</v>
      </c>
      <c r="H24" s="86">
        <f>IF('１０月'!B24="","",'１０月'!B24)</f>
        <v>19</v>
      </c>
      <c r="I24" s="86">
        <f>IF('１１月'!B24="","",'１１月'!B24)</f>
        <v>12</v>
      </c>
      <c r="J24" s="86">
        <f>IF('12月'!B24="","",'12月'!B24)</f>
        <v>16</v>
      </c>
      <c r="K24" s="86">
        <f>IF('１月'!B24="","",'１月'!B24)</f>
        <v>18</v>
      </c>
      <c r="L24" s="86">
        <f>IF('２月'!B24="","",'２月'!B24)</f>
        <v>12</v>
      </c>
      <c r="M24" s="86">
        <f>IF('３月'!B24="","",'３月'!B24)</f>
        <v>14</v>
      </c>
      <c r="N24" s="86">
        <f>SUM(B24:M24)</f>
        <v>204</v>
      </c>
      <c r="O24" s="87">
        <f>'年間⑰'!N24</f>
        <v>208</v>
      </c>
      <c r="P24" s="92">
        <f>N24-O24</f>
        <v>-4</v>
      </c>
    </row>
    <row r="25" spans="1:16" ht="24.75" customHeight="1">
      <c r="A25" s="81"/>
      <c r="B25" s="83"/>
      <c r="C25" s="95"/>
      <c r="D25" s="95"/>
      <c r="E25" s="95"/>
      <c r="F25" s="96"/>
      <c r="G25" s="95"/>
      <c r="H25" s="95"/>
      <c r="I25" s="95"/>
      <c r="J25" s="95"/>
      <c r="K25" s="95"/>
      <c r="L25" s="95"/>
      <c r="M25" s="95"/>
      <c r="N25" s="83"/>
      <c r="O25" s="83"/>
      <c r="P25" s="84"/>
    </row>
    <row r="26" spans="1:16" ht="24.75" customHeight="1">
      <c r="A26" s="82" t="s">
        <v>22</v>
      </c>
      <c r="B26" s="86">
        <f>IF('４月'!B26="","",'４月'!B26)</f>
        <v>8</v>
      </c>
      <c r="C26" s="86">
        <f>IF('５月'!B26="","",'５月'!B26)</f>
        <v>2</v>
      </c>
      <c r="D26" s="86">
        <f>IF('６月'!B26="","",'６月'!B26)</f>
        <v>4</v>
      </c>
      <c r="E26" s="86">
        <f>IF('７月'!B26="","",'７月'!B26)</f>
        <v>5</v>
      </c>
      <c r="F26" s="86">
        <f>IF('８月'!B26="","",'８月'!B26)</f>
        <v>3</v>
      </c>
      <c r="G26" s="86">
        <f>IF('９月'!B26="","",'９月'!B26)</f>
        <v>4</v>
      </c>
      <c r="H26" s="86">
        <f>IF('１０月'!B26="","",'１０月'!B26)</f>
        <v>1</v>
      </c>
      <c r="I26" s="86">
        <f>IF('１１月'!B26="","",'１１月'!B26)</f>
        <v>2</v>
      </c>
      <c r="J26" s="86">
        <f>IF('12月'!B26="","",'12月'!B26)</f>
        <v>5</v>
      </c>
      <c r="K26" s="86">
        <f>IF('１月'!B26="","",'１月'!B26)</f>
        <v>3</v>
      </c>
      <c r="L26" s="86">
        <f>IF('２月'!B26="","",'２月'!B26)</f>
        <v>7</v>
      </c>
      <c r="M26" s="86">
        <f>IF('３月'!B26="","",'３月'!B26)</f>
        <v>3</v>
      </c>
      <c r="N26" s="86">
        <f>SUM(B26:M26)</f>
        <v>47</v>
      </c>
      <c r="O26" s="87">
        <f>'年間⑰'!N28</f>
        <v>57</v>
      </c>
      <c r="P26" s="92">
        <f>N26-O26</f>
        <v>-10</v>
      </c>
    </row>
    <row r="27" spans="1:16" ht="24.75" customHeight="1">
      <c r="A27" s="81"/>
      <c r="B27" s="83"/>
      <c r="C27" s="95"/>
      <c r="D27" s="95"/>
      <c r="E27" s="95"/>
      <c r="F27" s="96"/>
      <c r="G27" s="95"/>
      <c r="H27" s="95"/>
      <c r="I27" s="95"/>
      <c r="J27" s="95"/>
      <c r="K27" s="95"/>
      <c r="L27" s="95"/>
      <c r="M27" s="95"/>
      <c r="N27" s="83"/>
      <c r="O27" s="83"/>
      <c r="P27" s="84"/>
    </row>
    <row r="28" spans="1:16" ht="24.75" customHeight="1">
      <c r="A28" s="82" t="s">
        <v>23</v>
      </c>
      <c r="B28" s="86">
        <f>IF('４月'!B28="","",'４月'!B28)</f>
        <v>9</v>
      </c>
      <c r="C28" s="86">
        <f>IF('５月'!B28="","",'５月'!B28)</f>
        <v>6</v>
      </c>
      <c r="D28" s="86">
        <f>IF('６月'!B28="","",'６月'!B28)</f>
        <v>8</v>
      </c>
      <c r="E28" s="86">
        <f>IF('７月'!B28="","",'７月'!B28)</f>
        <v>4</v>
      </c>
      <c r="F28" s="86">
        <f>IF('８月'!B28="","",'８月'!B28)</f>
        <v>13</v>
      </c>
      <c r="G28" s="86">
        <f>IF('９月'!B28="","",'９月'!B28)</f>
        <v>6</v>
      </c>
      <c r="H28" s="86">
        <f>IF('１０月'!B28="","",'１０月'!B28)</f>
        <v>18</v>
      </c>
      <c r="I28" s="86">
        <f>IF('１１月'!B28="","",'１１月'!B28)</f>
        <v>6</v>
      </c>
      <c r="J28" s="86">
        <f>IF('12月'!B28="","",'12月'!B28)</f>
        <v>1</v>
      </c>
      <c r="K28" s="86">
        <f>IF('１月'!B28="","",'１月'!B28)</f>
        <v>13</v>
      </c>
      <c r="L28" s="86">
        <f>IF('２月'!B28="","",'２月'!B28)</f>
        <v>8</v>
      </c>
      <c r="M28" s="86">
        <f>IF('３月'!B28="","",'３月'!B28)</f>
        <v>5</v>
      </c>
      <c r="N28" s="86">
        <f>SUM(B28:M28)</f>
        <v>97</v>
      </c>
      <c r="O28" s="87">
        <f>'年間⑰'!N30</f>
        <v>113</v>
      </c>
      <c r="P28" s="92">
        <f>N28-O28</f>
        <v>-16</v>
      </c>
    </row>
    <row r="29" spans="1:16" ht="24.75" customHeight="1">
      <c r="A29" s="81"/>
      <c r="B29" s="83"/>
      <c r="C29" s="95"/>
      <c r="D29" s="95"/>
      <c r="E29" s="95"/>
      <c r="F29" s="96"/>
      <c r="G29" s="95"/>
      <c r="H29" s="95"/>
      <c r="I29" s="95"/>
      <c r="J29" s="95"/>
      <c r="K29" s="95"/>
      <c r="L29" s="95"/>
      <c r="M29" s="95"/>
      <c r="N29" s="83"/>
      <c r="O29" s="83"/>
      <c r="P29" s="84"/>
    </row>
    <row r="30" spans="1:16" ht="24.75" customHeight="1">
      <c r="A30" s="98" t="s">
        <v>24</v>
      </c>
      <c r="B30" s="99">
        <f>IF('４月'!B30="","",'４月'!B30)</f>
        <v>8</v>
      </c>
      <c r="C30" s="99">
        <f>IF('５月'!B30="","",'５月'!B30)</f>
        <v>10</v>
      </c>
      <c r="D30" s="99">
        <f>IF('６月'!B30="","",'６月'!B30)</f>
        <v>9</v>
      </c>
      <c r="E30" s="99">
        <f>IF('７月'!B30="","",'７月'!B30)</f>
        <v>4</v>
      </c>
      <c r="F30" s="99">
        <f>IF('８月'!B30="","",'８月'!B30)</f>
        <v>7</v>
      </c>
      <c r="G30" s="99">
        <f>IF('９月'!B30="","",'９月'!B30)</f>
        <v>4</v>
      </c>
      <c r="H30" s="99">
        <f>IF('１０月'!B30="","",'１０月'!B30)</f>
        <v>8</v>
      </c>
      <c r="I30" s="99">
        <f>IF('１１月'!B30="","",'１１月'!B30)</f>
        <v>4</v>
      </c>
      <c r="J30" s="99">
        <f>IF('12月'!B30="","",'12月'!B30)</f>
        <v>4</v>
      </c>
      <c r="K30" s="99">
        <f>IF('１月'!B30="","",'１月'!B30)</f>
        <v>5</v>
      </c>
      <c r="L30" s="99">
        <f>IF('２月'!B30="","",'２月'!B30)</f>
        <v>5</v>
      </c>
      <c r="M30" s="85">
        <f>IF('３月'!B30="","",'３月'!B30)</f>
        <v>4</v>
      </c>
      <c r="N30" s="85">
        <f>SUM(B30:M30)</f>
        <v>72</v>
      </c>
      <c r="O30" s="87">
        <f>'年間⑰'!N32</f>
        <v>93</v>
      </c>
      <c r="P30" s="88">
        <f>N30-O30</f>
        <v>-21</v>
      </c>
    </row>
    <row r="31" spans="1:16" ht="24.75" customHeight="1">
      <c r="A31" s="82"/>
      <c r="B31" s="86"/>
      <c r="C31" s="100"/>
      <c r="D31" s="100"/>
      <c r="E31" s="100"/>
      <c r="F31" s="101"/>
      <c r="G31" s="100"/>
      <c r="H31" s="100"/>
      <c r="I31" s="100"/>
      <c r="J31" s="100"/>
      <c r="K31" s="100"/>
      <c r="L31" s="100"/>
      <c r="M31" s="100"/>
      <c r="N31" s="86"/>
      <c r="O31" s="91"/>
      <c r="P31" s="92"/>
    </row>
    <row r="32" spans="1:16" ht="24.75" customHeight="1">
      <c r="A32" s="82" t="s">
        <v>25</v>
      </c>
      <c r="B32" s="86">
        <f>IF('４月'!B32="","",'４月'!B32)</f>
        <v>3</v>
      </c>
      <c r="C32" s="86">
        <f>IF('５月'!B32="","",'５月'!B32)</f>
        <v>5</v>
      </c>
      <c r="D32" s="86">
        <f>IF('６月'!B32="","",'６月'!B32)</f>
        <v>3</v>
      </c>
      <c r="E32" s="86">
        <f>IF('７月'!B32="","",'７月'!B32)</f>
        <v>3</v>
      </c>
      <c r="F32" s="86">
        <f>IF('８月'!B32="","",'８月'!B32)</f>
        <v>5</v>
      </c>
      <c r="G32" s="86">
        <f>IF('９月'!B32="","",'９月'!B32)</f>
        <v>8</v>
      </c>
      <c r="H32" s="86">
        <f>IF('１０月'!B32="","",'１０月'!B32)</f>
        <v>5</v>
      </c>
      <c r="I32" s="86">
        <f>IF('１１月'!B32="","",'１１月'!B32)</f>
        <v>1</v>
      </c>
      <c r="J32" s="86">
        <f>IF('12月'!B32="","",'12月'!B32)</f>
        <v>3</v>
      </c>
      <c r="K32" s="86">
        <f>IF('１月'!B32="","",'１月'!B32)</f>
        <v>8</v>
      </c>
      <c r="L32" s="86">
        <f>IF('２月'!B32="","",'２月'!B32)</f>
        <v>7</v>
      </c>
      <c r="M32" s="86">
        <f>IF('３月'!B32="","",'３月'!B32)</f>
        <v>5</v>
      </c>
      <c r="N32" s="86">
        <f>SUM(B32:M32)</f>
        <v>56</v>
      </c>
      <c r="O32" s="87">
        <f>'年間⑰'!N34</f>
        <v>57</v>
      </c>
      <c r="P32" s="88">
        <f>N32-O32</f>
        <v>-1</v>
      </c>
    </row>
    <row r="33" spans="1:16" ht="24.75" customHeight="1">
      <c r="A33" s="81"/>
      <c r="B33" s="83"/>
      <c r="C33" s="95"/>
      <c r="D33" s="95"/>
      <c r="E33" s="95"/>
      <c r="F33" s="96"/>
      <c r="G33" s="95"/>
      <c r="H33" s="95"/>
      <c r="I33" s="95"/>
      <c r="J33" s="95"/>
      <c r="K33" s="95"/>
      <c r="L33" s="95"/>
      <c r="M33" s="95"/>
      <c r="N33" s="83"/>
      <c r="O33" s="83"/>
      <c r="P33" s="84"/>
    </row>
    <row r="34" spans="1:16" ht="24.75" customHeight="1">
      <c r="A34" s="82" t="s">
        <v>52</v>
      </c>
      <c r="B34" s="86">
        <f>IF('４月'!B34="","",'４月'!B34)</f>
        <v>7</v>
      </c>
      <c r="C34" s="86">
        <f>IF('５月'!B34="","",'５月'!B34)</f>
        <v>8</v>
      </c>
      <c r="D34" s="86">
        <f>IF('６月'!B34="","",'６月'!B34)</f>
        <v>9</v>
      </c>
      <c r="E34" s="86">
        <f>IF('７月'!B34="","",'７月'!B34)</f>
        <v>8</v>
      </c>
      <c r="F34" s="86">
        <f>IF('８月'!B34="","",'８月'!B34)</f>
        <v>8</v>
      </c>
      <c r="G34" s="86">
        <f>IF('９月'!B34="","",'９月'!B34)</f>
        <v>4</v>
      </c>
      <c r="H34" s="86">
        <f>IF('１０月'!B34="","",'１０月'!B34)</f>
        <v>5</v>
      </c>
      <c r="I34" s="86">
        <f>IF('１１月'!B34="","",'１１月'!B34)</f>
        <v>9</v>
      </c>
      <c r="J34" s="86">
        <f>IF('12月'!B34="","",'12月'!B34)</f>
        <v>7</v>
      </c>
      <c r="K34" s="86">
        <f>IF('１月'!B34="","",'１月'!B34)</f>
        <v>4</v>
      </c>
      <c r="L34" s="86">
        <f>IF('２月'!B34="","",'２月'!B34)</f>
        <v>3</v>
      </c>
      <c r="M34" s="86">
        <f>IF('３月'!B34="","",'３月'!B34)</f>
        <v>10</v>
      </c>
      <c r="N34" s="86">
        <f>SUM(B34:M34)</f>
        <v>82</v>
      </c>
      <c r="O34" s="87">
        <f>'年間⑰'!N36</f>
        <v>92</v>
      </c>
      <c r="P34" s="88">
        <f>N34-O34</f>
        <v>-10</v>
      </c>
    </row>
    <row r="35" spans="1:16" ht="24.75" customHeight="1">
      <c r="A35" s="81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4"/>
    </row>
    <row r="36" spans="1:16" ht="24.75" customHeight="1">
      <c r="A36" s="82" t="s">
        <v>84</v>
      </c>
      <c r="B36" s="86">
        <f>IF('４月'!B36="","",'４月'!B36)</f>
        <v>1</v>
      </c>
      <c r="C36" s="86">
        <f>IF('５月'!B36="","",'５月'!B36)</f>
        <v>1</v>
      </c>
      <c r="D36" s="86">
        <f>IF('６月'!B36="","",'６月'!B36)</f>
        <v>0</v>
      </c>
      <c r="E36" s="86">
        <f>IF('７月'!B36="","",'７月'!B36)</f>
        <v>0</v>
      </c>
      <c r="F36" s="86">
        <f>IF('８月'!B36="","",'８月'!B36)</f>
        <v>0</v>
      </c>
      <c r="G36" s="86">
        <f>IF('９月'!B36="","",'９月'!B36)</f>
        <v>0</v>
      </c>
      <c r="H36" s="86">
        <f>IF('１０月'!B36="","",'１０月'!B36)</f>
        <v>0</v>
      </c>
      <c r="I36" s="86">
        <f>IF('１１月'!B36="","",'１１月'!B36)</f>
        <v>2</v>
      </c>
      <c r="J36" s="86">
        <f>IF('12月'!B36="","",'12月'!B36)</f>
        <v>1</v>
      </c>
      <c r="K36" s="86">
        <f>IF('１月'!B36="","",'１月'!B36)</f>
        <v>0</v>
      </c>
      <c r="L36" s="86">
        <f>IF('２月'!B36="","",'２月'!B36)</f>
        <v>0</v>
      </c>
      <c r="M36" s="86">
        <f>IF('３月'!B36="","",'３月'!B36)</f>
        <v>0</v>
      </c>
      <c r="N36" s="86">
        <f>SUM(B36:M36)</f>
        <v>5</v>
      </c>
      <c r="O36" s="87">
        <f>'年間⑰'!N38</f>
        <v>3</v>
      </c>
      <c r="P36" s="88">
        <f>N36-O36</f>
        <v>2</v>
      </c>
    </row>
    <row r="37" spans="1:16" ht="24.75" customHeight="1">
      <c r="A37" s="81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</row>
    <row r="38" spans="1:16" ht="24.75" customHeight="1">
      <c r="A38" s="82" t="s">
        <v>26</v>
      </c>
      <c r="B38" s="86">
        <f>SUM(B6:B36)</f>
        <v>414</v>
      </c>
      <c r="C38" s="86">
        <f aca="true" t="shared" si="0" ref="C38:N38">SUM(C6:C36)</f>
        <v>412</v>
      </c>
      <c r="D38" s="86">
        <f t="shared" si="0"/>
        <v>458</v>
      </c>
      <c r="E38" s="86">
        <f t="shared" si="0"/>
        <v>417</v>
      </c>
      <c r="F38" s="86">
        <f t="shared" si="0"/>
        <v>486</v>
      </c>
      <c r="G38" s="86">
        <f t="shared" si="0"/>
        <v>394</v>
      </c>
      <c r="H38" s="86">
        <f t="shared" si="0"/>
        <v>475</v>
      </c>
      <c r="I38" s="86">
        <f t="shared" si="0"/>
        <v>421</v>
      </c>
      <c r="J38" s="86">
        <f t="shared" si="0"/>
        <v>417</v>
      </c>
      <c r="K38" s="86">
        <f t="shared" si="0"/>
        <v>406</v>
      </c>
      <c r="L38" s="86">
        <f t="shared" si="0"/>
        <v>370</v>
      </c>
      <c r="M38" s="86">
        <f t="shared" si="0"/>
        <v>398</v>
      </c>
      <c r="N38" s="86">
        <f t="shared" si="0"/>
        <v>5068</v>
      </c>
      <c r="O38" s="86">
        <f>SUM(O6:O36)</f>
        <v>5504</v>
      </c>
      <c r="P38" s="88">
        <f>N38-O38</f>
        <v>-436</v>
      </c>
    </row>
    <row r="39" spans="1:16" ht="24.75" customHeight="1">
      <c r="A39" s="103" t="s">
        <v>57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84"/>
    </row>
    <row r="40" spans="1:16" ht="24.75" customHeight="1">
      <c r="A40" s="102" t="s">
        <v>26</v>
      </c>
      <c r="B40" s="85">
        <f>SUM(B8:B36)</f>
        <v>270</v>
      </c>
      <c r="C40" s="85">
        <f aca="true" t="shared" si="1" ref="C40:N40">SUM(C8:C36)</f>
        <v>257</v>
      </c>
      <c r="D40" s="85">
        <f t="shared" si="1"/>
        <v>263</v>
      </c>
      <c r="E40" s="85">
        <f t="shared" si="1"/>
        <v>257</v>
      </c>
      <c r="F40" s="85">
        <f t="shared" si="1"/>
        <v>296</v>
      </c>
      <c r="G40" s="85">
        <f t="shared" si="1"/>
        <v>235</v>
      </c>
      <c r="H40" s="85">
        <f t="shared" si="1"/>
        <v>272</v>
      </c>
      <c r="I40" s="85">
        <f t="shared" si="1"/>
        <v>246</v>
      </c>
      <c r="J40" s="85">
        <f t="shared" si="1"/>
        <v>246</v>
      </c>
      <c r="K40" s="85">
        <f t="shared" si="1"/>
        <v>264</v>
      </c>
      <c r="L40" s="85">
        <f t="shared" si="1"/>
        <v>212</v>
      </c>
      <c r="M40" s="85">
        <f t="shared" si="1"/>
        <v>223</v>
      </c>
      <c r="N40" s="85">
        <f t="shared" si="1"/>
        <v>3041</v>
      </c>
      <c r="O40" s="85">
        <f>SUM(O8:O36)</f>
        <v>3177</v>
      </c>
      <c r="P40" s="88">
        <f>N40-O40</f>
        <v>-136</v>
      </c>
    </row>
  </sheetData>
  <mergeCells count="1">
    <mergeCell ref="A3:A4"/>
  </mergeCells>
  <printOptions/>
  <pageMargins left="0.5905511811023623" right="0.3937007874015748" top="0.984251968503937" bottom="0.3937007874015748" header="0.5118110236220472" footer="0.5118110236220472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0.69921875" style="42" customWidth="1"/>
    <col min="7" max="7" width="3.69921875" style="11" customWidth="1"/>
    <col min="8" max="16384" width="12.69921875" style="11" customWidth="1"/>
  </cols>
  <sheetData>
    <row r="1" spans="1:6" ht="18" customHeight="1">
      <c r="A1" s="9" t="s">
        <v>0</v>
      </c>
      <c r="B1" s="10"/>
      <c r="C1" s="10"/>
      <c r="D1" s="10"/>
      <c r="E1" s="10"/>
      <c r="F1" s="35"/>
    </row>
    <row r="2" spans="1:6" ht="18" customHeight="1">
      <c r="A2" s="12"/>
      <c r="B2" s="12"/>
      <c r="C2" s="12"/>
      <c r="D2" s="12"/>
      <c r="E2" s="12"/>
      <c r="F2" s="36"/>
    </row>
    <row r="3" spans="1:84" ht="18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  <c r="CF3" s="14"/>
    </row>
    <row r="4" spans="1:84" ht="18" customHeight="1">
      <c r="A4" s="130"/>
      <c r="B4" s="15" t="s">
        <v>5</v>
      </c>
      <c r="C4" s="15" t="s">
        <v>6</v>
      </c>
      <c r="D4" s="14" t="s">
        <v>7</v>
      </c>
      <c r="E4" s="14" t="s">
        <v>8</v>
      </c>
      <c r="F4" s="38" t="s">
        <v>9</v>
      </c>
      <c r="G4" s="14"/>
      <c r="CF4" s="14"/>
    </row>
    <row r="5" spans="1:84" ht="18.75" customHeight="1">
      <c r="A5" s="13"/>
      <c r="B5" s="16"/>
      <c r="C5" s="16"/>
      <c r="D5" s="16"/>
      <c r="E5" s="16"/>
      <c r="F5" s="39"/>
      <c r="G5" s="14"/>
      <c r="CF5" s="14"/>
    </row>
    <row r="6" spans="1:84" ht="18.75" customHeight="1">
      <c r="A6" s="15" t="s">
        <v>10</v>
      </c>
      <c r="B6" s="17">
        <v>144</v>
      </c>
      <c r="C6" s="17">
        <v>222</v>
      </c>
      <c r="D6" s="17">
        <f>B6</f>
        <v>144</v>
      </c>
      <c r="E6" s="17">
        <f>C6</f>
        <v>222</v>
      </c>
      <c r="F6" s="40">
        <f>D6-E6</f>
        <v>-78</v>
      </c>
      <c r="G6" s="14"/>
      <c r="CF6" s="14"/>
    </row>
    <row r="7" spans="1:84" ht="18.75" customHeight="1">
      <c r="A7" s="13"/>
      <c r="B7" s="16"/>
      <c r="C7" s="16"/>
      <c r="D7" s="16"/>
      <c r="E7" s="16"/>
      <c r="F7" s="39"/>
      <c r="G7" s="14"/>
      <c r="CF7" s="14"/>
    </row>
    <row r="8" spans="1:84" ht="18.75" customHeight="1">
      <c r="A8" s="15" t="s">
        <v>11</v>
      </c>
      <c r="B8" s="17">
        <v>36</v>
      </c>
      <c r="C8" s="17">
        <v>37</v>
      </c>
      <c r="D8" s="17">
        <f>B8</f>
        <v>36</v>
      </c>
      <c r="E8" s="17">
        <f>C8</f>
        <v>37</v>
      </c>
      <c r="F8" s="40">
        <f>D8-E8</f>
        <v>-1</v>
      </c>
      <c r="G8" s="14"/>
      <c r="CF8" s="14"/>
    </row>
    <row r="9" spans="1:84" ht="18.75" customHeight="1">
      <c r="A9" s="13"/>
      <c r="B9" s="16"/>
      <c r="C9" s="16"/>
      <c r="D9" s="16"/>
      <c r="E9" s="16"/>
      <c r="F9" s="39"/>
      <c r="G9" s="14"/>
      <c r="CF9" s="14"/>
    </row>
    <row r="10" spans="1:84" ht="18.75" customHeight="1">
      <c r="A10" s="15" t="s">
        <v>12</v>
      </c>
      <c r="B10" s="17">
        <v>90</v>
      </c>
      <c r="C10" s="17">
        <v>93</v>
      </c>
      <c r="D10" s="17">
        <f>B10</f>
        <v>90</v>
      </c>
      <c r="E10" s="17">
        <f>C10</f>
        <v>93</v>
      </c>
      <c r="F10" s="40">
        <f>D10-E10</f>
        <v>-3</v>
      </c>
      <c r="G10" s="14"/>
      <c r="CF10" s="14"/>
    </row>
    <row r="11" spans="1:84" ht="18.75" customHeight="1">
      <c r="A11" s="13"/>
      <c r="B11" s="16"/>
      <c r="C11" s="16"/>
      <c r="D11" s="16"/>
      <c r="E11" s="16"/>
      <c r="F11" s="39"/>
      <c r="G11" s="14"/>
      <c r="CF11" s="14"/>
    </row>
    <row r="12" spans="1:84" ht="18.75" customHeight="1">
      <c r="A12" s="15" t="s">
        <v>13</v>
      </c>
      <c r="B12" s="17">
        <v>15</v>
      </c>
      <c r="C12" s="17">
        <v>18</v>
      </c>
      <c r="D12" s="17">
        <f>B12</f>
        <v>15</v>
      </c>
      <c r="E12" s="17">
        <f>C12</f>
        <v>18</v>
      </c>
      <c r="F12" s="40">
        <f>D12-E12</f>
        <v>-3</v>
      </c>
      <c r="G12" s="14"/>
      <c r="CF12" s="14"/>
    </row>
    <row r="13" spans="1:84" ht="18.75" customHeight="1">
      <c r="A13" s="13"/>
      <c r="B13" s="16"/>
      <c r="C13" s="16"/>
      <c r="D13" s="16"/>
      <c r="E13" s="16"/>
      <c r="F13" s="39"/>
      <c r="G13" s="14"/>
      <c r="CF13" s="14"/>
    </row>
    <row r="14" spans="1:84" ht="18.75" customHeight="1">
      <c r="A14" s="15" t="s">
        <v>15</v>
      </c>
      <c r="B14" s="17">
        <v>7</v>
      </c>
      <c r="C14" s="17">
        <v>9</v>
      </c>
      <c r="D14" s="17">
        <f>B14</f>
        <v>7</v>
      </c>
      <c r="E14" s="17">
        <f>C14</f>
        <v>9</v>
      </c>
      <c r="F14" s="40">
        <f>D14-E14</f>
        <v>-2</v>
      </c>
      <c r="G14" s="14"/>
      <c r="CF14" s="14"/>
    </row>
    <row r="15" spans="1:84" ht="18.75" customHeight="1">
      <c r="A15" s="13"/>
      <c r="B15" s="16"/>
      <c r="C15" s="16"/>
      <c r="D15" s="16"/>
      <c r="E15" s="16"/>
      <c r="F15" s="39"/>
      <c r="G15" s="14"/>
      <c r="CF15" s="14"/>
    </row>
    <row r="16" spans="1:84" ht="18.75" customHeight="1">
      <c r="A16" s="15" t="s">
        <v>16</v>
      </c>
      <c r="B16" s="17">
        <v>14</v>
      </c>
      <c r="C16" s="17">
        <v>8</v>
      </c>
      <c r="D16" s="17">
        <f>B16</f>
        <v>14</v>
      </c>
      <c r="E16" s="17">
        <f>C16</f>
        <v>8</v>
      </c>
      <c r="F16" s="40">
        <f>D16-E16</f>
        <v>6</v>
      </c>
      <c r="G16" s="14"/>
      <c r="CF16" s="14"/>
    </row>
    <row r="17" spans="1:84" ht="18.75" customHeight="1">
      <c r="A17" s="13"/>
      <c r="B17" s="16"/>
      <c r="C17" s="16"/>
      <c r="D17" s="16"/>
      <c r="E17" s="16"/>
      <c r="F17" s="39"/>
      <c r="G17" s="14"/>
      <c r="CF17" s="14"/>
    </row>
    <row r="18" spans="1:84" ht="18.75" customHeight="1">
      <c r="A18" s="15" t="s">
        <v>17</v>
      </c>
      <c r="B18" s="17">
        <v>2</v>
      </c>
      <c r="C18" s="17">
        <v>6</v>
      </c>
      <c r="D18" s="17">
        <f>B18</f>
        <v>2</v>
      </c>
      <c r="E18" s="17">
        <f>C18</f>
        <v>6</v>
      </c>
      <c r="F18" s="40">
        <f>D18-E18</f>
        <v>-4</v>
      </c>
      <c r="G18" s="14"/>
      <c r="CF18" s="14"/>
    </row>
    <row r="19" spans="1:84" ht="18.75" customHeight="1">
      <c r="A19" s="13"/>
      <c r="B19" s="16"/>
      <c r="C19" s="16"/>
      <c r="D19" s="16"/>
      <c r="E19" s="16"/>
      <c r="F19" s="39"/>
      <c r="G19" s="14"/>
      <c r="CF19" s="14"/>
    </row>
    <row r="20" spans="1:84" ht="18.75" customHeight="1">
      <c r="A20" s="15" t="s">
        <v>18</v>
      </c>
      <c r="B20" s="17">
        <v>40</v>
      </c>
      <c r="C20" s="17">
        <v>41</v>
      </c>
      <c r="D20" s="17">
        <f>B20</f>
        <v>40</v>
      </c>
      <c r="E20" s="17">
        <f>C20</f>
        <v>41</v>
      </c>
      <c r="F20" s="40">
        <f>D20-E20</f>
        <v>-1</v>
      </c>
      <c r="G20" s="14"/>
      <c r="CF20" s="14"/>
    </row>
    <row r="21" spans="1:84" ht="18.75" customHeight="1">
      <c r="A21" s="13"/>
      <c r="B21" s="16"/>
      <c r="C21" s="16"/>
      <c r="D21" s="16"/>
      <c r="E21" s="16"/>
      <c r="F21" s="39"/>
      <c r="G21" s="14"/>
      <c r="CF21" s="14"/>
    </row>
    <row r="22" spans="1:84" ht="18.75" customHeight="1">
      <c r="A22" s="15" t="s">
        <v>19</v>
      </c>
      <c r="B22" s="17">
        <v>12</v>
      </c>
      <c r="C22" s="17">
        <v>3</v>
      </c>
      <c r="D22" s="17">
        <f>B22</f>
        <v>12</v>
      </c>
      <c r="E22" s="17">
        <f>C22</f>
        <v>3</v>
      </c>
      <c r="F22" s="40">
        <f>D22-E22</f>
        <v>9</v>
      </c>
      <c r="G22" s="14"/>
      <c r="CF22" s="14"/>
    </row>
    <row r="23" spans="1:84" ht="18.75" customHeight="1">
      <c r="A23" s="13"/>
      <c r="B23" s="16"/>
      <c r="C23" s="16"/>
      <c r="D23" s="16"/>
      <c r="E23" s="16"/>
      <c r="F23" s="39"/>
      <c r="G23" s="14"/>
      <c r="CF23" s="14"/>
    </row>
    <row r="24" spans="1:84" ht="18.75" customHeight="1">
      <c r="A24" s="15" t="s">
        <v>20</v>
      </c>
      <c r="B24" s="17">
        <v>18</v>
      </c>
      <c r="C24" s="17">
        <v>22</v>
      </c>
      <c r="D24" s="17">
        <f>B24</f>
        <v>18</v>
      </c>
      <c r="E24" s="17">
        <f>C24</f>
        <v>22</v>
      </c>
      <c r="F24" s="40">
        <f>D24-E24</f>
        <v>-4</v>
      </c>
      <c r="G24" s="14"/>
      <c r="CF24" s="14"/>
    </row>
    <row r="25" spans="1:84" ht="18.75" customHeight="1">
      <c r="A25" s="13"/>
      <c r="B25" s="16"/>
      <c r="C25" s="16"/>
      <c r="D25" s="16"/>
      <c r="E25" s="16"/>
      <c r="F25" s="39"/>
      <c r="G25" s="14"/>
      <c r="CF25" s="14"/>
    </row>
    <row r="26" spans="1:84" ht="18.75" customHeight="1">
      <c r="A26" s="15" t="s">
        <v>22</v>
      </c>
      <c r="B26" s="17">
        <v>8</v>
      </c>
      <c r="C26" s="17">
        <v>6</v>
      </c>
      <c r="D26" s="17">
        <f>B26</f>
        <v>8</v>
      </c>
      <c r="E26" s="17">
        <f>C26</f>
        <v>6</v>
      </c>
      <c r="F26" s="40">
        <f>D26-E26</f>
        <v>2</v>
      </c>
      <c r="G26" s="14"/>
      <c r="CF26" s="14"/>
    </row>
    <row r="27" spans="1:84" ht="18.75" customHeight="1">
      <c r="A27" s="13"/>
      <c r="B27" s="16"/>
      <c r="C27" s="16"/>
      <c r="D27" s="16"/>
      <c r="E27" s="16"/>
      <c r="F27" s="39"/>
      <c r="G27" s="14"/>
      <c r="CF27" s="14"/>
    </row>
    <row r="28" spans="1:84" ht="18.75" customHeight="1">
      <c r="A28" s="15" t="s">
        <v>23</v>
      </c>
      <c r="B28" s="17">
        <v>9</v>
      </c>
      <c r="C28" s="17">
        <v>11</v>
      </c>
      <c r="D28" s="17">
        <f>B28</f>
        <v>9</v>
      </c>
      <c r="E28" s="17">
        <f>C28</f>
        <v>11</v>
      </c>
      <c r="F28" s="40">
        <f>D28-E28</f>
        <v>-2</v>
      </c>
      <c r="G28" s="14"/>
      <c r="CF28" s="14"/>
    </row>
    <row r="29" spans="1:84" ht="18.75" customHeight="1">
      <c r="A29" s="13"/>
      <c r="B29" s="16"/>
      <c r="C29" s="16"/>
      <c r="D29" s="16"/>
      <c r="E29" s="16"/>
      <c r="F29" s="39"/>
      <c r="G29" s="14"/>
      <c r="CF29" s="14"/>
    </row>
    <row r="30" spans="1:84" ht="18.75" customHeight="1">
      <c r="A30" s="48" t="s">
        <v>24</v>
      </c>
      <c r="B30" s="49">
        <v>8</v>
      </c>
      <c r="C30" s="49">
        <v>8</v>
      </c>
      <c r="D30" s="49">
        <f>B30</f>
        <v>8</v>
      </c>
      <c r="E30" s="49">
        <f>C30</f>
        <v>8</v>
      </c>
      <c r="F30" s="50">
        <f>D30-E30</f>
        <v>0</v>
      </c>
      <c r="G30" s="14"/>
      <c r="CF30" s="14"/>
    </row>
    <row r="31" spans="1:84" ht="18.75" customHeight="1">
      <c r="A31" s="15"/>
      <c r="B31" s="17"/>
      <c r="C31" s="17"/>
      <c r="D31" s="17"/>
      <c r="E31" s="17"/>
      <c r="F31" s="40"/>
      <c r="G31" s="14"/>
      <c r="CF31" s="14"/>
    </row>
    <row r="32" spans="1:84" ht="18.75" customHeight="1">
      <c r="A32" s="15" t="s">
        <v>25</v>
      </c>
      <c r="B32" s="17">
        <v>3</v>
      </c>
      <c r="C32" s="17">
        <v>5</v>
      </c>
      <c r="D32" s="17">
        <f>B32</f>
        <v>3</v>
      </c>
      <c r="E32" s="17">
        <f>C32</f>
        <v>5</v>
      </c>
      <c r="F32" s="40">
        <f>D32-E32</f>
        <v>-2</v>
      </c>
      <c r="G32" s="14"/>
      <c r="CF32" s="14"/>
    </row>
    <row r="33" spans="1:84" ht="18.75" customHeight="1">
      <c r="A33" s="13"/>
      <c r="B33" s="16"/>
      <c r="C33" s="16"/>
      <c r="D33" s="16"/>
      <c r="E33" s="16"/>
      <c r="F33" s="39"/>
      <c r="G33" s="14"/>
      <c r="CF33" s="14"/>
    </row>
    <row r="34" spans="1:84" ht="18.75" customHeight="1">
      <c r="A34" s="15" t="s">
        <v>74</v>
      </c>
      <c r="B34" s="17">
        <v>7</v>
      </c>
      <c r="C34" s="17">
        <v>8</v>
      </c>
      <c r="D34" s="17">
        <f>B34</f>
        <v>7</v>
      </c>
      <c r="E34" s="17">
        <f>C34</f>
        <v>8</v>
      </c>
      <c r="F34" s="40">
        <f>D34-E34</f>
        <v>-1</v>
      </c>
      <c r="G34" s="14"/>
      <c r="CF34" s="14"/>
    </row>
    <row r="35" spans="1:84" ht="18.75" customHeight="1">
      <c r="A35" s="13"/>
      <c r="B35" s="16"/>
      <c r="C35" s="16"/>
      <c r="D35" s="16"/>
      <c r="E35" s="16"/>
      <c r="F35" s="39"/>
      <c r="G35" s="14"/>
      <c r="CF35" s="14"/>
    </row>
    <row r="36" spans="1:84" ht="18.75" customHeight="1">
      <c r="A36" s="15" t="s">
        <v>75</v>
      </c>
      <c r="B36" s="17">
        <v>1</v>
      </c>
      <c r="C36" s="17">
        <v>1</v>
      </c>
      <c r="D36" s="17">
        <f>B36</f>
        <v>1</v>
      </c>
      <c r="E36" s="75">
        <f>C36</f>
        <v>1</v>
      </c>
      <c r="F36" s="40">
        <f>D36-E36</f>
        <v>0</v>
      </c>
      <c r="G36" s="14"/>
      <c r="CF36" s="14"/>
    </row>
    <row r="37" spans="1:84" ht="18.75" customHeight="1">
      <c r="A37" s="13"/>
      <c r="B37" s="16"/>
      <c r="C37" s="16"/>
      <c r="D37" s="16"/>
      <c r="E37" s="16"/>
      <c r="F37" s="39"/>
      <c r="G37" s="14"/>
      <c r="CF37" s="14"/>
    </row>
    <row r="38" spans="1:84" ht="18.75" customHeight="1">
      <c r="A38" s="15" t="s">
        <v>26</v>
      </c>
      <c r="B38" s="17">
        <f>SUM(B6:B36)</f>
        <v>414</v>
      </c>
      <c r="C38" s="17">
        <f>SUM(C6:C36)</f>
        <v>498</v>
      </c>
      <c r="D38" s="17">
        <f>SUM(D6:D36)</f>
        <v>414</v>
      </c>
      <c r="E38" s="17">
        <f>SUM(E6:E36)</f>
        <v>498</v>
      </c>
      <c r="F38" s="40">
        <f>SUM(F6:F36)</f>
        <v>-84</v>
      </c>
      <c r="G38" s="14"/>
      <c r="CF38" s="14"/>
    </row>
    <row r="39" spans="1:7" ht="12.75" customHeight="1">
      <c r="A39" s="18"/>
      <c r="B39" s="18"/>
      <c r="C39" s="18"/>
      <c r="D39" s="18"/>
      <c r="E39" s="18"/>
      <c r="F39" s="41"/>
      <c r="G39" s="12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7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8.75" customHeight="1">
      <c r="A1" s="9" t="s">
        <v>27</v>
      </c>
      <c r="B1" s="10"/>
      <c r="C1" s="10"/>
      <c r="D1" s="10"/>
      <c r="E1" s="10"/>
      <c r="F1" s="35"/>
    </row>
    <row r="2" spans="1:6" ht="18.75" customHeight="1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28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16"/>
      <c r="C5" s="16"/>
      <c r="D5" s="16"/>
      <c r="E5" s="16"/>
      <c r="F5" s="39"/>
      <c r="G5" s="14"/>
    </row>
    <row r="6" spans="1:7" ht="18.75" customHeight="1">
      <c r="A6" s="15" t="s">
        <v>10</v>
      </c>
      <c r="B6" s="17">
        <v>155</v>
      </c>
      <c r="C6" s="17">
        <v>158</v>
      </c>
      <c r="D6" s="74">
        <f>B6+'４月'!$D$6</f>
        <v>299</v>
      </c>
      <c r="E6" s="74">
        <f>C6+'４月'!$E$6</f>
        <v>380</v>
      </c>
      <c r="F6" s="40">
        <f>D6-E6</f>
        <v>-81</v>
      </c>
      <c r="G6" s="14"/>
    </row>
    <row r="7" spans="1:7" ht="18.75" customHeight="1">
      <c r="A7" s="13"/>
      <c r="B7" s="16"/>
      <c r="C7" s="16"/>
      <c r="D7" s="17"/>
      <c r="E7" s="17"/>
      <c r="F7" s="39"/>
      <c r="G7" s="14"/>
    </row>
    <row r="8" spans="1:7" ht="18.75" customHeight="1">
      <c r="A8" s="15" t="s">
        <v>11</v>
      </c>
      <c r="B8" s="17">
        <v>40</v>
      </c>
      <c r="C8" s="17">
        <v>42</v>
      </c>
      <c r="D8" s="17">
        <f>B8+'４月'!$D$8</f>
        <v>76</v>
      </c>
      <c r="E8" s="17">
        <f>C8+'４月'!$E$8</f>
        <v>79</v>
      </c>
      <c r="F8" s="40">
        <f>D8-E8</f>
        <v>-3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78</v>
      </c>
      <c r="C10" s="17">
        <v>62</v>
      </c>
      <c r="D10" s="17">
        <f>B10+'４月'!$D$10</f>
        <v>168</v>
      </c>
      <c r="E10" s="17">
        <f>C10+'４月'!$E$10</f>
        <v>155</v>
      </c>
      <c r="F10" s="40">
        <f>D10-E10</f>
        <v>13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16</v>
      </c>
      <c r="C12" s="17">
        <v>20</v>
      </c>
      <c r="D12" s="17">
        <f>B12+'４月'!$D$12</f>
        <v>31</v>
      </c>
      <c r="E12" s="17">
        <f>C12+'４月'!$E$12</f>
        <v>38</v>
      </c>
      <c r="F12" s="40">
        <f>D12-E12</f>
        <v>-7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5</v>
      </c>
      <c r="C14" s="17">
        <v>7</v>
      </c>
      <c r="D14" s="17">
        <f>B14+'４月'!$D$14</f>
        <v>12</v>
      </c>
      <c r="E14" s="17">
        <f>C14+'４月'!$E$14</f>
        <v>16</v>
      </c>
      <c r="F14" s="40">
        <f>D14-E14</f>
        <v>-4</v>
      </c>
      <c r="G14" s="14"/>
    </row>
    <row r="15" spans="1:7" ht="18.75" customHeight="1">
      <c r="A15" s="13"/>
      <c r="B15" s="16"/>
      <c r="C15" s="16"/>
      <c r="D15" s="16"/>
      <c r="E15" s="16"/>
      <c r="F15" s="39"/>
      <c r="G15" s="14"/>
    </row>
    <row r="16" spans="1:7" ht="18.75" customHeight="1">
      <c r="A16" s="15" t="s">
        <v>16</v>
      </c>
      <c r="B16" s="17">
        <v>6</v>
      </c>
      <c r="C16" s="17">
        <v>10</v>
      </c>
      <c r="D16" s="17">
        <f>B16+'４月'!$D$16</f>
        <v>20</v>
      </c>
      <c r="E16" s="17">
        <f>C16+'４月'!$E$16</f>
        <v>18</v>
      </c>
      <c r="F16" s="40">
        <f>D16-E16</f>
        <v>2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11</v>
      </c>
      <c r="C18" s="17">
        <v>7</v>
      </c>
      <c r="D18" s="17">
        <f>B18+'４月'!$D$18</f>
        <v>13</v>
      </c>
      <c r="E18" s="17">
        <f>C18+'４月'!$E$18</f>
        <v>13</v>
      </c>
      <c r="F18" s="40">
        <f>D18-E18</f>
        <v>0</v>
      </c>
      <c r="G18" s="14"/>
    </row>
    <row r="19" spans="1:7" ht="18.75" customHeight="1">
      <c r="A19" s="13"/>
      <c r="B19" s="16"/>
      <c r="C19" s="16"/>
      <c r="D19" s="16"/>
      <c r="E19" s="16"/>
      <c r="F19" s="39"/>
      <c r="G19" s="14"/>
    </row>
    <row r="20" spans="1:7" ht="18.75" customHeight="1">
      <c r="A20" s="15" t="s">
        <v>18</v>
      </c>
      <c r="B20" s="17">
        <v>40</v>
      </c>
      <c r="C20" s="17">
        <v>35</v>
      </c>
      <c r="D20" s="17">
        <f>B20+'４月'!$D$20</f>
        <v>80</v>
      </c>
      <c r="E20" s="17">
        <f>C20+'４月'!$E$20</f>
        <v>76</v>
      </c>
      <c r="F20" s="40">
        <f>D20-E20</f>
        <v>4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13</v>
      </c>
      <c r="C22" s="17">
        <v>5</v>
      </c>
      <c r="D22" s="17">
        <f>B22+'４月'!$D$22</f>
        <v>25</v>
      </c>
      <c r="E22" s="17">
        <f>C22+'４月'!$E$22</f>
        <v>8</v>
      </c>
      <c r="F22" s="40">
        <f>D22-E22</f>
        <v>17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16</v>
      </c>
      <c r="C24" s="17">
        <v>15</v>
      </c>
      <c r="D24" s="17">
        <f>B24+'４月'!$D$24</f>
        <v>34</v>
      </c>
      <c r="E24" s="17">
        <f>C24+'４月'!$E$24</f>
        <v>37</v>
      </c>
      <c r="F24" s="40">
        <f>D24-E24</f>
        <v>-3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2</v>
      </c>
      <c r="C26" s="17">
        <v>6</v>
      </c>
      <c r="D26" s="17">
        <f>B26+'４月'!$D$26</f>
        <v>10</v>
      </c>
      <c r="E26" s="17">
        <f>C26+'４月'!$E$26</f>
        <v>12</v>
      </c>
      <c r="F26" s="40">
        <f>D26-E26</f>
        <v>-2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6</v>
      </c>
      <c r="C28" s="17">
        <v>7</v>
      </c>
      <c r="D28" s="17">
        <f>B28+'４月'!$D$28</f>
        <v>15</v>
      </c>
      <c r="E28" s="17">
        <f>C28+'４月'!$E$28</f>
        <v>18</v>
      </c>
      <c r="F28" s="40">
        <f>D28-E28</f>
        <v>-3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10</v>
      </c>
      <c r="C30" s="49">
        <v>8</v>
      </c>
      <c r="D30" s="49">
        <f>B30+'４月'!$D$30</f>
        <v>18</v>
      </c>
      <c r="E30" s="49">
        <f>C30+'４月'!$E$30</f>
        <v>16</v>
      </c>
      <c r="F30" s="50">
        <f>D30-E30</f>
        <v>2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5</v>
      </c>
      <c r="C32" s="17">
        <v>5</v>
      </c>
      <c r="D32" s="17">
        <f>B32+'４月'!$D$32</f>
        <v>8</v>
      </c>
      <c r="E32" s="17">
        <f>C32+'４月'!$E$32</f>
        <v>10</v>
      </c>
      <c r="F32" s="40">
        <f>D32-E32</f>
        <v>-2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8</v>
      </c>
      <c r="C34" s="17">
        <v>9</v>
      </c>
      <c r="D34" s="17">
        <f>B34+'４月'!$D$34</f>
        <v>15</v>
      </c>
      <c r="E34" s="17">
        <f>C34+'４月'!$E$34</f>
        <v>17</v>
      </c>
      <c r="F34" s="40">
        <f>D34-E34</f>
        <v>-2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75</v>
      </c>
      <c r="B36" s="17">
        <v>1</v>
      </c>
      <c r="C36" s="17">
        <v>0</v>
      </c>
      <c r="D36" s="17">
        <f>B36+'４月'!$D$36</f>
        <v>2</v>
      </c>
      <c r="E36" s="17">
        <f>C36+'４月'!$E$36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412</v>
      </c>
      <c r="C38" s="17">
        <f>SUM(C6:C36)</f>
        <v>396</v>
      </c>
      <c r="D38" s="17">
        <f>SUM(D6:D36)</f>
        <v>826</v>
      </c>
      <c r="E38" s="17">
        <f>SUM(E6:E36)</f>
        <v>894</v>
      </c>
      <c r="F38" s="40">
        <f>SUM(F6:F36)</f>
        <v>-68</v>
      </c>
      <c r="G38" s="14"/>
    </row>
    <row r="39" spans="1:6" ht="12.75" customHeight="1">
      <c r="A39" s="18"/>
      <c r="B39" s="18"/>
      <c r="C39" s="18"/>
      <c r="D39" s="18"/>
      <c r="E39" s="18"/>
      <c r="F39" s="4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9"/>
  <sheetViews>
    <sheetView showOutlineSymbols="0" zoomScale="87" zoomScaleNormal="87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5"/>
  <cols>
    <col min="1" max="5" width="12.69921875" style="11" customWidth="1"/>
    <col min="6" max="6" width="12.69921875" style="42" customWidth="1"/>
    <col min="7" max="7" width="3.69921875" style="11" customWidth="1"/>
    <col min="8" max="16384" width="12.69921875" style="11" customWidth="1"/>
  </cols>
  <sheetData>
    <row r="1" spans="1:6" ht="17.25">
      <c r="A1" s="9" t="s">
        <v>30</v>
      </c>
      <c r="B1" s="19"/>
      <c r="C1" s="20"/>
      <c r="D1" s="19"/>
      <c r="E1" s="19"/>
      <c r="F1" s="43"/>
    </row>
    <row r="2" spans="1:6" ht="14.25">
      <c r="A2" s="12"/>
      <c r="B2" s="12"/>
      <c r="C2" s="12"/>
      <c r="D2" s="12"/>
      <c r="E2" s="12"/>
      <c r="F2" s="36"/>
    </row>
    <row r="3" spans="1:7" ht="18.75" customHeight="1">
      <c r="A3" s="129" t="s">
        <v>1</v>
      </c>
      <c r="B3" s="13" t="s">
        <v>85</v>
      </c>
      <c r="C3" s="13" t="s">
        <v>2</v>
      </c>
      <c r="D3" s="13" t="s">
        <v>90</v>
      </c>
      <c r="E3" s="13" t="s">
        <v>3</v>
      </c>
      <c r="F3" s="37" t="s">
        <v>4</v>
      </c>
      <c r="G3" s="14"/>
    </row>
    <row r="4" spans="1:7" ht="18.75" customHeight="1">
      <c r="A4" s="130"/>
      <c r="B4" s="15" t="s">
        <v>31</v>
      </c>
      <c r="C4" s="15" t="s">
        <v>6</v>
      </c>
      <c r="D4" s="15" t="s">
        <v>7</v>
      </c>
      <c r="E4" s="15" t="s">
        <v>29</v>
      </c>
      <c r="F4" s="38" t="s">
        <v>9</v>
      </c>
      <c r="G4" s="14"/>
    </row>
    <row r="5" spans="1:7" ht="18.75" customHeight="1">
      <c r="A5" s="13"/>
      <c r="B5" s="44"/>
      <c r="C5" s="16"/>
      <c r="D5" s="16"/>
      <c r="E5" s="16"/>
      <c r="F5" s="39"/>
      <c r="G5" s="14"/>
    </row>
    <row r="6" spans="1:7" ht="18.75" customHeight="1">
      <c r="A6" s="15" t="s">
        <v>10</v>
      </c>
      <c r="B6" s="45">
        <v>195</v>
      </c>
      <c r="C6" s="45">
        <v>171</v>
      </c>
      <c r="D6" s="17">
        <f>B6+'５月'!$D$6</f>
        <v>494</v>
      </c>
      <c r="E6" s="17">
        <f>C6+'５月'!$E$6</f>
        <v>551</v>
      </c>
      <c r="F6" s="40">
        <f>D6-E6</f>
        <v>-57</v>
      </c>
      <c r="G6" s="14"/>
    </row>
    <row r="7" spans="1:7" ht="18.75" customHeight="1">
      <c r="A7" s="13"/>
      <c r="B7" s="16"/>
      <c r="C7" s="16"/>
      <c r="D7" s="55"/>
      <c r="E7" s="55"/>
      <c r="F7" s="39"/>
      <c r="G7" s="14"/>
    </row>
    <row r="8" spans="1:7" ht="18.75" customHeight="1">
      <c r="A8" s="15" t="s">
        <v>11</v>
      </c>
      <c r="B8" s="17">
        <v>53</v>
      </c>
      <c r="C8" s="17">
        <v>45</v>
      </c>
      <c r="D8" s="17">
        <f>B8+'５月'!$D$8</f>
        <v>129</v>
      </c>
      <c r="E8" s="17">
        <f>C8+'５月'!$E$8</f>
        <v>124</v>
      </c>
      <c r="F8" s="40">
        <f>D8-E8</f>
        <v>5</v>
      </c>
      <c r="G8" s="14"/>
    </row>
    <row r="9" spans="1:7" ht="18.75" customHeight="1">
      <c r="A9" s="13"/>
      <c r="B9" s="16"/>
      <c r="C9" s="16"/>
      <c r="D9" s="16"/>
      <c r="E9" s="16"/>
      <c r="F9" s="39"/>
      <c r="G9" s="14"/>
    </row>
    <row r="10" spans="1:7" ht="18.75" customHeight="1">
      <c r="A10" s="15" t="s">
        <v>12</v>
      </c>
      <c r="B10" s="17">
        <v>85</v>
      </c>
      <c r="C10" s="17">
        <v>94</v>
      </c>
      <c r="D10" s="17">
        <f>B10+'５月'!$D$10</f>
        <v>253</v>
      </c>
      <c r="E10" s="17">
        <f>C10+'５月'!$E$10</f>
        <v>249</v>
      </c>
      <c r="F10" s="40">
        <f>D10-E10</f>
        <v>4</v>
      </c>
      <c r="G10" s="14"/>
    </row>
    <row r="11" spans="1:7" ht="18.75" customHeight="1">
      <c r="A11" s="13"/>
      <c r="B11" s="16"/>
      <c r="C11" s="16"/>
      <c r="D11" s="16"/>
      <c r="E11" s="16"/>
      <c r="F11" s="39"/>
      <c r="G11" s="14"/>
    </row>
    <row r="12" spans="1:7" ht="18.75" customHeight="1">
      <c r="A12" s="15" t="s">
        <v>13</v>
      </c>
      <c r="B12" s="17">
        <v>16</v>
      </c>
      <c r="C12" s="17">
        <v>21</v>
      </c>
      <c r="D12" s="17">
        <f>B12+'５月'!$D$12</f>
        <v>47</v>
      </c>
      <c r="E12" s="17">
        <f>C12+'５月'!$E$12</f>
        <v>59</v>
      </c>
      <c r="F12" s="40">
        <f>D12-E12</f>
        <v>-12</v>
      </c>
      <c r="G12" s="14"/>
    </row>
    <row r="13" spans="1:7" ht="18.75" customHeight="1">
      <c r="A13" s="13"/>
      <c r="B13" s="16"/>
      <c r="C13" s="16"/>
      <c r="D13" s="16"/>
      <c r="E13" s="16"/>
      <c r="F13" s="39"/>
      <c r="G13" s="14"/>
    </row>
    <row r="14" spans="1:7" ht="18.75" customHeight="1">
      <c r="A14" s="15" t="s">
        <v>15</v>
      </c>
      <c r="B14" s="17">
        <v>2</v>
      </c>
      <c r="C14" s="17">
        <v>3</v>
      </c>
      <c r="D14" s="17">
        <f>B14+'５月'!$D$14</f>
        <v>14</v>
      </c>
      <c r="E14" s="17">
        <f>C14+'５月'!$E$14</f>
        <v>19</v>
      </c>
      <c r="F14" s="40">
        <f>D14-E14</f>
        <v>-5</v>
      </c>
      <c r="G14" s="14"/>
    </row>
    <row r="15" spans="1:7" ht="18.75" customHeight="1">
      <c r="A15" s="13"/>
      <c r="B15" s="44"/>
      <c r="C15" s="44"/>
      <c r="D15" s="16"/>
      <c r="E15" s="16"/>
      <c r="F15" s="39"/>
      <c r="G15" s="14"/>
    </row>
    <row r="16" spans="1:7" ht="18.75" customHeight="1">
      <c r="A16" s="15" t="s">
        <v>16</v>
      </c>
      <c r="B16" s="45">
        <v>11</v>
      </c>
      <c r="C16" s="45">
        <v>8</v>
      </c>
      <c r="D16" s="17">
        <f>B16+'５月'!$D$16</f>
        <v>31</v>
      </c>
      <c r="E16" s="17">
        <f>C16+'５月'!$E$16</f>
        <v>26</v>
      </c>
      <c r="F16" s="40">
        <f>D16-E16</f>
        <v>5</v>
      </c>
      <c r="G16" s="14"/>
    </row>
    <row r="17" spans="1:7" ht="18.75" customHeight="1">
      <c r="A17" s="13"/>
      <c r="B17" s="16"/>
      <c r="C17" s="16"/>
      <c r="D17" s="16"/>
      <c r="E17" s="16"/>
      <c r="F17" s="39"/>
      <c r="G17" s="14"/>
    </row>
    <row r="18" spans="1:7" ht="18.75" customHeight="1">
      <c r="A18" s="15" t="s">
        <v>17</v>
      </c>
      <c r="B18" s="17">
        <v>6</v>
      </c>
      <c r="C18" s="17">
        <v>9</v>
      </c>
      <c r="D18" s="17">
        <f>B18+'５月'!$D$18</f>
        <v>19</v>
      </c>
      <c r="E18" s="17">
        <f>C18+'５月'!$E$18</f>
        <v>22</v>
      </c>
      <c r="F18" s="40">
        <f>D18-E18</f>
        <v>-3</v>
      </c>
      <c r="G18" s="14"/>
    </row>
    <row r="19" spans="1:7" ht="18.75" customHeight="1">
      <c r="A19" s="13"/>
      <c r="B19" s="44"/>
      <c r="C19" s="44"/>
      <c r="D19" s="16"/>
      <c r="E19" s="16"/>
      <c r="F19" s="39"/>
      <c r="G19" s="14"/>
    </row>
    <row r="20" spans="1:7" ht="18.75" customHeight="1">
      <c r="A20" s="15" t="s">
        <v>18</v>
      </c>
      <c r="B20" s="45">
        <v>36</v>
      </c>
      <c r="C20" s="45">
        <v>49</v>
      </c>
      <c r="D20" s="17">
        <f>B20+'５月'!$D$20</f>
        <v>116</v>
      </c>
      <c r="E20" s="17">
        <f>C20+'５月'!$E$20</f>
        <v>125</v>
      </c>
      <c r="F20" s="40">
        <f>D20-E20</f>
        <v>-9</v>
      </c>
      <c r="G20" s="14"/>
    </row>
    <row r="21" spans="1:7" ht="18.75" customHeight="1">
      <c r="A21" s="13"/>
      <c r="B21" s="16"/>
      <c r="C21" s="16"/>
      <c r="D21" s="16"/>
      <c r="E21" s="16"/>
      <c r="F21" s="39"/>
      <c r="G21" s="14"/>
    </row>
    <row r="22" spans="1:7" ht="18.75" customHeight="1">
      <c r="A22" s="15" t="s">
        <v>19</v>
      </c>
      <c r="B22" s="17">
        <v>5</v>
      </c>
      <c r="C22" s="17">
        <v>6</v>
      </c>
      <c r="D22" s="17">
        <f>B22+'５月'!$D$22</f>
        <v>30</v>
      </c>
      <c r="E22" s="17">
        <f>C22+'５月'!$E$22</f>
        <v>14</v>
      </c>
      <c r="F22" s="40">
        <f>D22-E22</f>
        <v>16</v>
      </c>
      <c r="G22" s="14"/>
    </row>
    <row r="23" spans="1:7" ht="18.75" customHeight="1">
      <c r="A23" s="13"/>
      <c r="B23" s="16"/>
      <c r="C23" s="16"/>
      <c r="D23" s="16"/>
      <c r="E23" s="16"/>
      <c r="F23" s="39"/>
      <c r="G23" s="14"/>
    </row>
    <row r="24" spans="1:7" ht="18.75" customHeight="1">
      <c r="A24" s="15" t="s">
        <v>20</v>
      </c>
      <c r="B24" s="17">
        <v>16</v>
      </c>
      <c r="C24" s="17">
        <v>13</v>
      </c>
      <c r="D24" s="17">
        <f>B24+'５月'!$D$24</f>
        <v>50</v>
      </c>
      <c r="E24" s="17">
        <f>C24+'５月'!$E$24</f>
        <v>50</v>
      </c>
      <c r="F24" s="40">
        <f>D24-E24</f>
        <v>0</v>
      </c>
      <c r="G24" s="14"/>
    </row>
    <row r="25" spans="1:7" ht="18.75" customHeight="1">
      <c r="A25" s="13"/>
      <c r="B25" s="16"/>
      <c r="C25" s="16"/>
      <c r="D25" s="16"/>
      <c r="E25" s="16"/>
      <c r="F25" s="39"/>
      <c r="G25" s="14"/>
    </row>
    <row r="26" spans="1:7" ht="18.75" customHeight="1">
      <c r="A26" s="15" t="s">
        <v>22</v>
      </c>
      <c r="B26" s="17">
        <v>4</v>
      </c>
      <c r="C26" s="17">
        <v>4</v>
      </c>
      <c r="D26" s="17">
        <f>B26+'５月'!$D$26</f>
        <v>14</v>
      </c>
      <c r="E26" s="17">
        <f>C26+'５月'!$E$26</f>
        <v>16</v>
      </c>
      <c r="F26" s="40">
        <f>D26-E26</f>
        <v>-2</v>
      </c>
      <c r="G26" s="14"/>
    </row>
    <row r="27" spans="1:7" ht="18.75" customHeight="1">
      <c r="A27" s="13"/>
      <c r="B27" s="16"/>
      <c r="C27" s="16"/>
      <c r="D27" s="16"/>
      <c r="E27" s="16"/>
      <c r="F27" s="39"/>
      <c r="G27" s="14"/>
    </row>
    <row r="28" spans="1:7" ht="18.75" customHeight="1">
      <c r="A28" s="15" t="s">
        <v>23</v>
      </c>
      <c r="B28" s="17">
        <v>8</v>
      </c>
      <c r="C28" s="17">
        <v>8</v>
      </c>
      <c r="D28" s="17">
        <f>B28+'５月'!$D$28</f>
        <v>23</v>
      </c>
      <c r="E28" s="17">
        <f>C28+'５月'!$E$28</f>
        <v>26</v>
      </c>
      <c r="F28" s="40">
        <f>D28-E28</f>
        <v>-3</v>
      </c>
      <c r="G28" s="14"/>
    </row>
    <row r="29" spans="1:7" ht="18.75" customHeight="1">
      <c r="A29" s="13"/>
      <c r="B29" s="16"/>
      <c r="C29" s="16"/>
      <c r="D29" s="16"/>
      <c r="E29" s="16"/>
      <c r="F29" s="39"/>
      <c r="G29" s="14"/>
    </row>
    <row r="30" spans="1:7" ht="18.75" customHeight="1">
      <c r="A30" s="48" t="s">
        <v>24</v>
      </c>
      <c r="B30" s="49">
        <v>9</v>
      </c>
      <c r="C30" s="49">
        <v>10</v>
      </c>
      <c r="D30" s="49">
        <f>B30+'５月'!$D$30</f>
        <v>27</v>
      </c>
      <c r="E30" s="49">
        <f>C30+'５月'!$E$30</f>
        <v>26</v>
      </c>
      <c r="F30" s="50">
        <f>D30-E30</f>
        <v>1</v>
      </c>
      <c r="G30" s="14"/>
    </row>
    <row r="31" spans="1:7" ht="18.75" customHeight="1">
      <c r="A31" s="15"/>
      <c r="B31" s="17"/>
      <c r="C31" s="17"/>
      <c r="D31" s="17"/>
      <c r="E31" s="17"/>
      <c r="F31" s="40"/>
      <c r="G31" s="14"/>
    </row>
    <row r="32" spans="1:7" ht="18.75" customHeight="1">
      <c r="A32" s="15" t="s">
        <v>25</v>
      </c>
      <c r="B32" s="17">
        <v>3</v>
      </c>
      <c r="C32" s="17">
        <v>3</v>
      </c>
      <c r="D32" s="17">
        <f>B32+'５月'!$D$32</f>
        <v>11</v>
      </c>
      <c r="E32" s="17">
        <f>C32+'５月'!$E$32</f>
        <v>13</v>
      </c>
      <c r="F32" s="40">
        <f>D32-E32</f>
        <v>-2</v>
      </c>
      <c r="G32" s="14"/>
    </row>
    <row r="33" spans="1:7" ht="18.75" customHeight="1">
      <c r="A33" s="13"/>
      <c r="B33" s="16"/>
      <c r="C33" s="16"/>
      <c r="D33" s="16"/>
      <c r="E33" s="16"/>
      <c r="F33" s="39"/>
      <c r="G33" s="14"/>
    </row>
    <row r="34" spans="1:7" ht="18.75" customHeight="1">
      <c r="A34" s="15" t="s">
        <v>74</v>
      </c>
      <c r="B34" s="17">
        <v>9</v>
      </c>
      <c r="C34" s="17">
        <v>6</v>
      </c>
      <c r="D34" s="17">
        <f>B34+'５月'!$D$34</f>
        <v>24</v>
      </c>
      <c r="E34" s="17">
        <f>C34+'５月'!$E$34</f>
        <v>23</v>
      </c>
      <c r="F34" s="40">
        <f>D34-E34</f>
        <v>1</v>
      </c>
      <c r="G34" s="14"/>
    </row>
    <row r="35" spans="1:7" ht="18.75" customHeight="1">
      <c r="A35" s="13"/>
      <c r="B35" s="16"/>
      <c r="C35" s="16"/>
      <c r="D35" s="16"/>
      <c r="E35" s="16"/>
      <c r="F35" s="39"/>
      <c r="G35" s="14"/>
    </row>
    <row r="36" spans="1:7" ht="18.75" customHeight="1">
      <c r="A36" s="15" t="s">
        <v>76</v>
      </c>
      <c r="B36" s="17">
        <v>0</v>
      </c>
      <c r="C36" s="17">
        <v>0</v>
      </c>
      <c r="D36" s="17">
        <f>B36+'５月'!$D$36</f>
        <v>2</v>
      </c>
      <c r="E36" s="17">
        <f>C36+'５月'!$E$36</f>
        <v>1</v>
      </c>
      <c r="F36" s="40">
        <f>D36-E36</f>
        <v>1</v>
      </c>
      <c r="G36" s="14"/>
    </row>
    <row r="37" spans="1:7" ht="18.75" customHeight="1">
      <c r="A37" s="13"/>
      <c r="B37" s="16"/>
      <c r="C37" s="16"/>
      <c r="D37" s="16"/>
      <c r="E37" s="16"/>
      <c r="F37" s="39"/>
      <c r="G37" s="14"/>
    </row>
    <row r="38" spans="1:7" ht="18.75" customHeight="1">
      <c r="A38" s="15" t="s">
        <v>26</v>
      </c>
      <c r="B38" s="17">
        <f>SUM(B6:B36)</f>
        <v>458</v>
      </c>
      <c r="C38" s="17">
        <f>SUM(C6:C36)</f>
        <v>450</v>
      </c>
      <c r="D38" s="17">
        <f>SUM(D6:D36)</f>
        <v>1284</v>
      </c>
      <c r="E38" s="17">
        <f>SUM(E6:E36)</f>
        <v>1344</v>
      </c>
      <c r="F38" s="40">
        <f>SUM(F6:F36)</f>
        <v>-60</v>
      </c>
      <c r="G38" s="14"/>
    </row>
    <row r="39" spans="1:6" ht="12.75" customHeight="1">
      <c r="A39" s="18"/>
      <c r="B39" s="18"/>
      <c r="C39" s="18"/>
      <c r="D39" s="18"/>
      <c r="E39" s="18"/>
      <c r="F39" s="41"/>
    </row>
    <row r="40" ht="14.25">
      <c r="F40" s="11"/>
    </row>
    <row r="41" ht="14.25">
      <c r="F41" s="11"/>
    </row>
    <row r="42" ht="14.25">
      <c r="F42" s="11"/>
    </row>
    <row r="43" ht="14.25">
      <c r="F43" s="11"/>
    </row>
    <row r="44" ht="14.25">
      <c r="F44" s="11"/>
    </row>
    <row r="45" ht="14.25">
      <c r="F45" s="11"/>
    </row>
    <row r="46" ht="14.25">
      <c r="F46" s="11"/>
    </row>
    <row r="47" ht="14.25">
      <c r="F47" s="11"/>
    </row>
    <row r="48" ht="14.25">
      <c r="F48" s="11"/>
    </row>
    <row r="49" ht="14.25">
      <c r="F49" s="11"/>
    </row>
    <row r="50" ht="14.25">
      <c r="F50" s="11"/>
    </row>
    <row r="51" ht="14.25">
      <c r="F51" s="11"/>
    </row>
    <row r="52" ht="14.25">
      <c r="F52" s="11"/>
    </row>
    <row r="53" ht="14.25">
      <c r="F53" s="11"/>
    </row>
    <row r="54" ht="14.25">
      <c r="F54" s="11"/>
    </row>
    <row r="55" ht="14.25">
      <c r="F55" s="11"/>
    </row>
    <row r="56" ht="14.25">
      <c r="F56" s="11"/>
    </row>
    <row r="57" ht="14.25">
      <c r="F57" s="11"/>
    </row>
    <row r="58" ht="14.25">
      <c r="F58" s="11"/>
    </row>
    <row r="59" ht="14.25">
      <c r="F59" s="11"/>
    </row>
    <row r="60" ht="14.25">
      <c r="F60" s="11"/>
    </row>
    <row r="61" ht="14.25">
      <c r="F61" s="11"/>
    </row>
    <row r="62" ht="14.25">
      <c r="F62" s="11"/>
    </row>
    <row r="63" ht="14.25">
      <c r="F63" s="11"/>
    </row>
    <row r="64" ht="14.25">
      <c r="F64" s="11"/>
    </row>
    <row r="65" ht="14.25">
      <c r="F65" s="11"/>
    </row>
    <row r="66" ht="14.25">
      <c r="F66" s="11"/>
    </row>
    <row r="67" ht="14.25">
      <c r="F67" s="11"/>
    </row>
    <row r="68" ht="14.25">
      <c r="F68" s="11"/>
    </row>
    <row r="69" ht="14.25">
      <c r="F69" s="11"/>
    </row>
    <row r="70" ht="14.25">
      <c r="F70" s="11"/>
    </row>
    <row r="71" ht="14.25">
      <c r="F71" s="11"/>
    </row>
    <row r="72" ht="14.25">
      <c r="F72" s="11"/>
    </row>
    <row r="73" ht="14.25">
      <c r="F73" s="11"/>
    </row>
    <row r="74" ht="14.25">
      <c r="F74" s="11"/>
    </row>
    <row r="75" ht="14.25">
      <c r="F75" s="11"/>
    </row>
    <row r="76" ht="14.25">
      <c r="F76" s="11"/>
    </row>
    <row r="77" ht="14.25">
      <c r="F77" s="11"/>
    </row>
    <row r="78" ht="14.25">
      <c r="F78" s="11"/>
    </row>
    <row r="79" ht="14.25">
      <c r="F79" s="11"/>
    </row>
    <row r="80" ht="14.25">
      <c r="F80" s="11"/>
    </row>
    <row r="81" ht="14.25">
      <c r="F81" s="11"/>
    </row>
    <row r="82" ht="14.25">
      <c r="F82" s="11"/>
    </row>
    <row r="83" ht="14.25">
      <c r="F83" s="11"/>
    </row>
    <row r="84" ht="14.25">
      <c r="F84" s="11"/>
    </row>
    <row r="85" ht="14.25">
      <c r="F85" s="11"/>
    </row>
    <row r="86" ht="14.25">
      <c r="F86" s="11"/>
    </row>
    <row r="87" ht="14.25">
      <c r="F87" s="11"/>
    </row>
    <row r="88" ht="14.25">
      <c r="F88" s="11"/>
    </row>
    <row r="89" ht="14.25">
      <c r="F89" s="11"/>
    </row>
    <row r="90" ht="14.25">
      <c r="F90" s="11"/>
    </row>
    <row r="91" ht="14.25">
      <c r="F91" s="11"/>
    </row>
    <row r="92" ht="14.25">
      <c r="F92" s="11"/>
    </row>
    <row r="93" ht="14.25">
      <c r="F93" s="11"/>
    </row>
    <row r="94" ht="14.25">
      <c r="F94" s="11"/>
    </row>
    <row r="95" ht="14.25">
      <c r="F95" s="11"/>
    </row>
    <row r="96" ht="14.25">
      <c r="F96" s="11"/>
    </row>
    <row r="97" ht="14.25">
      <c r="F97" s="11"/>
    </row>
    <row r="98" ht="14.25">
      <c r="F98" s="11"/>
    </row>
    <row r="99" ht="14.25">
      <c r="F99" s="11"/>
    </row>
    <row r="100" ht="14.25">
      <c r="F100" s="11"/>
    </row>
    <row r="101" ht="14.25">
      <c r="F101" s="11"/>
    </row>
    <row r="102" ht="14.25">
      <c r="F102" s="11"/>
    </row>
    <row r="103" ht="14.25">
      <c r="F103" s="11"/>
    </row>
    <row r="104" ht="14.25">
      <c r="F104" s="11"/>
    </row>
    <row r="105" ht="14.25">
      <c r="F105" s="11"/>
    </row>
    <row r="106" ht="14.25">
      <c r="F106" s="11"/>
    </row>
    <row r="107" ht="14.25">
      <c r="F107" s="11"/>
    </row>
    <row r="108" ht="14.25">
      <c r="F108" s="11"/>
    </row>
    <row r="109" ht="14.25">
      <c r="F109" s="11"/>
    </row>
    <row r="110" ht="14.25">
      <c r="F110" s="11"/>
    </row>
    <row r="111" ht="14.25">
      <c r="F111" s="11"/>
    </row>
    <row r="112" ht="14.25">
      <c r="F112" s="11"/>
    </row>
    <row r="113" ht="14.25">
      <c r="F113" s="11"/>
    </row>
    <row r="114" ht="14.25">
      <c r="F114" s="11"/>
    </row>
    <row r="115" ht="14.25">
      <c r="F115" s="11"/>
    </row>
    <row r="116" ht="14.25">
      <c r="F116" s="11"/>
    </row>
    <row r="117" ht="14.25">
      <c r="F117" s="11"/>
    </row>
    <row r="118" ht="14.25">
      <c r="F118" s="11"/>
    </row>
    <row r="119" ht="14.25">
      <c r="F119" s="11"/>
    </row>
    <row r="120" ht="14.25">
      <c r="F120" s="11"/>
    </row>
    <row r="121" ht="14.25">
      <c r="F121" s="11"/>
    </row>
    <row r="122" ht="14.25">
      <c r="F122" s="11"/>
    </row>
    <row r="123" ht="14.25">
      <c r="F123" s="11"/>
    </row>
    <row r="124" ht="14.25">
      <c r="F124" s="11"/>
    </row>
    <row r="125" ht="14.25">
      <c r="F125" s="11"/>
    </row>
    <row r="126" ht="14.25">
      <c r="F126" s="11"/>
    </row>
    <row r="127" ht="14.25">
      <c r="F127" s="11"/>
    </row>
    <row r="128" ht="14.25">
      <c r="F128" s="11"/>
    </row>
    <row r="129" ht="14.25">
      <c r="F129" s="11"/>
    </row>
  </sheetData>
  <mergeCells count="1">
    <mergeCell ref="A3:A4"/>
  </mergeCells>
  <printOptions horizontalCentered="1" verticalCentered="1"/>
  <pageMargins left="0.8267716535433072" right="0.11811023622047245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2007-06-11T02:28:49Z</cp:lastPrinted>
  <dcterms:created xsi:type="dcterms:W3CDTF">1998-10-08T05:26:09Z</dcterms:created>
  <dcterms:modified xsi:type="dcterms:W3CDTF">2007-07-09T07:50:22Z</dcterms:modified>
  <cp:category/>
  <cp:version/>
  <cp:contentType/>
  <cp:contentStatus/>
</cp:coreProperties>
</file>