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700" windowHeight="8475" activeTab="0"/>
  </bookViews>
  <sheets>
    <sheet name="6ページ" sheetId="1" r:id="rId1"/>
    <sheet name="7ページ" sheetId="2" r:id="rId2"/>
    <sheet name="8ページ" sheetId="3" r:id="rId3"/>
    <sheet name="9ページ" sheetId="4" r:id="rId4"/>
    <sheet name="10ページ" sheetId="5" r:id="rId5"/>
    <sheet name="11ページ" sheetId="6" r:id="rId6"/>
    <sheet name="Sheet5" sheetId="7" r:id="rId7"/>
  </sheets>
  <definedNames>
    <definedName name="_xlnm.Print_Area" localSheetId="3">'9ページ'!$A$1:$K$28</definedName>
  </definedNames>
  <calcPr fullCalcOnLoad="1"/>
</workbook>
</file>

<file path=xl/sharedStrings.xml><?xml version="1.0" encoding="utf-8"?>
<sst xmlns="http://schemas.openxmlformats.org/spreadsheetml/2006/main" count="245" uniqueCount="189">
  <si>
    <t>(8) 事故発生から相談までの経過期間の状況</t>
  </si>
  <si>
    <t>ア　事故発生から相談までの経過状況</t>
  </si>
  <si>
    <t>2ヶ月
以内</t>
  </si>
  <si>
    <t>3ヶ月
以内</t>
  </si>
  <si>
    <t>3年
以内</t>
  </si>
  <si>
    <t>計</t>
  </si>
  <si>
    <t>期間</t>
  </si>
  <si>
    <t>1ヶ月
以内</t>
  </si>
  <si>
    <t>6ヶ月
以内</t>
  </si>
  <si>
    <t>12ヶ月
以内</t>
  </si>
  <si>
    <t>2年
以内</t>
  </si>
  <si>
    <t>3年
以上</t>
  </si>
  <si>
    <t>不明</t>
  </si>
  <si>
    <t>計</t>
  </si>
  <si>
    <t>区分</t>
  </si>
  <si>
    <t>件　　数</t>
  </si>
  <si>
    <t>％</t>
  </si>
  <si>
    <t>（単位：件数、％）</t>
  </si>
  <si>
    <t>イ　新規相談の経過状況（電話相談を含む）</t>
  </si>
  <si>
    <t>ウ　継続相談の経過状況</t>
  </si>
  <si>
    <t>(9) 巡回相談の実施状況</t>
  </si>
  <si>
    <t>年　　度</t>
  </si>
  <si>
    <t>実施回数</t>
  </si>
  <si>
    <t>イ　巡回交通事故相談の実施状況</t>
  </si>
  <si>
    <t>実施月</t>
  </si>
  <si>
    <t>実　施　市　町　村　名</t>
  </si>
  <si>
    <t>4月</t>
  </si>
  <si>
    <t>5月</t>
  </si>
  <si>
    <t>6月</t>
  </si>
  <si>
    <t>7月</t>
  </si>
  <si>
    <t>8月</t>
  </si>
  <si>
    <t>9月</t>
  </si>
  <si>
    <t>10月</t>
  </si>
  <si>
    <t>11月</t>
  </si>
  <si>
    <t>12月</t>
  </si>
  <si>
    <t>1月</t>
  </si>
  <si>
    <t>2月</t>
  </si>
  <si>
    <t>3月</t>
  </si>
  <si>
    <t>３　広　　報</t>
  </si>
  <si>
    <t>ア　県民だより（県広報紙）に交通事故相談所と、毎月実施する巡回相談の案内を掲載した。</t>
  </si>
  <si>
    <t>〇</t>
  </si>
  <si>
    <t>賠償問題</t>
  </si>
  <si>
    <t>更生問題</t>
  </si>
  <si>
    <t>その他</t>
  </si>
  <si>
    <t>弁護士会あっせん</t>
  </si>
  <si>
    <t>法律扶助協会あっせん</t>
  </si>
  <si>
    <t>交通事故紛争処理センター</t>
  </si>
  <si>
    <t>そ　　の　　他</t>
  </si>
  <si>
    <t>相　談　処　理　別</t>
  </si>
  <si>
    <t>相　　談　　要　　旨</t>
  </si>
  <si>
    <t>(単位：件）</t>
  </si>
  <si>
    <t>被　害　者</t>
  </si>
  <si>
    <t>加　害　者</t>
  </si>
  <si>
    <t>相　　談　　者　　別</t>
  </si>
  <si>
    <t>県広報紙</t>
  </si>
  <si>
    <t>市町村広報</t>
  </si>
  <si>
    <t>県発行チラシ</t>
  </si>
  <si>
    <t>警　　察</t>
  </si>
  <si>
    <t>知　　人</t>
  </si>
  <si>
    <t>そ　の　他</t>
  </si>
  <si>
    <t>広　報　効　果
(新規面接相談)</t>
  </si>
  <si>
    <t>県民だより</t>
  </si>
  <si>
    <t>県発行チラシ</t>
  </si>
  <si>
    <t>警察</t>
  </si>
  <si>
    <t>知人</t>
  </si>
  <si>
    <t>その他</t>
  </si>
  <si>
    <t>(1) 県交通事故相談所の相談統計</t>
  </si>
  <si>
    <t>第１表　交通事故相談の状況</t>
  </si>
  <si>
    <t>相　談　件　数</t>
  </si>
  <si>
    <t>死　亡</t>
  </si>
  <si>
    <t>傷　害</t>
  </si>
  <si>
    <t>物　損</t>
  </si>
  <si>
    <t>その他</t>
  </si>
  <si>
    <t>計</t>
  </si>
  <si>
    <t>新規</t>
  </si>
  <si>
    <t>継続</t>
  </si>
  <si>
    <t>新規</t>
  </si>
  <si>
    <t>当　　所</t>
  </si>
  <si>
    <t>巡　　回</t>
  </si>
  <si>
    <t>面　　　　接</t>
  </si>
  <si>
    <t>文書</t>
  </si>
  <si>
    <t>電話</t>
  </si>
  <si>
    <t>非面接</t>
  </si>
  <si>
    <t>計</t>
  </si>
  <si>
    <t>Ａ</t>
  </si>
  <si>
    <t>Ｂ</t>
  </si>
  <si>
    <t>Ｃ</t>
  </si>
  <si>
    <t>Ｄ</t>
  </si>
  <si>
    <t>Ｅ</t>
  </si>
  <si>
    <t>Ｆ</t>
  </si>
  <si>
    <t>Ｇ</t>
  </si>
  <si>
    <t>(単位：件）</t>
  </si>
  <si>
    <t>相談件数増減状況</t>
  </si>
  <si>
    <t>本年度累計</t>
  </si>
  <si>
    <t>Ａ</t>
  </si>
  <si>
    <t>Ｃ</t>
  </si>
  <si>
    <t>Ｄ</t>
  </si>
  <si>
    <t>Ｅ</t>
  </si>
  <si>
    <t>Ｆ</t>
  </si>
  <si>
    <t>Ｇ</t>
  </si>
  <si>
    <t>事故から相談までの期間</t>
  </si>
  <si>
    <t>1ヶ月以内</t>
  </si>
  <si>
    <t>2ヶ月以内</t>
  </si>
  <si>
    <t>3ヶ月以内</t>
  </si>
  <si>
    <t>6ヶ月以内</t>
  </si>
  <si>
    <t>12ヶ月以内</t>
  </si>
  <si>
    <t>2年以内</t>
  </si>
  <si>
    <t>3年以内</t>
  </si>
  <si>
    <t>3年以上</t>
  </si>
  <si>
    <t>不　明</t>
  </si>
  <si>
    <t>合　計</t>
  </si>
  <si>
    <t>期　　間</t>
  </si>
  <si>
    <t>相　　談　　内　　容　　別</t>
  </si>
  <si>
    <t>区　　分</t>
  </si>
  <si>
    <t>主たる相談</t>
  </si>
  <si>
    <t>従たる相談</t>
  </si>
  <si>
    <t>従たる相談</t>
  </si>
  <si>
    <t>賠償責任者</t>
  </si>
  <si>
    <t>賠償額の算定</t>
  </si>
  <si>
    <t>過失の程度</t>
  </si>
  <si>
    <t>示談の仕方</t>
  </si>
  <si>
    <t>示談解決後の変更取消</t>
  </si>
  <si>
    <t>債務不履行</t>
  </si>
  <si>
    <t>自賠責請求等</t>
  </si>
  <si>
    <t>労災・社会保険の使用</t>
  </si>
  <si>
    <t>訴訟・調停</t>
  </si>
  <si>
    <t>障害者の更生</t>
  </si>
  <si>
    <t>生命の維持</t>
  </si>
  <si>
    <t>各種福祉施設の利用</t>
  </si>
  <si>
    <t>各種援護措置の利用</t>
  </si>
  <si>
    <t>後　遺　症</t>
  </si>
  <si>
    <t>時　　効</t>
  </si>
  <si>
    <t>保険会社関連</t>
  </si>
  <si>
    <t>(単位：回、件）</t>
  </si>
  <si>
    <t>(単位：件）</t>
  </si>
  <si>
    <t>当所新規</t>
  </si>
  <si>
    <t>当所継続</t>
  </si>
  <si>
    <t>巡回新規</t>
  </si>
  <si>
    <t>巡回継続</t>
  </si>
  <si>
    <t>電話</t>
  </si>
  <si>
    <t>合計</t>
  </si>
  <si>
    <t>区　　分</t>
  </si>
  <si>
    <t>回数</t>
  </si>
  <si>
    <t>交通事故紛争処理センター利用状況（静岡県）</t>
  </si>
  <si>
    <t>東京本部</t>
  </si>
  <si>
    <t>名古屋支部</t>
  </si>
  <si>
    <t>平成14年</t>
  </si>
  <si>
    <t>平成15年</t>
  </si>
  <si>
    <t>平成16年</t>
  </si>
  <si>
    <t>(1)　交通事故相談所及び巡回交通事故相談所の広報を次のとおり行った。</t>
  </si>
  <si>
    <t>アドバイザー（弁護士)の指導助言</t>
  </si>
  <si>
    <t>ア　平成8年度以降の巡回相談の状況</t>
  </si>
  <si>
    <t>熱海市・伊東市・函南町・引佐町</t>
  </si>
  <si>
    <t>相談件数</t>
  </si>
  <si>
    <t>熱海市・伊東市・下田市・伊豆市(本庁)・
伊豆の国市(本庁)・大井川町・天竜市</t>
  </si>
  <si>
    <t>熱海市・伊東市・吉田町・御前崎市・菊川市(本庁)・
湖西市</t>
  </si>
  <si>
    <t>熱海市・伊東市・松崎町・伊豆の国市大仁支所・
榛原町・森町・浜松市三ヶ日総合事務所</t>
  </si>
  <si>
    <t>熱海市・伊東市・伊豆市天城湯ヶ島支所・小山町・
浜松市天竜総合事務所</t>
  </si>
  <si>
    <t>熱海市・伊東市・東伊豆町・西伊豆町・函南町・
浜松市細江総合事務所</t>
  </si>
  <si>
    <t>熱海市・伊東市・南伊豆町・伊豆の国市(本庁)・
牧之原市榛原庁舎・大井川町・浜松市引佐総合事務所</t>
  </si>
  <si>
    <t>熱海市・伊東市・伊豆市(本庁)・菊川市(本庁)・
湖西市・浜松市天竜総合事務所</t>
  </si>
  <si>
    <t>熱海市・下田市・伊豆の国市大仁支所・
牧之原市相良庁舎・森町・浜松市三ヶ日総合事務所</t>
  </si>
  <si>
    <t>熱海市・伊東市・小山町・吉田町・御前崎市</t>
  </si>
  <si>
    <t>熱海市・伊東市・伊豆市天城湯ヶ島支所・
伊豆の国市韮山支所・菊川市小笠支所・浜松市春野総合事務所</t>
  </si>
  <si>
    <t>熱海市・伊東市・下田市・伊豆の国市韮山支所・
相良町・菊川市小笠支所・湖西市</t>
  </si>
  <si>
    <t>(2)　広報効果を確認するために、新規面接相談者430人について、当相談所を利用した理由を調査したところ、次のとおりであった。</t>
  </si>
  <si>
    <t>※前年度の弁護士指導は150件である</t>
  </si>
  <si>
    <t>◎　経過期間は、事故発生日から初回（含継続）相談日である。</t>
  </si>
  <si>
    <t>◎　継続相談787件のうち、68.0％にあたる535件は事故後半年以上経過している。その相談内容は、保険会社提示の損害賠償額や過失の割合、後遺障害の認定に対する異議申立等のものが多かった。</t>
  </si>
  <si>
    <t>※巡回相談の開催市町で、相談件数の多かったところは、伊東市25件（11回開設)、熱海市18件（12回開設)、伊豆の国市13件(6回開設)、浜松市(H17.7月～)12件(7回開設)である。</t>
  </si>
  <si>
    <t>オ　10月31日の市町村職員研修会の席上で、当相談所の利用につき広報した。</t>
  </si>
  <si>
    <t>エ　5月10日に開催された、交通安全母の会リーダー研修会において当相談所の活動と利用を呼び掛けるなどの広報を行った。</t>
  </si>
  <si>
    <t>賠償問題は全体の94.0％、前年比11.７ポイントの増である。</t>
  </si>
  <si>
    <t>　　※相談者の男女別では
　　　男　1,057人(45.4％）
　　　女　1,270人(54.6％）</t>
  </si>
  <si>
    <t>平成17年</t>
  </si>
  <si>
    <t>４　平成17年度の交通事故相談統計</t>
  </si>
  <si>
    <t>処理件数</t>
  </si>
  <si>
    <t>1回当り件数</t>
  </si>
  <si>
    <t>(10) 相談者の居住地別状況</t>
  </si>
  <si>
    <t>　相談者の居住地別状況は、12頁第２表「市町村別交通事故相談件数」のとおりである。</t>
  </si>
  <si>
    <t>◎　その他の中には、県外居住者がインターネットにより静岡県のホームページを見て当所に相談して来たものが、神奈川県8件、愛知県4件、東京都3件など、合計17件で前年に比較して5件の減となっている。</t>
  </si>
  <si>
    <t>紛争処理センターの利用件数は、東京・名古屋併せて103件、前年度比22件の増である</t>
  </si>
  <si>
    <t>◎　発生日後3ヶ月以内の相談件数は847件(36.4％）で、前年比143件（20.3％）増加している。</t>
  </si>
  <si>
    <t>◎　新規相談1,540件のうち、422件(27.4％)が１ヶ月以内に、また887件(57.6％)が６ヶ月以内に相談所を利用している。</t>
  </si>
  <si>
    <t>　年間計画に基づき、市部55回、町部17回、計72回開催し、106件（１回当たり1.5件）の相談を受理した。</t>
  </si>
  <si>
    <t>前年度</t>
  </si>
  <si>
    <t>増減</t>
  </si>
  <si>
    <t>イ　交通事故相談所利用案内チラシ30,000枚を自動車安全運転センター静岡県事務所と各警察署交通指導課に配架し、事故当事者への案内を依頼した。</t>
  </si>
  <si>
    <t>ウ　町内会などへの回覧用として、巡回交通事故相談開設のチラシを、関係市町村を通じて、30,000枚印刷し配付した。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</si>
</sst>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人&quot;"/>
    <numFmt numFmtId="179" formatCode="&quot;(&quot;0.0&quot;％）&quot;"/>
    <numFmt numFmtId="180" formatCode="#,##0;&quot;△ &quot;#,##0"/>
    <numFmt numFmtId="181" formatCode="&quot;(&quot;0&quot;)&quot;"/>
    <numFmt numFmtId="182" formatCode="0&quot;名&quot;"/>
    <numFmt numFmtId="183" formatCode="0&quot;件&quot;"/>
  </numFmts>
  <fonts count="11">
    <font>
      <sz val="11"/>
      <name val="ＭＳ Ｐゴシック"/>
      <family val="3"/>
    </font>
    <font>
      <sz val="6"/>
      <name val="ＭＳ Ｐゴシック"/>
      <family val="3"/>
    </font>
    <font>
      <sz val="11"/>
      <name val="ＭＳ 明朝"/>
      <family val="1"/>
    </font>
    <font>
      <sz val="12"/>
      <name val="ＭＳ 明朝"/>
      <family val="1"/>
    </font>
    <font>
      <b/>
      <sz val="12"/>
      <name val="ＭＳ 明朝"/>
      <family val="1"/>
    </font>
    <font>
      <b/>
      <sz val="14"/>
      <name val="ＭＳ 明朝"/>
      <family val="1"/>
    </font>
    <font>
      <sz val="10"/>
      <name val="ＭＳ 明朝"/>
      <family val="1"/>
    </font>
    <font>
      <b/>
      <sz val="11"/>
      <name val="ＭＳ 明朝"/>
      <family val="1"/>
    </font>
    <font>
      <sz val="11"/>
      <color indexed="10"/>
      <name val="ＭＳ Ｐゴシック"/>
      <family val="3"/>
    </font>
    <font>
      <sz val="8"/>
      <name val="ＭＳ 明朝"/>
      <family val="1"/>
    </font>
    <font>
      <sz val="11"/>
      <color indexed="10"/>
      <name val="ＭＳ 明朝"/>
      <family val="1"/>
    </font>
  </fonts>
  <fills count="2">
    <fill>
      <patternFill/>
    </fill>
    <fill>
      <patternFill patternType="gray125"/>
    </fill>
  </fills>
  <borders count="4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double"/>
      <top style="double"/>
      <bottom style="thin"/>
    </border>
    <border>
      <left style="thin"/>
      <right style="double"/>
      <top style="thin"/>
      <bottom style="thin"/>
    </border>
    <border>
      <left style="thin"/>
      <right style="thin"/>
      <top style="thin"/>
      <bottom style="double"/>
    </border>
    <border>
      <left style="double"/>
      <right style="thin"/>
      <top style="thin"/>
      <bottom style="double"/>
    </border>
    <border>
      <left>
        <color indexed="63"/>
      </left>
      <right style="thin"/>
      <top>
        <color indexed="63"/>
      </top>
      <bottom>
        <color indexed="63"/>
      </bottom>
    </border>
    <border>
      <left style="thin"/>
      <right style="double"/>
      <top style="double"/>
      <bottom>
        <color indexed="63"/>
      </bottom>
    </border>
    <border>
      <left style="thin"/>
      <right style="double"/>
      <top>
        <color indexed="63"/>
      </top>
      <bottom style="thin"/>
    </border>
    <border>
      <left style="thin"/>
      <right style="double"/>
      <top style="thin"/>
      <bottom>
        <color indexed="63"/>
      </bottom>
    </border>
    <border>
      <left style="double"/>
      <right style="double"/>
      <top style="thin"/>
      <bottom style="double"/>
    </border>
    <border>
      <left style="double"/>
      <right style="double"/>
      <top style="double"/>
      <bottom>
        <color indexed="63"/>
      </bottom>
    </border>
    <border>
      <left style="double"/>
      <right style="double"/>
      <top>
        <color indexed="63"/>
      </top>
      <bottom style="thin"/>
    </border>
    <border>
      <left style="double"/>
      <right style="double"/>
      <top style="thin"/>
      <bottom>
        <color indexed="63"/>
      </bottom>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double"/>
    </border>
    <border>
      <left style="thin"/>
      <right>
        <color indexed="63"/>
      </right>
      <top style="thin"/>
      <bottom style="double"/>
    </border>
    <border>
      <left style="thin"/>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thin"/>
      <bottom style="thin"/>
    </border>
    <border>
      <left>
        <color indexed="63"/>
      </left>
      <right>
        <color indexed="63"/>
      </right>
      <top>
        <color indexed="63"/>
      </top>
      <bottom style="thin"/>
    </border>
    <border>
      <left>
        <color indexed="63"/>
      </left>
      <right style="double"/>
      <top style="thin"/>
      <bottom style="double"/>
    </border>
    <border>
      <left style="thin"/>
      <right style="thin"/>
      <top>
        <color indexed="63"/>
      </top>
      <bottom>
        <color indexed="63"/>
      </bottom>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double"/>
      <top style="thin"/>
      <bottom style="double"/>
      <diagonal style="thin"/>
    </border>
    <border>
      <left style="double"/>
      <right style="thin"/>
      <top style="double"/>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38" fontId="2" fillId="0" borderId="1" xfId="16" applyFont="1" applyBorder="1" applyAlignment="1">
      <alignment vertical="center"/>
    </xf>
    <xf numFmtId="0" fontId="3" fillId="0" borderId="0" xfId="0" applyFont="1" applyAlignment="1">
      <alignment vertical="center"/>
    </xf>
    <xf numFmtId="0" fontId="5" fillId="0" borderId="0" xfId="0" applyFont="1" applyAlignment="1">
      <alignment/>
    </xf>
    <xf numFmtId="0" fontId="3" fillId="0" borderId="0" xfId="0" applyFont="1" applyAlignment="1">
      <alignment horizontal="center" vertical="center"/>
    </xf>
    <xf numFmtId="177" fontId="2" fillId="0" borderId="1" xfId="16" applyNumberFormat="1" applyFont="1" applyBorder="1" applyAlignment="1">
      <alignment vertical="center"/>
    </xf>
    <xf numFmtId="9" fontId="2" fillId="0" borderId="1" xfId="16" applyNumberFormat="1" applyFont="1" applyBorder="1" applyAlignment="1">
      <alignment vertical="center"/>
    </xf>
    <xf numFmtId="0" fontId="3" fillId="0" borderId="0" xfId="0" applyNumberFormat="1" applyFont="1" applyAlignment="1">
      <alignment vertical="center"/>
    </xf>
    <xf numFmtId="178" fontId="3" fillId="0" borderId="0" xfId="0" applyNumberFormat="1" applyFont="1" applyAlignment="1">
      <alignment vertical="center"/>
    </xf>
    <xf numFmtId="179" fontId="3" fillId="0" borderId="0" xfId="0" applyNumberFormat="1"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38" fontId="2" fillId="0" borderId="3" xfId="16" applyFont="1" applyBorder="1" applyAlignment="1">
      <alignment vertical="center"/>
    </xf>
    <xf numFmtId="0" fontId="2" fillId="0" borderId="3" xfId="0" applyFont="1" applyBorder="1" applyAlignment="1">
      <alignment horizontal="center" vertical="center"/>
    </xf>
    <xf numFmtId="180" fontId="2" fillId="0" borderId="4" xfId="0" applyNumberFormat="1" applyFont="1" applyBorder="1" applyAlignment="1">
      <alignment vertical="center"/>
    </xf>
    <xf numFmtId="180" fontId="2" fillId="0" borderId="5" xfId="0" applyNumberFormat="1" applyFont="1" applyBorder="1" applyAlignment="1">
      <alignment vertical="center"/>
    </xf>
    <xf numFmtId="181" fontId="2" fillId="0" borderId="1"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xf>
    <xf numFmtId="180" fontId="2" fillId="0" borderId="0" xfId="0" applyNumberFormat="1" applyFont="1" applyBorder="1" applyAlignment="1">
      <alignment vertical="center"/>
    </xf>
    <xf numFmtId="0" fontId="2" fillId="0" borderId="1" xfId="0" applyFont="1" applyBorder="1" applyAlignment="1">
      <alignment horizontal="right" vertical="center"/>
    </xf>
    <xf numFmtId="0" fontId="0" fillId="0" borderId="0" xfId="0" applyBorder="1" applyAlignment="1">
      <alignment/>
    </xf>
    <xf numFmtId="0" fontId="2" fillId="0" borderId="0" xfId="0" applyFont="1" applyBorder="1" applyAlignment="1">
      <alignment horizontal="right" vertical="center"/>
    </xf>
    <xf numFmtId="0" fontId="8" fillId="0" borderId="0" xfId="0" applyFont="1" applyAlignment="1">
      <alignment/>
    </xf>
    <xf numFmtId="0" fontId="0" fillId="0" borderId="0" xfId="0" applyAlignment="1">
      <alignment vertical="center"/>
    </xf>
    <xf numFmtId="176" fontId="2" fillId="0" borderId="1" xfId="0" applyNumberFormat="1" applyFont="1" applyBorder="1" applyAlignment="1">
      <alignment horizontal="right" vertical="justify"/>
    </xf>
    <xf numFmtId="0" fontId="2" fillId="0" borderId="1" xfId="0" applyNumberFormat="1" applyFont="1" applyBorder="1" applyAlignment="1">
      <alignment horizontal="right" vertical="justify"/>
    </xf>
    <xf numFmtId="38" fontId="2" fillId="0" borderId="1" xfId="16" applyFont="1" applyBorder="1" applyAlignment="1">
      <alignment horizontal="right" vertical="justify"/>
    </xf>
    <xf numFmtId="0" fontId="0" fillId="0" borderId="0" xfId="0" applyFont="1" applyAlignment="1">
      <alignment/>
    </xf>
    <xf numFmtId="0" fontId="2" fillId="0" borderId="0" xfId="0" applyFont="1" applyAlignment="1">
      <alignment/>
    </xf>
    <xf numFmtId="183" fontId="2" fillId="0" borderId="1" xfId="0" applyNumberFormat="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176" fontId="2" fillId="0" borderId="6" xfId="0" applyNumberFormat="1" applyFont="1" applyBorder="1" applyAlignment="1">
      <alignment horizontal="right" vertical="justify"/>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shrinkToFit="1"/>
    </xf>
    <xf numFmtId="38" fontId="2" fillId="0" borderId="4" xfId="16" applyFont="1" applyBorder="1" applyAlignment="1">
      <alignment vertical="center"/>
    </xf>
    <xf numFmtId="38" fontId="2" fillId="0" borderId="6" xfId="16" applyFont="1"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xf>
    <xf numFmtId="38" fontId="2" fillId="0" borderId="12" xfId="0" applyNumberFormat="1" applyFont="1" applyBorder="1" applyAlignment="1">
      <alignment vertical="center" shrinkToFit="1"/>
    </xf>
    <xf numFmtId="38" fontId="2" fillId="0" borderId="13" xfId="0" applyNumberFormat="1" applyFont="1" applyBorder="1" applyAlignment="1">
      <alignment vertical="center"/>
    </xf>
    <xf numFmtId="38" fontId="2" fillId="0" borderId="14" xfId="0" applyNumberFormat="1" applyFont="1" applyBorder="1" applyAlignment="1">
      <alignment vertical="center" shrinkToFit="1"/>
    </xf>
    <xf numFmtId="38" fontId="2" fillId="0" borderId="13" xfId="0" applyNumberFormat="1" applyFont="1" applyBorder="1" applyAlignment="1">
      <alignment vertical="center" shrinkToFit="1"/>
    </xf>
    <xf numFmtId="38" fontId="2" fillId="0" borderId="14" xfId="0" applyNumberFormat="1" applyFont="1" applyBorder="1" applyAlignment="1">
      <alignment horizontal="center" vertical="center" shrinkToFit="1"/>
    </xf>
    <xf numFmtId="38" fontId="2" fillId="0" borderId="6" xfId="0" applyNumberFormat="1" applyFont="1" applyBorder="1" applyAlignment="1">
      <alignment horizontal="right" vertical="center"/>
    </xf>
    <xf numFmtId="0" fontId="2" fillId="0" borderId="3" xfId="0" applyFont="1" applyBorder="1" applyAlignment="1">
      <alignment horizontal="center" vertical="center" shrinkToFit="1"/>
    </xf>
    <xf numFmtId="177" fontId="2" fillId="0" borderId="3" xfId="16" applyNumberFormat="1" applyFont="1" applyBorder="1" applyAlignment="1">
      <alignment vertical="center"/>
    </xf>
    <xf numFmtId="183" fontId="2" fillId="0" borderId="3" xfId="0" applyNumberFormat="1" applyFont="1" applyBorder="1" applyAlignment="1">
      <alignment horizontal="center" vertical="center"/>
    </xf>
    <xf numFmtId="0" fontId="2" fillId="0" borderId="10" xfId="0" applyFont="1" applyBorder="1" applyAlignment="1">
      <alignment horizontal="center" vertical="center" shrinkToFit="1"/>
    </xf>
    <xf numFmtId="183" fontId="2" fillId="0" borderId="4" xfId="0" applyNumberFormat="1" applyFont="1" applyBorder="1" applyAlignment="1">
      <alignment horizontal="center" vertical="center"/>
    </xf>
    <xf numFmtId="183" fontId="2" fillId="0" borderId="6" xfId="0" applyNumberFormat="1" applyFont="1" applyBorder="1" applyAlignment="1">
      <alignment horizontal="center" vertical="center"/>
    </xf>
    <xf numFmtId="0" fontId="2" fillId="0" borderId="0" xfId="0" applyFont="1" applyBorder="1" applyAlignment="1">
      <alignment horizontal="center" vertical="center" shrinkToFit="1"/>
    </xf>
    <xf numFmtId="176" fontId="2" fillId="0" borderId="0" xfId="0" applyNumberFormat="1" applyFont="1" applyBorder="1" applyAlignment="1">
      <alignment horizontal="right" vertical="justify"/>
    </xf>
    <xf numFmtId="0" fontId="2" fillId="0" borderId="15" xfId="0" applyFont="1" applyBorder="1" applyAlignment="1">
      <alignment horizontal="center" vertical="center"/>
    </xf>
    <xf numFmtId="0" fontId="2" fillId="0" borderId="16" xfId="0" applyFont="1" applyBorder="1" applyAlignment="1">
      <alignment horizontal="right" vertical="center"/>
    </xf>
    <xf numFmtId="0" fontId="2" fillId="0" borderId="17" xfId="0" applyFont="1" applyBorder="1" applyAlignment="1">
      <alignment horizontal="right"/>
    </xf>
    <xf numFmtId="0" fontId="3" fillId="0" borderId="0" xfId="0" applyFont="1" applyAlignment="1">
      <alignment wrapText="1"/>
    </xf>
    <xf numFmtId="0" fontId="2" fillId="0" borderId="18" xfId="0" applyFont="1" applyBorder="1" applyAlignment="1">
      <alignment horizontal="right" vertical="center"/>
    </xf>
    <xf numFmtId="38" fontId="2" fillId="0" borderId="18" xfId="16" applyFont="1" applyBorder="1" applyAlignment="1">
      <alignment horizontal="right" vertical="center"/>
    </xf>
    <xf numFmtId="0" fontId="2" fillId="0" borderId="17" xfId="0" applyFont="1" applyBorder="1" applyAlignment="1">
      <alignment/>
    </xf>
    <xf numFmtId="0" fontId="2" fillId="0" borderId="19" xfId="0" applyFont="1" applyBorder="1" applyAlignment="1">
      <alignment horizontal="center" vertical="center"/>
    </xf>
    <xf numFmtId="0" fontId="0" fillId="0" borderId="0" xfId="0" applyAlignment="1">
      <alignment vertical="center" wrapText="1"/>
    </xf>
    <xf numFmtId="0" fontId="0" fillId="0" borderId="0" xfId="0" applyFont="1" applyAlignment="1">
      <alignment/>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wrapText="1"/>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right" vertical="center"/>
    </xf>
    <xf numFmtId="0" fontId="0" fillId="0" borderId="33" xfId="0" applyBorder="1"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2" fillId="0" borderId="30" xfId="0" applyFont="1" applyBorder="1" applyAlignment="1">
      <alignment vertical="center" wrapText="1"/>
    </xf>
    <xf numFmtId="0" fontId="6" fillId="0" borderId="3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9" xfId="0" applyFont="1" applyBorder="1" applyAlignment="1">
      <alignment horizontal="center" vertical="center"/>
    </xf>
    <xf numFmtId="0" fontId="0" fillId="0" borderId="0" xfId="0" applyAlignment="1">
      <alignment wrapText="1"/>
    </xf>
    <xf numFmtId="0" fontId="0" fillId="0" borderId="0" xfId="0" applyFont="1" applyAlignment="1">
      <alignment vertical="center" wrapText="1"/>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7" fillId="0" borderId="0" xfId="0" applyFont="1" applyAlignment="1">
      <alignment horizontal="center" vertical="center"/>
    </xf>
    <xf numFmtId="0" fontId="0" fillId="0" borderId="0" xfId="0" applyAlignment="1">
      <alignment horizontal="center" vertical="center"/>
    </xf>
    <xf numFmtId="38" fontId="2" fillId="0" borderId="6" xfId="0" applyNumberFormat="1" applyFont="1" applyBorder="1" applyAlignment="1">
      <alignment horizontal="center" vertical="center"/>
    </xf>
    <xf numFmtId="181" fontId="2" fillId="0" borderId="1" xfId="0" applyNumberFormat="1" applyFont="1" applyBorder="1" applyAlignment="1">
      <alignment vertical="center"/>
    </xf>
    <xf numFmtId="181" fontId="2" fillId="0" borderId="8" xfId="0" applyNumberFormat="1" applyFont="1" applyBorder="1" applyAlignment="1">
      <alignmen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shrinkToFit="1"/>
    </xf>
    <xf numFmtId="0" fontId="0" fillId="0" borderId="7" xfId="0" applyBorder="1" applyAlignment="1">
      <alignment shrinkToFit="1"/>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6" xfId="0" applyFont="1" applyBorder="1" applyAlignment="1">
      <alignment horizontal="center" vertical="center"/>
    </xf>
    <xf numFmtId="0" fontId="2" fillId="0" borderId="9" xfId="0" applyFont="1" applyBorder="1" applyAlignment="1">
      <alignment horizontal="center" vertical="center" textRotation="255"/>
    </xf>
    <xf numFmtId="0" fontId="3" fillId="0" borderId="0" xfId="0" applyFont="1" applyAlignment="1">
      <alignment vertical="top" wrapText="1"/>
    </xf>
    <xf numFmtId="0" fontId="0" fillId="0" borderId="0" xfId="0" applyFont="1" applyAlignment="1">
      <alignment vertical="top"/>
    </xf>
    <xf numFmtId="0" fontId="10" fillId="0" borderId="36" xfId="0" applyFont="1" applyBorder="1" applyAlignment="1">
      <alignment/>
    </xf>
    <xf numFmtId="0" fontId="8" fillId="0" borderId="37" xfId="0" applyFont="1" applyBorder="1" applyAlignment="1">
      <alignment/>
    </xf>
    <xf numFmtId="0" fontId="8" fillId="0" borderId="38" xfId="0" applyFont="1" applyBorder="1" applyAlignment="1">
      <alignment/>
    </xf>
    <xf numFmtId="0" fontId="0" fillId="0" borderId="0" xfId="0" applyBorder="1" applyAlignment="1">
      <alignment wrapText="1"/>
    </xf>
    <xf numFmtId="0" fontId="0" fillId="0" borderId="0" xfId="0" applyAlignment="1">
      <alignment/>
    </xf>
    <xf numFmtId="38" fontId="2" fillId="0" borderId="32" xfId="16" applyFont="1" applyBorder="1" applyAlignment="1">
      <alignment vertical="center"/>
    </xf>
    <xf numFmtId="38" fontId="2" fillId="0" borderId="1" xfId="16" applyFont="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38" fontId="2" fillId="0" borderId="39" xfId="16" applyFont="1" applyBorder="1" applyAlignment="1">
      <alignment vertical="center"/>
    </xf>
    <xf numFmtId="38" fontId="2" fillId="0" borderId="25" xfId="16"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2" fillId="0" borderId="4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3</xdr:col>
      <xdr:colOff>0</xdr:colOff>
      <xdr:row>7</xdr:row>
      <xdr:rowOff>0</xdr:rowOff>
    </xdr:to>
    <xdr:sp>
      <xdr:nvSpPr>
        <xdr:cNvPr id="1" name="Line 1"/>
        <xdr:cNvSpPr>
          <a:spLocks/>
        </xdr:cNvSpPr>
      </xdr:nvSpPr>
      <xdr:spPr>
        <a:xfrm>
          <a:off x="9525" y="1076325"/>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20</xdr:row>
      <xdr:rowOff>0</xdr:rowOff>
    </xdr:from>
    <xdr:to>
      <xdr:col>3</xdr:col>
      <xdr:colOff>0</xdr:colOff>
      <xdr:row>22</xdr:row>
      <xdr:rowOff>0</xdr:rowOff>
    </xdr:to>
    <xdr:sp>
      <xdr:nvSpPr>
        <xdr:cNvPr id="2" name="Line 2"/>
        <xdr:cNvSpPr>
          <a:spLocks/>
        </xdr:cNvSpPr>
      </xdr:nvSpPr>
      <xdr:spPr>
        <a:xfrm>
          <a:off x="9525" y="4352925"/>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3</xdr:col>
      <xdr:colOff>0</xdr:colOff>
      <xdr:row>36</xdr:row>
      <xdr:rowOff>0</xdr:rowOff>
    </xdr:to>
    <xdr:sp>
      <xdr:nvSpPr>
        <xdr:cNvPr id="3" name="Line 3"/>
        <xdr:cNvSpPr>
          <a:spLocks/>
        </xdr:cNvSpPr>
      </xdr:nvSpPr>
      <xdr:spPr>
        <a:xfrm>
          <a:off x="9525" y="7448550"/>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20</xdr:row>
      <xdr:rowOff>0</xdr:rowOff>
    </xdr:from>
    <xdr:to>
      <xdr:col>3</xdr:col>
      <xdr:colOff>0</xdr:colOff>
      <xdr:row>22</xdr:row>
      <xdr:rowOff>0</xdr:rowOff>
    </xdr:to>
    <xdr:sp>
      <xdr:nvSpPr>
        <xdr:cNvPr id="4" name="Line 4"/>
        <xdr:cNvSpPr>
          <a:spLocks/>
        </xdr:cNvSpPr>
      </xdr:nvSpPr>
      <xdr:spPr>
        <a:xfrm>
          <a:off x="9525" y="4352925"/>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3</xdr:col>
      <xdr:colOff>0</xdr:colOff>
      <xdr:row>36</xdr:row>
      <xdr:rowOff>0</xdr:rowOff>
    </xdr:to>
    <xdr:sp>
      <xdr:nvSpPr>
        <xdr:cNvPr id="5" name="Line 5"/>
        <xdr:cNvSpPr>
          <a:spLocks/>
        </xdr:cNvSpPr>
      </xdr:nvSpPr>
      <xdr:spPr>
        <a:xfrm>
          <a:off x="9525" y="7448550"/>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3</xdr:col>
      <xdr:colOff>0</xdr:colOff>
      <xdr:row>36</xdr:row>
      <xdr:rowOff>0</xdr:rowOff>
    </xdr:to>
    <xdr:sp>
      <xdr:nvSpPr>
        <xdr:cNvPr id="6" name="Line 6"/>
        <xdr:cNvSpPr>
          <a:spLocks/>
        </xdr:cNvSpPr>
      </xdr:nvSpPr>
      <xdr:spPr>
        <a:xfrm>
          <a:off x="9525" y="7448550"/>
          <a:ext cx="9525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2"/>
  <sheetViews>
    <sheetView tabSelected="1" workbookViewId="0" topLeftCell="A1">
      <selection activeCell="A1" sqref="A1"/>
    </sheetView>
  </sheetViews>
  <sheetFormatPr defaultColWidth="9.00390625" defaultRowHeight="13.5"/>
  <cols>
    <col min="1" max="1" width="1.75390625" style="0" customWidth="1"/>
    <col min="2" max="2" width="1.875" style="0" customWidth="1"/>
    <col min="4" max="13" width="7.125" style="0" customWidth="1"/>
  </cols>
  <sheetData>
    <row r="1" ht="18" customHeight="1">
      <c r="B1" s="2" t="s">
        <v>0</v>
      </c>
    </row>
    <row r="2" ht="18" customHeight="1"/>
    <row r="3" ht="18" customHeight="1">
      <c r="C3" s="1" t="s">
        <v>1</v>
      </c>
    </row>
    <row r="4" ht="12.75" customHeight="1">
      <c r="C4" s="1"/>
    </row>
    <row r="5" spans="11:13" ht="18" customHeight="1">
      <c r="K5" s="96" t="s">
        <v>17</v>
      </c>
      <c r="L5" s="97"/>
      <c r="M5" s="97"/>
    </row>
    <row r="6" spans="1:13" ht="18" customHeight="1">
      <c r="A6" s="91" t="s">
        <v>6</v>
      </c>
      <c r="B6" s="92"/>
      <c r="C6" s="93"/>
      <c r="D6" s="94" t="s">
        <v>7</v>
      </c>
      <c r="E6" s="86" t="s">
        <v>2</v>
      </c>
      <c r="F6" s="86" t="s">
        <v>3</v>
      </c>
      <c r="G6" s="86" t="s">
        <v>8</v>
      </c>
      <c r="H6" s="86" t="s">
        <v>9</v>
      </c>
      <c r="I6" s="86" t="s">
        <v>10</v>
      </c>
      <c r="J6" s="86" t="s">
        <v>4</v>
      </c>
      <c r="K6" s="86" t="s">
        <v>11</v>
      </c>
      <c r="L6" s="86" t="s">
        <v>12</v>
      </c>
      <c r="M6" s="86" t="s">
        <v>13</v>
      </c>
    </row>
    <row r="7" spans="1:13" ht="18" customHeight="1" thickBot="1">
      <c r="A7" s="88" t="s">
        <v>14</v>
      </c>
      <c r="B7" s="89"/>
      <c r="C7" s="90"/>
      <c r="D7" s="95"/>
      <c r="E7" s="87"/>
      <c r="F7" s="87"/>
      <c r="G7" s="87"/>
      <c r="H7" s="87"/>
      <c r="I7" s="87"/>
      <c r="J7" s="87"/>
      <c r="K7" s="87"/>
      <c r="L7" s="87"/>
      <c r="M7" s="87"/>
    </row>
    <row r="8" spans="1:13" ht="18" customHeight="1" thickTop="1">
      <c r="A8" s="81" t="s">
        <v>15</v>
      </c>
      <c r="B8" s="81"/>
      <c r="C8" s="82"/>
      <c r="D8" s="38">
        <v>455</v>
      </c>
      <c r="E8" s="37">
        <v>211</v>
      </c>
      <c r="F8" s="37">
        <v>181</v>
      </c>
      <c r="G8" s="37">
        <v>292</v>
      </c>
      <c r="H8" s="37">
        <v>359</v>
      </c>
      <c r="I8" s="37">
        <v>354</v>
      </c>
      <c r="J8" s="37">
        <v>123</v>
      </c>
      <c r="K8" s="37">
        <v>122</v>
      </c>
      <c r="L8" s="37">
        <v>230</v>
      </c>
      <c r="M8" s="17">
        <f>SUM(D8:L8)</f>
        <v>2327</v>
      </c>
    </row>
    <row r="9" spans="1:13" ht="18" customHeight="1">
      <c r="A9" s="83" t="s">
        <v>16</v>
      </c>
      <c r="B9" s="83"/>
      <c r="C9" s="84"/>
      <c r="D9" s="39">
        <f aca="true" t="shared" si="0" ref="D9:L9">(D8/$M$8)*100</f>
        <v>19.553072625698324</v>
      </c>
      <c r="E9" s="31">
        <f t="shared" si="0"/>
        <v>9.067468844005157</v>
      </c>
      <c r="F9" s="31">
        <f t="shared" si="0"/>
        <v>7.778255264288784</v>
      </c>
      <c r="G9" s="31">
        <f t="shared" si="0"/>
        <v>12.548345509239365</v>
      </c>
      <c r="H9" s="31">
        <f t="shared" si="0"/>
        <v>15.427589170605929</v>
      </c>
      <c r="I9" s="31">
        <f t="shared" si="0"/>
        <v>15.212720240653201</v>
      </c>
      <c r="J9" s="31">
        <f t="shared" si="0"/>
        <v>5.28577567683713</v>
      </c>
      <c r="K9" s="31">
        <f t="shared" si="0"/>
        <v>5.242801890846584</v>
      </c>
      <c r="L9" s="31">
        <f t="shared" si="0"/>
        <v>9.883970777825526</v>
      </c>
      <c r="M9" s="32">
        <v>100</v>
      </c>
    </row>
    <row r="10" ht="18" customHeight="1"/>
    <row r="11" spans="2:13" ht="18" customHeight="1">
      <c r="B11" s="85" t="s">
        <v>167</v>
      </c>
      <c r="C11" s="85"/>
      <c r="D11" s="85"/>
      <c r="E11" s="85"/>
      <c r="F11" s="85"/>
      <c r="G11" s="85"/>
      <c r="H11" s="85"/>
      <c r="I11" s="85"/>
      <c r="J11" s="85"/>
      <c r="K11" s="85"/>
      <c r="L11" s="85"/>
      <c r="M11" s="85"/>
    </row>
    <row r="12" spans="2:13" ht="18" customHeight="1">
      <c r="B12" s="85" t="s">
        <v>182</v>
      </c>
      <c r="C12" s="85"/>
      <c r="D12" s="85"/>
      <c r="E12" s="85"/>
      <c r="F12" s="85"/>
      <c r="G12" s="85"/>
      <c r="H12" s="85"/>
      <c r="I12" s="85"/>
      <c r="J12" s="85"/>
      <c r="K12" s="85"/>
      <c r="L12" s="85"/>
      <c r="M12" s="85"/>
    </row>
    <row r="13" spans="2:13" ht="14.25" customHeight="1">
      <c r="B13" s="85"/>
      <c r="C13" s="85"/>
      <c r="D13" s="85"/>
      <c r="E13" s="85"/>
      <c r="F13" s="85"/>
      <c r="G13" s="85"/>
      <c r="H13" s="85"/>
      <c r="I13" s="85"/>
      <c r="J13" s="85"/>
      <c r="K13" s="85"/>
      <c r="L13" s="85"/>
      <c r="M13" s="85"/>
    </row>
    <row r="14" spans="2:13" ht="18" customHeight="1">
      <c r="B14" s="3"/>
      <c r="C14" s="3"/>
      <c r="D14" s="3"/>
      <c r="E14" s="3"/>
      <c r="F14" s="3"/>
      <c r="G14" s="3"/>
      <c r="H14" s="3"/>
      <c r="I14" s="3"/>
      <c r="J14" s="3"/>
      <c r="K14" s="3"/>
      <c r="L14" s="3"/>
      <c r="M14" s="3"/>
    </row>
    <row r="15" ht="18" customHeight="1"/>
    <row r="16" ht="18" customHeight="1"/>
    <row r="17" ht="15" customHeight="1"/>
    <row r="18" ht="18" customHeight="1">
      <c r="C18" s="1" t="s">
        <v>18</v>
      </c>
    </row>
    <row r="19" ht="12.75" customHeight="1">
      <c r="C19" s="1"/>
    </row>
    <row r="20" spans="11:13" ht="18" customHeight="1">
      <c r="K20" s="96" t="s">
        <v>17</v>
      </c>
      <c r="L20" s="97"/>
      <c r="M20" s="97"/>
    </row>
    <row r="21" spans="1:13" ht="18" customHeight="1">
      <c r="A21" s="91" t="s">
        <v>6</v>
      </c>
      <c r="B21" s="92"/>
      <c r="C21" s="93"/>
      <c r="D21" s="94" t="s">
        <v>7</v>
      </c>
      <c r="E21" s="86" t="s">
        <v>2</v>
      </c>
      <c r="F21" s="86" t="s">
        <v>3</v>
      </c>
      <c r="G21" s="86" t="s">
        <v>8</v>
      </c>
      <c r="H21" s="86" t="s">
        <v>9</v>
      </c>
      <c r="I21" s="86" t="s">
        <v>10</v>
      </c>
      <c r="J21" s="86" t="s">
        <v>4</v>
      </c>
      <c r="K21" s="86" t="s">
        <v>11</v>
      </c>
      <c r="L21" s="86" t="s">
        <v>12</v>
      </c>
      <c r="M21" s="86" t="s">
        <v>13</v>
      </c>
    </row>
    <row r="22" spans="1:13" ht="18" customHeight="1" thickBot="1">
      <c r="A22" s="88" t="s">
        <v>14</v>
      </c>
      <c r="B22" s="89"/>
      <c r="C22" s="90"/>
      <c r="D22" s="95"/>
      <c r="E22" s="87"/>
      <c r="F22" s="87"/>
      <c r="G22" s="87"/>
      <c r="H22" s="87"/>
      <c r="I22" s="87"/>
      <c r="J22" s="87"/>
      <c r="K22" s="87"/>
      <c r="L22" s="87"/>
      <c r="M22" s="87"/>
    </row>
    <row r="23" spans="1:13" ht="18" customHeight="1" thickTop="1">
      <c r="A23" s="81" t="s">
        <v>15</v>
      </c>
      <c r="B23" s="81"/>
      <c r="C23" s="82"/>
      <c r="D23" s="42">
        <v>422</v>
      </c>
      <c r="E23" s="5">
        <v>167</v>
      </c>
      <c r="F23" s="5">
        <v>120</v>
      </c>
      <c r="G23" s="5">
        <v>178</v>
      </c>
      <c r="H23" s="5">
        <v>214</v>
      </c>
      <c r="I23" s="5">
        <v>122</v>
      </c>
      <c r="J23" s="5">
        <v>38</v>
      </c>
      <c r="K23" s="5">
        <v>54</v>
      </c>
      <c r="L23" s="5">
        <v>225</v>
      </c>
      <c r="M23" s="6">
        <f>SUM(D23:L23)</f>
        <v>1540</v>
      </c>
    </row>
    <row r="24" spans="1:13" ht="18" customHeight="1">
      <c r="A24" s="83" t="s">
        <v>16</v>
      </c>
      <c r="B24" s="83"/>
      <c r="C24" s="84"/>
      <c r="D24" s="39">
        <f>(D23/$M$23)*100</f>
        <v>27.4025974025974</v>
      </c>
      <c r="E24" s="31">
        <f aca="true" t="shared" si="1" ref="E24:L24">(E23/$M$23)*100</f>
        <v>10.844155844155843</v>
      </c>
      <c r="F24" s="31">
        <f t="shared" si="1"/>
        <v>7.792207792207792</v>
      </c>
      <c r="G24" s="31">
        <f t="shared" si="1"/>
        <v>11.558441558441558</v>
      </c>
      <c r="H24" s="31">
        <f t="shared" si="1"/>
        <v>13.896103896103895</v>
      </c>
      <c r="I24" s="31">
        <f t="shared" si="1"/>
        <v>7.922077922077922</v>
      </c>
      <c r="J24" s="31">
        <f t="shared" si="1"/>
        <v>2.4675324675324677</v>
      </c>
      <c r="K24" s="31">
        <f t="shared" si="1"/>
        <v>3.506493506493506</v>
      </c>
      <c r="L24" s="31">
        <f t="shared" si="1"/>
        <v>14.61038961038961</v>
      </c>
      <c r="M24" s="33">
        <f>SUM(D24:L24)</f>
        <v>100</v>
      </c>
    </row>
    <row r="25" ht="18" customHeight="1"/>
    <row r="26" spans="2:13" ht="18" customHeight="1">
      <c r="B26" s="85" t="s">
        <v>183</v>
      </c>
      <c r="C26" s="85"/>
      <c r="D26" s="85"/>
      <c r="E26" s="85"/>
      <c r="F26" s="85"/>
      <c r="G26" s="85"/>
      <c r="H26" s="85"/>
      <c r="I26" s="85"/>
      <c r="J26" s="85"/>
      <c r="K26" s="85"/>
      <c r="L26" s="85"/>
      <c r="M26" s="85"/>
    </row>
    <row r="27" spans="2:13" ht="18" customHeight="1">
      <c r="B27" s="85"/>
      <c r="C27" s="85"/>
      <c r="D27" s="85"/>
      <c r="E27" s="85"/>
      <c r="F27" s="85"/>
      <c r="G27" s="85"/>
      <c r="H27" s="85"/>
      <c r="I27" s="85"/>
      <c r="J27" s="85"/>
      <c r="K27" s="85"/>
      <c r="L27" s="85"/>
      <c r="M27" s="85"/>
    </row>
    <row r="28" spans="2:13" ht="18" customHeight="1">
      <c r="B28" s="3"/>
      <c r="C28" s="3"/>
      <c r="D28" s="3"/>
      <c r="E28" s="3"/>
      <c r="F28" s="3"/>
      <c r="G28" s="3"/>
      <c r="H28" s="3"/>
      <c r="I28" s="3"/>
      <c r="J28" s="3"/>
      <c r="K28" s="3"/>
      <c r="L28" s="3"/>
      <c r="M28" s="3"/>
    </row>
    <row r="29" spans="2:13" ht="18" customHeight="1">
      <c r="B29" s="3"/>
      <c r="C29" s="3"/>
      <c r="D29" s="3"/>
      <c r="E29" s="3"/>
      <c r="F29" s="3"/>
      <c r="G29" s="3"/>
      <c r="H29" s="3"/>
      <c r="I29" s="3"/>
      <c r="J29" s="3"/>
      <c r="K29" s="3"/>
      <c r="L29" s="3"/>
      <c r="M29" s="3"/>
    </row>
    <row r="30" ht="18" customHeight="1"/>
    <row r="31" ht="15" customHeight="1"/>
    <row r="32" ht="18" customHeight="1">
      <c r="C32" s="1" t="s">
        <v>19</v>
      </c>
    </row>
    <row r="33" ht="12.75" customHeight="1">
      <c r="C33" s="1"/>
    </row>
    <row r="34" spans="11:13" ht="18" customHeight="1">
      <c r="K34" s="96" t="s">
        <v>17</v>
      </c>
      <c r="L34" s="97"/>
      <c r="M34" s="97"/>
    </row>
    <row r="35" spans="1:13" ht="18" customHeight="1">
      <c r="A35" s="91" t="s">
        <v>6</v>
      </c>
      <c r="B35" s="92"/>
      <c r="C35" s="93"/>
      <c r="D35" s="94" t="s">
        <v>7</v>
      </c>
      <c r="E35" s="86" t="s">
        <v>2</v>
      </c>
      <c r="F35" s="86" t="s">
        <v>3</v>
      </c>
      <c r="G35" s="86" t="s">
        <v>8</v>
      </c>
      <c r="H35" s="86" t="s">
        <v>9</v>
      </c>
      <c r="I35" s="86" t="s">
        <v>10</v>
      </c>
      <c r="J35" s="86" t="s">
        <v>4</v>
      </c>
      <c r="K35" s="86" t="s">
        <v>11</v>
      </c>
      <c r="L35" s="86" t="s">
        <v>12</v>
      </c>
      <c r="M35" s="86" t="s">
        <v>13</v>
      </c>
    </row>
    <row r="36" spans="1:13" ht="18" customHeight="1" thickBot="1">
      <c r="A36" s="88" t="s">
        <v>14</v>
      </c>
      <c r="B36" s="89"/>
      <c r="C36" s="90"/>
      <c r="D36" s="95"/>
      <c r="E36" s="87"/>
      <c r="F36" s="87"/>
      <c r="G36" s="87"/>
      <c r="H36" s="87"/>
      <c r="I36" s="87"/>
      <c r="J36" s="87"/>
      <c r="K36" s="87"/>
      <c r="L36" s="87"/>
      <c r="M36" s="87"/>
    </row>
    <row r="37" spans="1:13" ht="18" customHeight="1" thickTop="1">
      <c r="A37" s="81" t="s">
        <v>15</v>
      </c>
      <c r="B37" s="81"/>
      <c r="C37" s="82"/>
      <c r="D37" s="42">
        <v>33</v>
      </c>
      <c r="E37" s="5">
        <v>44</v>
      </c>
      <c r="F37" s="5">
        <v>61</v>
      </c>
      <c r="G37" s="5">
        <v>114</v>
      </c>
      <c r="H37" s="5">
        <v>145</v>
      </c>
      <c r="I37" s="5">
        <v>232</v>
      </c>
      <c r="J37" s="5">
        <v>85</v>
      </c>
      <c r="K37" s="5">
        <v>68</v>
      </c>
      <c r="L37" s="5">
        <v>5</v>
      </c>
      <c r="M37" s="6">
        <f>SUM(D37:L37)</f>
        <v>787</v>
      </c>
    </row>
    <row r="38" spans="1:13" ht="18" customHeight="1">
      <c r="A38" s="83" t="s">
        <v>16</v>
      </c>
      <c r="B38" s="83"/>
      <c r="C38" s="84"/>
      <c r="D38" s="39">
        <f>(D37/$M$37)*100</f>
        <v>4.193138500635324</v>
      </c>
      <c r="E38" s="31">
        <f aca="true" t="shared" si="2" ref="E38:L38">(E37/$M$37)*100</f>
        <v>5.5908513341804325</v>
      </c>
      <c r="F38" s="31">
        <f t="shared" si="2"/>
        <v>7.750952986022871</v>
      </c>
      <c r="G38" s="31">
        <f t="shared" si="2"/>
        <v>14.485387547649301</v>
      </c>
      <c r="H38" s="31">
        <f t="shared" si="2"/>
        <v>18.424396442185515</v>
      </c>
      <c r="I38" s="31">
        <f t="shared" si="2"/>
        <v>29.47903430749682</v>
      </c>
      <c r="J38" s="31">
        <f t="shared" si="2"/>
        <v>10.800508259212197</v>
      </c>
      <c r="K38" s="31">
        <f t="shared" si="2"/>
        <v>8.640406607369759</v>
      </c>
      <c r="L38" s="31">
        <f t="shared" si="2"/>
        <v>0.6353240152477764</v>
      </c>
      <c r="M38" s="33">
        <f>SUM(D38:L38)</f>
        <v>99.99999999999999</v>
      </c>
    </row>
    <row r="39" ht="18" customHeight="1"/>
    <row r="40" spans="2:13" ht="18" customHeight="1">
      <c r="B40" s="85" t="s">
        <v>168</v>
      </c>
      <c r="C40" s="85"/>
      <c r="D40" s="85"/>
      <c r="E40" s="85"/>
      <c r="F40" s="85"/>
      <c r="G40" s="85"/>
      <c r="H40" s="85"/>
      <c r="I40" s="85"/>
      <c r="J40" s="85"/>
      <c r="K40" s="85"/>
      <c r="L40" s="85"/>
      <c r="M40" s="85"/>
    </row>
    <row r="41" spans="2:13" ht="18" customHeight="1">
      <c r="B41" s="85"/>
      <c r="C41" s="85"/>
      <c r="D41" s="85"/>
      <c r="E41" s="85"/>
      <c r="F41" s="85"/>
      <c r="G41" s="85"/>
      <c r="H41" s="85"/>
      <c r="I41" s="85"/>
      <c r="J41" s="85"/>
      <c r="K41" s="85"/>
      <c r="L41" s="85"/>
      <c r="M41" s="85"/>
    </row>
    <row r="42" spans="2:13" ht="18" customHeight="1">
      <c r="B42" s="85"/>
      <c r="C42" s="85"/>
      <c r="D42" s="85"/>
      <c r="E42" s="85"/>
      <c r="F42" s="85"/>
      <c r="G42" s="85"/>
      <c r="H42" s="85"/>
      <c r="I42" s="85"/>
      <c r="J42" s="85"/>
      <c r="K42" s="85"/>
      <c r="L42" s="85"/>
      <c r="M42" s="85"/>
    </row>
    <row r="43" ht="18" customHeight="1"/>
    <row r="44" ht="18" customHeight="1"/>
    <row r="45" ht="18" customHeight="1"/>
    <row r="46" ht="18" customHeight="1"/>
    <row r="47" ht="18" customHeight="1"/>
    <row r="48" ht="18" customHeight="1"/>
  </sheetData>
  <mergeCells count="49">
    <mergeCell ref="B11:M11"/>
    <mergeCell ref="B12:M13"/>
    <mergeCell ref="A9:C9"/>
    <mergeCell ref="G6:G7"/>
    <mergeCell ref="A6:C6"/>
    <mergeCell ref="A7:C7"/>
    <mergeCell ref="A8:C8"/>
    <mergeCell ref="L6:L7"/>
    <mergeCell ref="M6:M7"/>
    <mergeCell ref="H6:H7"/>
    <mergeCell ref="I6:I7"/>
    <mergeCell ref="J6:J7"/>
    <mergeCell ref="K6:K7"/>
    <mergeCell ref="D6:D7"/>
    <mergeCell ref="E6:E7"/>
    <mergeCell ref="F6:F7"/>
    <mergeCell ref="K5:M5"/>
    <mergeCell ref="K20:M20"/>
    <mergeCell ref="A21:C21"/>
    <mergeCell ref="D21:D22"/>
    <mergeCell ref="E21:E22"/>
    <mergeCell ref="F21:F22"/>
    <mergeCell ref="G21:G22"/>
    <mergeCell ref="H21:H22"/>
    <mergeCell ref="I21:I22"/>
    <mergeCell ref="J21:J22"/>
    <mergeCell ref="K21:K22"/>
    <mergeCell ref="L21:L22"/>
    <mergeCell ref="M21:M22"/>
    <mergeCell ref="A22:C22"/>
    <mergeCell ref="A23:C23"/>
    <mergeCell ref="A24:C24"/>
    <mergeCell ref="B26:M27"/>
    <mergeCell ref="K34:M34"/>
    <mergeCell ref="J35:J36"/>
    <mergeCell ref="A35:C35"/>
    <mergeCell ref="D35:D36"/>
    <mergeCell ref="E35:E36"/>
    <mergeCell ref="F35:F36"/>
    <mergeCell ref="A37:C37"/>
    <mergeCell ref="A38:C38"/>
    <mergeCell ref="B40:M42"/>
    <mergeCell ref="K35:K36"/>
    <mergeCell ref="L35:L36"/>
    <mergeCell ref="M35:M36"/>
    <mergeCell ref="A36:C36"/>
    <mergeCell ref="G35:G36"/>
    <mergeCell ref="H35:H36"/>
    <mergeCell ref="I35:I36"/>
  </mergeCells>
  <printOptions horizontalCentered="1"/>
  <pageMargins left="0.7874015748031497" right="0.7874015748031497" top="0.984251968503937" bottom="0.7874015748031497" header="0.5118110236220472" footer="0.5118110236220472"/>
  <pageSetup firstPageNumber="6" useFirstPageNumber="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M32"/>
  <sheetViews>
    <sheetView workbookViewId="0" topLeftCell="A26">
      <selection activeCell="F6" sqref="F6"/>
    </sheetView>
  </sheetViews>
  <sheetFormatPr defaultColWidth="9.00390625" defaultRowHeight="13.5"/>
  <cols>
    <col min="1" max="1" width="1.75390625" style="0" customWidth="1"/>
    <col min="2" max="2" width="1.875" style="0" customWidth="1"/>
    <col min="3" max="3" width="9.50390625" style="0" customWidth="1"/>
    <col min="4" max="8" width="6.875" style="0" customWidth="1"/>
    <col min="9" max="9" width="6.75390625" style="0" customWidth="1"/>
    <col min="10" max="11" width="6.625" style="0" customWidth="1"/>
    <col min="12" max="12" width="6.75390625" style="0" customWidth="1"/>
    <col min="13" max="13" width="6.875" style="0" customWidth="1"/>
  </cols>
  <sheetData>
    <row r="1" ht="18" customHeight="1">
      <c r="B1" s="2" t="s">
        <v>20</v>
      </c>
    </row>
    <row r="2" ht="18" customHeight="1"/>
    <row r="3" ht="18" customHeight="1">
      <c r="C3" s="1" t="s">
        <v>151</v>
      </c>
    </row>
    <row r="4" spans="3:13" ht="18" customHeight="1">
      <c r="C4" s="1"/>
      <c r="K4" s="96" t="s">
        <v>133</v>
      </c>
      <c r="L4" s="96"/>
      <c r="M4" s="96"/>
    </row>
    <row r="5" spans="1:13" ht="18" customHeight="1" thickBot="1">
      <c r="A5" s="106" t="s">
        <v>21</v>
      </c>
      <c r="B5" s="106"/>
      <c r="C5" s="77"/>
      <c r="D5" s="44">
        <v>8</v>
      </c>
      <c r="E5" s="43">
        <v>9</v>
      </c>
      <c r="F5" s="43">
        <v>10</v>
      </c>
      <c r="G5" s="43">
        <v>11</v>
      </c>
      <c r="H5" s="43">
        <v>12</v>
      </c>
      <c r="I5" s="43">
        <v>13</v>
      </c>
      <c r="J5" s="43">
        <v>14</v>
      </c>
      <c r="K5" s="43">
        <v>15</v>
      </c>
      <c r="L5" s="43">
        <v>16</v>
      </c>
      <c r="M5" s="43">
        <v>17</v>
      </c>
    </row>
    <row r="6" spans="1:13" ht="18" customHeight="1" thickTop="1">
      <c r="A6" s="81" t="s">
        <v>22</v>
      </c>
      <c r="B6" s="81"/>
      <c r="C6" s="82"/>
      <c r="D6" s="38">
        <v>115</v>
      </c>
      <c r="E6" s="37">
        <v>115</v>
      </c>
      <c r="F6" s="37">
        <v>115</v>
      </c>
      <c r="G6" s="37">
        <v>102</v>
      </c>
      <c r="H6" s="37">
        <v>106</v>
      </c>
      <c r="I6" s="37">
        <v>101</v>
      </c>
      <c r="J6" s="37">
        <v>103</v>
      </c>
      <c r="K6" s="37">
        <v>104</v>
      </c>
      <c r="L6" s="37">
        <v>104</v>
      </c>
      <c r="M6" s="37">
        <v>72</v>
      </c>
    </row>
    <row r="7" spans="1:13" ht="18" customHeight="1">
      <c r="A7" s="83" t="s">
        <v>176</v>
      </c>
      <c r="B7" s="83"/>
      <c r="C7" s="84"/>
      <c r="D7" s="42">
        <v>206</v>
      </c>
      <c r="E7" s="5">
        <v>184</v>
      </c>
      <c r="F7" s="5">
        <v>173</v>
      </c>
      <c r="G7" s="5">
        <v>153</v>
      </c>
      <c r="H7" s="5">
        <v>164</v>
      </c>
      <c r="I7" s="5">
        <v>199</v>
      </c>
      <c r="J7" s="5">
        <v>171</v>
      </c>
      <c r="K7" s="5">
        <v>163</v>
      </c>
      <c r="L7" s="5">
        <v>180</v>
      </c>
      <c r="M7" s="5">
        <v>106</v>
      </c>
    </row>
    <row r="8" spans="1:13" ht="18" customHeight="1">
      <c r="A8" s="74" t="s">
        <v>177</v>
      </c>
      <c r="B8" s="75"/>
      <c r="C8" s="76"/>
      <c r="D8" s="39">
        <f aca="true" t="shared" si="0" ref="D8:M8">D7/D6</f>
        <v>1.791304347826087</v>
      </c>
      <c r="E8" s="31">
        <f t="shared" si="0"/>
        <v>1.6</v>
      </c>
      <c r="F8" s="31">
        <f t="shared" si="0"/>
        <v>1.5043478260869565</v>
      </c>
      <c r="G8" s="31">
        <f t="shared" si="0"/>
        <v>1.5</v>
      </c>
      <c r="H8" s="31">
        <f t="shared" si="0"/>
        <v>1.5471698113207548</v>
      </c>
      <c r="I8" s="31">
        <f t="shared" si="0"/>
        <v>1.9702970297029703</v>
      </c>
      <c r="J8" s="31">
        <f t="shared" si="0"/>
        <v>1.6601941747572815</v>
      </c>
      <c r="K8" s="31">
        <f t="shared" si="0"/>
        <v>1.5673076923076923</v>
      </c>
      <c r="L8" s="31">
        <f t="shared" si="0"/>
        <v>1.7307692307692308</v>
      </c>
      <c r="M8" s="31">
        <f t="shared" si="0"/>
        <v>1.4722222222222223</v>
      </c>
    </row>
    <row r="9" spans="1:13" ht="18" customHeight="1">
      <c r="A9" s="62"/>
      <c r="B9" s="62"/>
      <c r="C9" s="62"/>
      <c r="D9" s="63"/>
      <c r="E9" s="63"/>
      <c r="F9" s="63"/>
      <c r="G9" s="63"/>
      <c r="H9" s="63"/>
      <c r="I9" s="63"/>
      <c r="J9" s="63"/>
      <c r="K9" s="63"/>
      <c r="L9" s="63"/>
      <c r="M9" s="63"/>
    </row>
    <row r="10" spans="1:13" ht="18" customHeight="1">
      <c r="A10" s="62"/>
      <c r="B10" s="62"/>
      <c r="C10" s="85" t="s">
        <v>184</v>
      </c>
      <c r="D10" s="85"/>
      <c r="E10" s="85"/>
      <c r="F10" s="85"/>
      <c r="G10" s="85"/>
      <c r="H10" s="85"/>
      <c r="I10" s="85"/>
      <c r="J10" s="85"/>
      <c r="K10" s="85"/>
      <c r="L10" s="73"/>
      <c r="M10" s="73"/>
    </row>
    <row r="11" spans="1:13" ht="18" customHeight="1">
      <c r="A11" s="62"/>
      <c r="B11" s="62"/>
      <c r="C11" s="85"/>
      <c r="D11" s="85"/>
      <c r="E11" s="85"/>
      <c r="F11" s="85"/>
      <c r="G11" s="85"/>
      <c r="H11" s="85"/>
      <c r="I11" s="85"/>
      <c r="J11" s="85"/>
      <c r="K11" s="85"/>
      <c r="L11" s="73"/>
      <c r="M11" s="73"/>
    </row>
    <row r="12" ht="18" customHeight="1"/>
    <row r="13" ht="10.5" customHeight="1"/>
    <row r="14" ht="18" customHeight="1">
      <c r="C14" s="1" t="s">
        <v>23</v>
      </c>
    </row>
    <row r="15" spans="11:13" ht="18" customHeight="1">
      <c r="K15" s="105" t="s">
        <v>134</v>
      </c>
      <c r="L15" s="105"/>
      <c r="M15" s="105"/>
    </row>
    <row r="16" spans="1:13" ht="18" customHeight="1" thickBot="1">
      <c r="A16" s="106" t="s">
        <v>24</v>
      </c>
      <c r="B16" s="106"/>
      <c r="C16" s="77"/>
      <c r="D16" s="78" t="s">
        <v>25</v>
      </c>
      <c r="E16" s="106"/>
      <c r="F16" s="106"/>
      <c r="G16" s="106"/>
      <c r="H16" s="106"/>
      <c r="I16" s="106"/>
      <c r="J16" s="106"/>
      <c r="K16" s="79"/>
      <c r="L16" s="43" t="s">
        <v>142</v>
      </c>
      <c r="M16" s="45" t="s">
        <v>153</v>
      </c>
    </row>
    <row r="17" spans="1:13" ht="36" customHeight="1" thickTop="1">
      <c r="A17" s="81" t="s">
        <v>26</v>
      </c>
      <c r="B17" s="81"/>
      <c r="C17" s="82"/>
      <c r="D17" s="104" t="s">
        <v>152</v>
      </c>
      <c r="E17" s="104"/>
      <c r="F17" s="104"/>
      <c r="G17" s="104"/>
      <c r="H17" s="104"/>
      <c r="I17" s="104"/>
      <c r="J17" s="104"/>
      <c r="K17" s="104"/>
      <c r="L17" s="18">
        <v>4</v>
      </c>
      <c r="M17" s="18">
        <v>5</v>
      </c>
    </row>
    <row r="18" spans="1:13" ht="36" customHeight="1">
      <c r="A18" s="83" t="s">
        <v>27</v>
      </c>
      <c r="B18" s="83"/>
      <c r="C18" s="84"/>
      <c r="D18" s="102" t="s">
        <v>154</v>
      </c>
      <c r="E18" s="102"/>
      <c r="F18" s="102"/>
      <c r="G18" s="102"/>
      <c r="H18" s="102"/>
      <c r="I18" s="102"/>
      <c r="J18" s="102"/>
      <c r="K18" s="102"/>
      <c r="L18" s="4">
        <v>7</v>
      </c>
      <c r="M18" s="4">
        <v>10</v>
      </c>
    </row>
    <row r="19" spans="1:13" ht="36" customHeight="1">
      <c r="A19" s="83" t="s">
        <v>28</v>
      </c>
      <c r="B19" s="83"/>
      <c r="C19" s="84"/>
      <c r="D19" s="102" t="s">
        <v>155</v>
      </c>
      <c r="E19" s="102"/>
      <c r="F19" s="102"/>
      <c r="G19" s="102"/>
      <c r="H19" s="102"/>
      <c r="I19" s="102"/>
      <c r="J19" s="102"/>
      <c r="K19" s="102"/>
      <c r="L19" s="4">
        <v>6</v>
      </c>
      <c r="M19" s="4">
        <v>9</v>
      </c>
    </row>
    <row r="20" spans="1:13" ht="36" customHeight="1">
      <c r="A20" s="83" t="s">
        <v>29</v>
      </c>
      <c r="B20" s="83"/>
      <c r="C20" s="84"/>
      <c r="D20" s="102" t="s">
        <v>156</v>
      </c>
      <c r="E20" s="102"/>
      <c r="F20" s="102"/>
      <c r="G20" s="102"/>
      <c r="H20" s="102"/>
      <c r="I20" s="102"/>
      <c r="J20" s="102"/>
      <c r="K20" s="102"/>
      <c r="L20" s="4">
        <v>7</v>
      </c>
      <c r="M20" s="4">
        <v>11</v>
      </c>
    </row>
    <row r="21" spans="1:13" ht="36" customHeight="1">
      <c r="A21" s="83" t="s">
        <v>30</v>
      </c>
      <c r="B21" s="83"/>
      <c r="C21" s="84"/>
      <c r="D21" s="102" t="s">
        <v>157</v>
      </c>
      <c r="E21" s="102"/>
      <c r="F21" s="102"/>
      <c r="G21" s="102"/>
      <c r="H21" s="102"/>
      <c r="I21" s="102"/>
      <c r="J21" s="102"/>
      <c r="K21" s="102"/>
      <c r="L21" s="4">
        <v>5</v>
      </c>
      <c r="M21" s="4">
        <v>7</v>
      </c>
    </row>
    <row r="22" spans="1:13" ht="36" customHeight="1">
      <c r="A22" s="83" t="s">
        <v>31</v>
      </c>
      <c r="B22" s="83"/>
      <c r="C22" s="84"/>
      <c r="D22" s="102" t="s">
        <v>164</v>
      </c>
      <c r="E22" s="102"/>
      <c r="F22" s="102"/>
      <c r="G22" s="102"/>
      <c r="H22" s="102"/>
      <c r="I22" s="102"/>
      <c r="J22" s="102"/>
      <c r="K22" s="102"/>
      <c r="L22" s="4">
        <v>7</v>
      </c>
      <c r="M22" s="4">
        <v>14</v>
      </c>
    </row>
    <row r="23" spans="1:13" ht="36" customHeight="1">
      <c r="A23" s="83" t="s">
        <v>32</v>
      </c>
      <c r="B23" s="83"/>
      <c r="C23" s="84"/>
      <c r="D23" s="102" t="s">
        <v>158</v>
      </c>
      <c r="E23" s="102"/>
      <c r="F23" s="102"/>
      <c r="G23" s="102"/>
      <c r="H23" s="102"/>
      <c r="I23" s="102"/>
      <c r="J23" s="102"/>
      <c r="K23" s="102"/>
      <c r="L23" s="4">
        <v>6</v>
      </c>
      <c r="M23" s="4">
        <v>10</v>
      </c>
    </row>
    <row r="24" spans="1:13" ht="36" customHeight="1">
      <c r="A24" s="83" t="s">
        <v>33</v>
      </c>
      <c r="B24" s="83"/>
      <c r="C24" s="84"/>
      <c r="D24" s="102" t="s">
        <v>159</v>
      </c>
      <c r="E24" s="102"/>
      <c r="F24" s="102"/>
      <c r="G24" s="102"/>
      <c r="H24" s="102"/>
      <c r="I24" s="102"/>
      <c r="J24" s="102"/>
      <c r="K24" s="102"/>
      <c r="L24" s="4">
        <v>7</v>
      </c>
      <c r="M24" s="4">
        <v>8</v>
      </c>
    </row>
    <row r="25" spans="1:13" ht="36" customHeight="1">
      <c r="A25" s="83" t="s">
        <v>34</v>
      </c>
      <c r="B25" s="83"/>
      <c r="C25" s="84"/>
      <c r="D25" s="102" t="s">
        <v>160</v>
      </c>
      <c r="E25" s="102"/>
      <c r="F25" s="102"/>
      <c r="G25" s="102"/>
      <c r="H25" s="102"/>
      <c r="I25" s="102"/>
      <c r="J25" s="102"/>
      <c r="K25" s="102"/>
      <c r="L25" s="4">
        <v>6</v>
      </c>
      <c r="M25" s="4">
        <v>9</v>
      </c>
    </row>
    <row r="26" spans="1:13" ht="36" customHeight="1">
      <c r="A26" s="83" t="s">
        <v>35</v>
      </c>
      <c r="B26" s="83"/>
      <c r="C26" s="84"/>
      <c r="D26" s="102" t="s">
        <v>161</v>
      </c>
      <c r="E26" s="102"/>
      <c r="F26" s="102"/>
      <c r="G26" s="102"/>
      <c r="H26" s="102"/>
      <c r="I26" s="102"/>
      <c r="J26" s="102"/>
      <c r="K26" s="102"/>
      <c r="L26" s="4">
        <v>6</v>
      </c>
      <c r="M26" s="4">
        <v>5</v>
      </c>
    </row>
    <row r="27" spans="1:13" ht="36" customHeight="1">
      <c r="A27" s="83" t="s">
        <v>36</v>
      </c>
      <c r="B27" s="83"/>
      <c r="C27" s="84"/>
      <c r="D27" s="102" t="s">
        <v>162</v>
      </c>
      <c r="E27" s="102"/>
      <c r="F27" s="102"/>
      <c r="G27" s="102"/>
      <c r="H27" s="102"/>
      <c r="I27" s="102"/>
      <c r="J27" s="102"/>
      <c r="K27" s="102"/>
      <c r="L27" s="4">
        <v>5</v>
      </c>
      <c r="M27" s="4">
        <v>12</v>
      </c>
    </row>
    <row r="28" spans="1:13" ht="36" customHeight="1">
      <c r="A28" s="83" t="s">
        <v>37</v>
      </c>
      <c r="B28" s="83"/>
      <c r="C28" s="84"/>
      <c r="D28" s="103" t="s">
        <v>163</v>
      </c>
      <c r="E28" s="103"/>
      <c r="F28" s="103"/>
      <c r="G28" s="103"/>
      <c r="H28" s="103"/>
      <c r="I28" s="103"/>
      <c r="J28" s="103"/>
      <c r="K28" s="103"/>
      <c r="L28" s="4">
        <v>6</v>
      </c>
      <c r="M28" s="4">
        <v>6</v>
      </c>
    </row>
    <row r="29" spans="1:13" ht="20.25" customHeight="1">
      <c r="A29" s="98" t="s">
        <v>5</v>
      </c>
      <c r="B29" s="99"/>
      <c r="C29" s="99"/>
      <c r="D29" s="100"/>
      <c r="E29" s="100"/>
      <c r="F29" s="100"/>
      <c r="G29" s="100"/>
      <c r="H29" s="100"/>
      <c r="I29" s="100"/>
      <c r="J29" s="100"/>
      <c r="K29" s="101"/>
      <c r="L29" s="4">
        <f>SUM(L17:L28)</f>
        <v>72</v>
      </c>
      <c r="M29" s="4">
        <f>SUM(M17:M28)</f>
        <v>106</v>
      </c>
    </row>
    <row r="30" spans="1:13" ht="18" customHeight="1">
      <c r="A30" s="102" t="s">
        <v>169</v>
      </c>
      <c r="B30" s="102"/>
      <c r="C30" s="102"/>
      <c r="D30" s="102"/>
      <c r="E30" s="102"/>
      <c r="F30" s="102"/>
      <c r="G30" s="102"/>
      <c r="H30" s="102"/>
      <c r="I30" s="102"/>
      <c r="J30" s="102"/>
      <c r="K30" s="102"/>
      <c r="L30" s="102"/>
      <c r="M30" s="102"/>
    </row>
    <row r="31" spans="1:13" ht="18" customHeight="1">
      <c r="A31" s="80"/>
      <c r="B31" s="80"/>
      <c r="C31" s="80"/>
      <c r="D31" s="80"/>
      <c r="E31" s="80"/>
      <c r="F31" s="80"/>
      <c r="G31" s="80"/>
      <c r="H31" s="80"/>
      <c r="I31" s="80"/>
      <c r="J31" s="80"/>
      <c r="K31" s="80"/>
      <c r="L31" s="80"/>
      <c r="M31" s="80"/>
    </row>
    <row r="32" spans="1:13" ht="12.75" customHeight="1">
      <c r="A32" s="72"/>
      <c r="B32" s="72"/>
      <c r="C32" s="72"/>
      <c r="D32" s="72"/>
      <c r="E32" s="72"/>
      <c r="F32" s="72"/>
      <c r="G32" s="72"/>
      <c r="H32" s="72"/>
      <c r="I32" s="72"/>
      <c r="J32" s="72"/>
      <c r="K32" s="72"/>
      <c r="L32" s="72"/>
      <c r="M32" s="72"/>
    </row>
    <row r="33" ht="18" customHeight="1"/>
    <row r="34" ht="18" customHeight="1"/>
    <row r="35" ht="18" customHeight="1"/>
  </sheetData>
  <mergeCells count="35">
    <mergeCell ref="A30:M32"/>
    <mergeCell ref="C10:M11"/>
    <mergeCell ref="A5:C5"/>
    <mergeCell ref="A6:C6"/>
    <mergeCell ref="A7:C7"/>
    <mergeCell ref="A8:C8"/>
    <mergeCell ref="A17:C17"/>
    <mergeCell ref="A18:C18"/>
    <mergeCell ref="A19:C19"/>
    <mergeCell ref="A20:C20"/>
    <mergeCell ref="K4:M4"/>
    <mergeCell ref="K15:M15"/>
    <mergeCell ref="A16:C16"/>
    <mergeCell ref="D16:K16"/>
    <mergeCell ref="A21:C21"/>
    <mergeCell ref="A22:C22"/>
    <mergeCell ref="A23:C23"/>
    <mergeCell ref="A24:C24"/>
    <mergeCell ref="D17:K17"/>
    <mergeCell ref="D18:K18"/>
    <mergeCell ref="D19:K19"/>
    <mergeCell ref="D20:K20"/>
    <mergeCell ref="D21:K21"/>
    <mergeCell ref="D22:K22"/>
    <mergeCell ref="D23:K23"/>
    <mergeCell ref="D24:K24"/>
    <mergeCell ref="A29:K29"/>
    <mergeCell ref="A25:C25"/>
    <mergeCell ref="A26:C26"/>
    <mergeCell ref="A27:C27"/>
    <mergeCell ref="A28:C28"/>
    <mergeCell ref="D25:K25"/>
    <mergeCell ref="D26:K26"/>
    <mergeCell ref="D27:K27"/>
    <mergeCell ref="D28:K28"/>
  </mergeCells>
  <printOptions horizontalCentered="1"/>
  <pageMargins left="0.7874015748031497" right="0.7874015748031497" top="0.984251968503937" bottom="0.7874015748031497" header="0.5118110236220472" footer="0.5118110236220472"/>
  <pageSetup firstPageNumber="7" useFirstPageNumber="1" horizontalDpi="300" verticalDpi="3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K4"/>
  <sheetViews>
    <sheetView workbookViewId="0" topLeftCell="A1">
      <selection activeCell="A1" sqref="A1"/>
    </sheetView>
  </sheetViews>
  <sheetFormatPr defaultColWidth="9.00390625" defaultRowHeight="13.5"/>
  <cols>
    <col min="1" max="2" width="1.75390625" style="0" customWidth="1"/>
  </cols>
  <sheetData>
    <row r="1" ht="18" customHeight="1">
      <c r="B1" s="2" t="s">
        <v>178</v>
      </c>
    </row>
    <row r="2" ht="6" customHeight="1"/>
    <row r="3" spans="3:11" ht="18" customHeight="1">
      <c r="C3" s="67" t="s">
        <v>179</v>
      </c>
      <c r="D3" s="107"/>
      <c r="E3" s="107"/>
      <c r="F3" s="107"/>
      <c r="G3" s="107"/>
      <c r="H3" s="107"/>
      <c r="I3" s="107"/>
      <c r="J3" s="107"/>
      <c r="K3" s="107"/>
    </row>
    <row r="4" spans="3:11" ht="18" customHeight="1">
      <c r="C4" s="107"/>
      <c r="D4" s="107"/>
      <c r="E4" s="107"/>
      <c r="F4" s="107"/>
      <c r="G4" s="107"/>
      <c r="H4" s="107"/>
      <c r="I4" s="107"/>
      <c r="J4" s="107"/>
      <c r="K4" s="107"/>
    </row>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sheetData>
  <mergeCells count="1">
    <mergeCell ref="C3:K4"/>
  </mergeCells>
  <printOptions/>
  <pageMargins left="0.7874015748031497" right="0.7874015748031497" top="0.984251968503937" bottom="0.7874015748031497" header="0.5118110236220472" footer="0.5118110236220472"/>
  <pageSetup firstPageNumber="8"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A2" sqref="A2"/>
    </sheetView>
  </sheetViews>
  <sheetFormatPr defaultColWidth="9.00390625" defaultRowHeight="13.5"/>
  <cols>
    <col min="1" max="1" width="1.875" style="0" customWidth="1"/>
    <col min="2" max="2" width="2.00390625" style="0" customWidth="1"/>
    <col min="3" max="4" width="3.375" style="0" customWidth="1"/>
    <col min="5" max="5" width="16.625" style="0" customWidth="1"/>
    <col min="9" max="9" width="10.75390625" style="0" customWidth="1"/>
  </cols>
  <sheetData>
    <row r="1" ht="18" customHeight="1">
      <c r="A1" s="8" t="s">
        <v>38</v>
      </c>
    </row>
    <row r="2" ht="18" customHeight="1"/>
    <row r="3" spans="2:11" ht="18" customHeight="1">
      <c r="B3" s="7" t="s">
        <v>149</v>
      </c>
      <c r="C3" s="29"/>
      <c r="D3" s="29"/>
      <c r="E3" s="29"/>
      <c r="F3" s="29"/>
      <c r="G3" s="29"/>
      <c r="H3" s="29"/>
      <c r="I3" s="29"/>
      <c r="J3" s="29"/>
      <c r="K3" s="29"/>
    </row>
    <row r="4" spans="3:11" ht="18" customHeight="1">
      <c r="C4" s="85" t="s">
        <v>39</v>
      </c>
      <c r="D4" s="108"/>
      <c r="E4" s="108"/>
      <c r="F4" s="108"/>
      <c r="G4" s="108"/>
      <c r="H4" s="108"/>
      <c r="I4" s="108"/>
      <c r="J4" s="108"/>
      <c r="K4" s="108"/>
    </row>
    <row r="5" spans="3:11" ht="18" customHeight="1">
      <c r="C5" s="108"/>
      <c r="D5" s="108"/>
      <c r="E5" s="108"/>
      <c r="F5" s="108"/>
      <c r="G5" s="108"/>
      <c r="H5" s="108"/>
      <c r="I5" s="108"/>
      <c r="J5" s="108"/>
      <c r="K5" s="108"/>
    </row>
    <row r="6" spans="3:11" ht="18" customHeight="1">
      <c r="C6" s="85" t="s">
        <v>187</v>
      </c>
      <c r="D6" s="108"/>
      <c r="E6" s="108"/>
      <c r="F6" s="108"/>
      <c r="G6" s="108"/>
      <c r="H6" s="108"/>
      <c r="I6" s="108"/>
      <c r="J6" s="108"/>
      <c r="K6" s="108"/>
    </row>
    <row r="7" spans="3:11" ht="18" customHeight="1">
      <c r="C7" s="108"/>
      <c r="D7" s="108"/>
      <c r="E7" s="108"/>
      <c r="F7" s="108"/>
      <c r="G7" s="108"/>
      <c r="H7" s="108"/>
      <c r="I7" s="108"/>
      <c r="J7" s="108"/>
      <c r="K7" s="108"/>
    </row>
    <row r="8" spans="3:11" ht="18" customHeight="1">
      <c r="C8" s="85" t="s">
        <v>188</v>
      </c>
      <c r="D8" s="108"/>
      <c r="E8" s="108"/>
      <c r="F8" s="108"/>
      <c r="G8" s="108"/>
      <c r="H8" s="108"/>
      <c r="I8" s="108"/>
      <c r="J8" s="108"/>
      <c r="K8" s="108"/>
    </row>
    <row r="9" spans="3:11" ht="18" customHeight="1">
      <c r="C9" s="108"/>
      <c r="D9" s="108"/>
      <c r="E9" s="108"/>
      <c r="F9" s="108"/>
      <c r="G9" s="108"/>
      <c r="H9" s="108"/>
      <c r="I9" s="108"/>
      <c r="J9" s="108"/>
      <c r="K9" s="108"/>
    </row>
    <row r="10" spans="3:11" ht="18" customHeight="1">
      <c r="C10" s="85" t="s">
        <v>171</v>
      </c>
      <c r="D10" s="108"/>
      <c r="E10" s="108"/>
      <c r="F10" s="108"/>
      <c r="G10" s="108"/>
      <c r="H10" s="108"/>
      <c r="I10" s="108"/>
      <c r="J10" s="108"/>
      <c r="K10" s="108"/>
    </row>
    <row r="11" spans="3:11" ht="18" customHeight="1">
      <c r="C11" s="108"/>
      <c r="D11" s="108"/>
      <c r="E11" s="108"/>
      <c r="F11" s="108"/>
      <c r="G11" s="108"/>
      <c r="H11" s="108"/>
      <c r="I11" s="108"/>
      <c r="J11" s="108"/>
      <c r="K11" s="108"/>
    </row>
    <row r="12" spans="3:11" ht="18" customHeight="1">
      <c r="C12" s="7" t="s">
        <v>170</v>
      </c>
      <c r="D12" s="34"/>
      <c r="E12" s="34"/>
      <c r="F12" s="34"/>
      <c r="G12" s="34"/>
      <c r="H12" s="34"/>
      <c r="I12" s="34"/>
      <c r="J12" s="34"/>
      <c r="K12" s="34"/>
    </row>
    <row r="13" ht="18" customHeight="1"/>
    <row r="14" ht="9.75" customHeight="1"/>
    <row r="15" spans="2:11" ht="18" customHeight="1">
      <c r="B15" s="85" t="s">
        <v>165</v>
      </c>
      <c r="C15" s="85"/>
      <c r="D15" s="85"/>
      <c r="E15" s="85"/>
      <c r="F15" s="85"/>
      <c r="G15" s="85"/>
      <c r="H15" s="85"/>
      <c r="I15" s="85"/>
      <c r="J15" s="85"/>
      <c r="K15" s="85"/>
    </row>
    <row r="16" spans="2:11" ht="18" customHeight="1">
      <c r="B16" s="85"/>
      <c r="C16" s="85"/>
      <c r="D16" s="85"/>
      <c r="E16" s="85"/>
      <c r="F16" s="85"/>
      <c r="G16" s="85"/>
      <c r="H16" s="85"/>
      <c r="I16" s="85"/>
      <c r="J16" s="85"/>
      <c r="K16" s="85"/>
    </row>
    <row r="17" spans="3:9" ht="18" customHeight="1">
      <c r="C17" s="9" t="s">
        <v>40</v>
      </c>
      <c r="E17" s="12" t="s">
        <v>61</v>
      </c>
      <c r="H17" s="13">
        <f>'11ページ'!L13</f>
        <v>41</v>
      </c>
      <c r="I17" s="14">
        <f>(H17/'11ページ'!$L$19)*100</f>
        <v>9.534883720930234</v>
      </c>
    </row>
    <row r="18" spans="3:9" ht="18" customHeight="1">
      <c r="C18" s="9" t="s">
        <v>40</v>
      </c>
      <c r="E18" s="7" t="s">
        <v>55</v>
      </c>
      <c r="H18" s="13">
        <f>'11ページ'!L14</f>
        <v>213</v>
      </c>
      <c r="I18" s="14">
        <f>(H18/'11ページ'!$L$19)*100</f>
        <v>49.53488372093023</v>
      </c>
    </row>
    <row r="19" spans="3:9" ht="18" customHeight="1">
      <c r="C19" s="9" t="s">
        <v>40</v>
      </c>
      <c r="E19" s="7" t="s">
        <v>62</v>
      </c>
      <c r="H19" s="13">
        <f>'11ページ'!L15</f>
        <v>18</v>
      </c>
      <c r="I19" s="14">
        <f>(H19/'11ページ'!$L$19)*100</f>
        <v>4.186046511627907</v>
      </c>
    </row>
    <row r="20" spans="3:9" ht="18" customHeight="1">
      <c r="C20" s="9" t="s">
        <v>40</v>
      </c>
      <c r="E20" s="7" t="s">
        <v>63</v>
      </c>
      <c r="H20" s="13">
        <f>'11ページ'!L16</f>
        <v>62</v>
      </c>
      <c r="I20" s="14">
        <f>(H20/'11ページ'!$L$19)*100</f>
        <v>14.418604651162791</v>
      </c>
    </row>
    <row r="21" spans="3:9" ht="18" customHeight="1">
      <c r="C21" s="9" t="s">
        <v>40</v>
      </c>
      <c r="E21" s="7" t="s">
        <v>64</v>
      </c>
      <c r="H21" s="13">
        <f>'11ページ'!L17</f>
        <v>35</v>
      </c>
      <c r="I21" s="14">
        <f>(H21/'11ページ'!$L$19)*100</f>
        <v>8.13953488372093</v>
      </c>
    </row>
    <row r="22" spans="3:9" ht="18" customHeight="1">
      <c r="C22" s="9" t="s">
        <v>40</v>
      </c>
      <c r="E22" s="7" t="s">
        <v>65</v>
      </c>
      <c r="H22" s="13">
        <f>'11ページ'!L18</f>
        <v>61</v>
      </c>
      <c r="I22" s="14">
        <v>14.3</v>
      </c>
    </row>
    <row r="23" spans="3:11" ht="18" customHeight="1">
      <c r="C23" s="85" t="s">
        <v>180</v>
      </c>
      <c r="D23" s="85"/>
      <c r="E23" s="85"/>
      <c r="F23" s="85"/>
      <c r="G23" s="85"/>
      <c r="H23" s="85"/>
      <c r="I23" s="85"/>
      <c r="J23" s="85"/>
      <c r="K23" s="85"/>
    </row>
    <row r="24" spans="3:11" ht="18" customHeight="1">
      <c r="C24" s="85"/>
      <c r="D24" s="85"/>
      <c r="E24" s="85"/>
      <c r="F24" s="85"/>
      <c r="G24" s="85"/>
      <c r="H24" s="85"/>
      <c r="I24" s="85"/>
      <c r="J24" s="85"/>
      <c r="K24" s="85"/>
    </row>
    <row r="25" spans="3:11" ht="18" customHeight="1">
      <c r="C25" s="85"/>
      <c r="D25" s="85"/>
      <c r="E25" s="85"/>
      <c r="F25" s="85"/>
      <c r="G25" s="85"/>
      <c r="H25" s="85"/>
      <c r="I25" s="85"/>
      <c r="J25" s="85"/>
      <c r="K25" s="85"/>
    </row>
    <row r="26" spans="3:11" ht="18" customHeight="1">
      <c r="C26" s="73"/>
      <c r="D26" s="73"/>
      <c r="E26" s="73"/>
      <c r="F26" s="73"/>
      <c r="G26" s="73"/>
      <c r="H26" s="73"/>
      <c r="I26" s="73"/>
      <c r="J26" s="73"/>
      <c r="K26" s="73"/>
    </row>
    <row r="27" spans="3:11" ht="18" customHeight="1">
      <c r="C27" s="73"/>
      <c r="D27" s="73"/>
      <c r="E27" s="73"/>
      <c r="F27" s="73"/>
      <c r="G27" s="73"/>
      <c r="H27" s="73"/>
      <c r="I27" s="73"/>
      <c r="J27" s="73"/>
      <c r="K27" s="73"/>
    </row>
    <row r="28" ht="18" customHeight="1"/>
    <row r="29" ht="18" customHeight="1"/>
    <row r="30" ht="18" customHeight="1"/>
  </sheetData>
  <mergeCells count="6">
    <mergeCell ref="C23:K27"/>
    <mergeCell ref="B15:K16"/>
    <mergeCell ref="C4:K5"/>
    <mergeCell ref="C6:K7"/>
    <mergeCell ref="C8:K9"/>
    <mergeCell ref="C10:K11"/>
  </mergeCells>
  <printOptions horizontalCentered="1"/>
  <pageMargins left="0.7874015748031497" right="0.7874015748031497" top="0.984251968503937" bottom="0.984251968503937" header="0.5118110236220472" footer="0.5118110236220472"/>
  <pageSetup firstPageNumber="9" useFirstPageNumber="1"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1"/>
  <sheetViews>
    <sheetView workbookViewId="0" topLeftCell="A25">
      <selection activeCell="A2" sqref="A2"/>
    </sheetView>
  </sheetViews>
  <sheetFormatPr defaultColWidth="9.00390625" defaultRowHeight="13.5"/>
  <cols>
    <col min="1" max="1" width="1.875" style="0" customWidth="1"/>
    <col min="2" max="2" width="1.75390625" style="0" customWidth="1"/>
    <col min="3" max="3" width="8.625" style="0" customWidth="1"/>
    <col min="4" max="7" width="6.125" style="0" customWidth="1"/>
    <col min="8" max="8" width="6.00390625" style="0" customWidth="1"/>
    <col min="9" max="10" width="6.125" style="0" customWidth="1"/>
    <col min="11" max="11" width="3.625" style="0" customWidth="1"/>
    <col min="12" max="12" width="3.125" style="0" customWidth="1"/>
    <col min="13" max="13" width="8.125" style="0" customWidth="1"/>
    <col min="14" max="14" width="9.625" style="0" customWidth="1"/>
    <col min="15" max="15" width="7.00390625" style="0" customWidth="1"/>
    <col min="16" max="16" width="6.125" style="0" customWidth="1"/>
  </cols>
  <sheetData>
    <row r="1" ht="18" customHeight="1">
      <c r="A1" s="8" t="s">
        <v>175</v>
      </c>
    </row>
    <row r="2" ht="18" customHeight="1"/>
    <row r="3" ht="18" customHeight="1">
      <c r="B3" s="2" t="s">
        <v>66</v>
      </c>
    </row>
    <row r="4" ht="18" customHeight="1"/>
    <row r="5" spans="1:15" ht="18" customHeight="1">
      <c r="A5" s="111" t="s">
        <v>67</v>
      </c>
      <c r="B5" s="112"/>
      <c r="C5" s="112"/>
      <c r="D5" s="112"/>
      <c r="E5" s="112"/>
      <c r="F5" s="112"/>
      <c r="G5" s="112"/>
      <c r="H5" s="112"/>
      <c r="I5" s="112"/>
      <c r="J5" s="112"/>
      <c r="K5" s="112"/>
      <c r="L5" s="112"/>
      <c r="M5" s="112"/>
      <c r="N5" s="112"/>
      <c r="O5" s="112"/>
    </row>
    <row r="6" ht="8.25" customHeight="1"/>
    <row r="7" spans="9:15" ht="18" customHeight="1">
      <c r="I7" s="96" t="s">
        <v>91</v>
      </c>
      <c r="J7" s="96"/>
      <c r="N7" s="96" t="s">
        <v>91</v>
      </c>
      <c r="O7" s="96"/>
    </row>
    <row r="8" spans="1:15" ht="18" customHeight="1">
      <c r="A8" s="83" t="s">
        <v>141</v>
      </c>
      <c r="B8" s="83"/>
      <c r="C8" s="84"/>
      <c r="D8" s="128" t="s">
        <v>79</v>
      </c>
      <c r="E8" s="83"/>
      <c r="F8" s="83"/>
      <c r="G8" s="83"/>
      <c r="H8" s="83" t="s">
        <v>82</v>
      </c>
      <c r="I8" s="83"/>
      <c r="J8" s="83" t="s">
        <v>83</v>
      </c>
      <c r="L8" s="98" t="s">
        <v>92</v>
      </c>
      <c r="M8" s="100"/>
      <c r="N8" s="100"/>
      <c r="O8" s="101"/>
    </row>
    <row r="9" spans="1:15" ht="18" customHeight="1" thickBot="1">
      <c r="A9" s="83"/>
      <c r="B9" s="83"/>
      <c r="C9" s="84"/>
      <c r="D9" s="128" t="s">
        <v>77</v>
      </c>
      <c r="E9" s="83"/>
      <c r="F9" s="83" t="s">
        <v>78</v>
      </c>
      <c r="G9" s="83"/>
      <c r="H9" s="127" t="s">
        <v>81</v>
      </c>
      <c r="I9" s="127" t="s">
        <v>80</v>
      </c>
      <c r="J9" s="83"/>
      <c r="L9" s="79" t="s">
        <v>93</v>
      </c>
      <c r="M9" s="118"/>
      <c r="N9" s="64" t="s">
        <v>185</v>
      </c>
      <c r="O9" s="71" t="s">
        <v>186</v>
      </c>
    </row>
    <row r="10" spans="1:15" ht="18" customHeight="1" thickBot="1" thickTop="1">
      <c r="A10" s="106"/>
      <c r="B10" s="106"/>
      <c r="C10" s="77"/>
      <c r="D10" s="44" t="s">
        <v>76</v>
      </c>
      <c r="E10" s="43" t="s">
        <v>75</v>
      </c>
      <c r="F10" s="43" t="s">
        <v>76</v>
      </c>
      <c r="G10" s="43" t="s">
        <v>75</v>
      </c>
      <c r="H10" s="129"/>
      <c r="I10" s="129"/>
      <c r="J10" s="106"/>
      <c r="L10" s="119" t="s">
        <v>94</v>
      </c>
      <c r="M10" s="50" t="s">
        <v>135</v>
      </c>
      <c r="N10" s="65">
        <v>249</v>
      </c>
      <c r="O10" s="49"/>
    </row>
    <row r="11" spans="1:15" ht="18" customHeight="1" thickTop="1">
      <c r="A11" s="126" t="s">
        <v>68</v>
      </c>
      <c r="B11" s="126"/>
      <c r="C11" s="40" t="s">
        <v>69</v>
      </c>
      <c r="D11" s="46">
        <v>19</v>
      </c>
      <c r="E11" s="17">
        <v>30</v>
      </c>
      <c r="F11" s="17">
        <v>4</v>
      </c>
      <c r="G11" s="17">
        <v>0</v>
      </c>
      <c r="H11" s="17">
        <v>37</v>
      </c>
      <c r="I11" s="17">
        <v>0</v>
      </c>
      <c r="J11" s="17">
        <f>SUM(D11:I11)</f>
        <v>90</v>
      </c>
      <c r="L11" s="117"/>
      <c r="M11" s="51">
        <f>D16</f>
        <v>336</v>
      </c>
      <c r="N11" s="66"/>
      <c r="O11" s="19">
        <f>M11-N10</f>
        <v>87</v>
      </c>
    </row>
    <row r="12" spans="1:15" ht="18" customHeight="1">
      <c r="A12" s="127"/>
      <c r="B12" s="127"/>
      <c r="C12" s="41" t="s">
        <v>70</v>
      </c>
      <c r="D12" s="47">
        <v>256</v>
      </c>
      <c r="E12" s="6">
        <v>699</v>
      </c>
      <c r="F12" s="6">
        <v>75</v>
      </c>
      <c r="G12" s="6">
        <v>11</v>
      </c>
      <c r="H12" s="6">
        <v>804</v>
      </c>
      <c r="I12" s="6">
        <v>10</v>
      </c>
      <c r="J12" s="6">
        <f>SUM(D12:I12)</f>
        <v>1855</v>
      </c>
      <c r="L12" s="120" t="s">
        <v>85</v>
      </c>
      <c r="M12" s="52" t="s">
        <v>136</v>
      </c>
      <c r="N12" s="68">
        <v>780</v>
      </c>
      <c r="O12" s="20"/>
    </row>
    <row r="13" spans="1:15" ht="18" customHeight="1">
      <c r="A13" s="127"/>
      <c r="B13" s="127"/>
      <c r="C13" s="41" t="s">
        <v>71</v>
      </c>
      <c r="D13" s="47">
        <v>61</v>
      </c>
      <c r="E13" s="6">
        <v>45</v>
      </c>
      <c r="F13" s="6">
        <v>14</v>
      </c>
      <c r="G13" s="6">
        <v>1</v>
      </c>
      <c r="H13" s="6">
        <v>220</v>
      </c>
      <c r="I13" s="6">
        <v>1</v>
      </c>
      <c r="J13" s="6">
        <f>SUM(D13:I13)</f>
        <v>342</v>
      </c>
      <c r="L13" s="117"/>
      <c r="M13" s="53">
        <f>E16</f>
        <v>775</v>
      </c>
      <c r="N13" s="66"/>
      <c r="O13" s="19">
        <f>M13-N12</f>
        <v>-5</v>
      </c>
    </row>
    <row r="14" spans="1:15" ht="18" customHeight="1">
      <c r="A14" s="127"/>
      <c r="B14" s="127"/>
      <c r="C14" s="41" t="s">
        <v>72</v>
      </c>
      <c r="D14" s="47">
        <v>0</v>
      </c>
      <c r="E14" s="6">
        <v>1</v>
      </c>
      <c r="F14" s="6">
        <v>1</v>
      </c>
      <c r="G14" s="6">
        <v>0</v>
      </c>
      <c r="H14" s="6">
        <v>38</v>
      </c>
      <c r="I14" s="6">
        <v>0</v>
      </c>
      <c r="J14" s="6">
        <f>SUM(D14:I14)</f>
        <v>40</v>
      </c>
      <c r="L14" s="83" t="s">
        <v>95</v>
      </c>
      <c r="M14" s="52" t="s">
        <v>137</v>
      </c>
      <c r="N14" s="68">
        <v>152</v>
      </c>
      <c r="O14" s="20"/>
    </row>
    <row r="15" spans="1:15" ht="18" customHeight="1">
      <c r="A15" s="127"/>
      <c r="B15" s="127"/>
      <c r="C15" s="84" t="s">
        <v>73</v>
      </c>
      <c r="D15" s="48" t="s">
        <v>84</v>
      </c>
      <c r="E15" s="16" t="s">
        <v>85</v>
      </c>
      <c r="F15" s="16" t="s">
        <v>86</v>
      </c>
      <c r="G15" s="16" t="s">
        <v>87</v>
      </c>
      <c r="H15" s="16" t="s">
        <v>88</v>
      </c>
      <c r="I15" s="16" t="s">
        <v>89</v>
      </c>
      <c r="J15" s="16" t="s">
        <v>90</v>
      </c>
      <c r="L15" s="83"/>
      <c r="M15" s="51">
        <f>F16</f>
        <v>94</v>
      </c>
      <c r="N15" s="66"/>
      <c r="O15" s="19">
        <f>M15-N14</f>
        <v>-58</v>
      </c>
    </row>
    <row r="16" spans="1:15" ht="18" customHeight="1">
      <c r="A16" s="127"/>
      <c r="B16" s="127"/>
      <c r="C16" s="84"/>
      <c r="D16" s="46">
        <f>SUM(D11:D14)</f>
        <v>336</v>
      </c>
      <c r="E16" s="17">
        <f aca="true" t="shared" si="0" ref="E16:J16">SUM(E11:E14)</f>
        <v>775</v>
      </c>
      <c r="F16" s="17">
        <f t="shared" si="0"/>
        <v>94</v>
      </c>
      <c r="G16" s="17">
        <f t="shared" si="0"/>
        <v>12</v>
      </c>
      <c r="H16" s="17">
        <f t="shared" si="0"/>
        <v>1099</v>
      </c>
      <c r="I16" s="17">
        <f t="shared" si="0"/>
        <v>11</v>
      </c>
      <c r="J16" s="17">
        <f t="shared" si="0"/>
        <v>2327</v>
      </c>
      <c r="L16" s="83" t="s">
        <v>96</v>
      </c>
      <c r="M16" s="52" t="s">
        <v>138</v>
      </c>
      <c r="N16" s="68">
        <v>28</v>
      </c>
      <c r="O16" s="20"/>
    </row>
    <row r="17" spans="12:15" ht="18" customHeight="1">
      <c r="L17" s="83"/>
      <c r="M17" s="53">
        <f>G16</f>
        <v>12</v>
      </c>
      <c r="N17" s="66"/>
      <c r="O17" s="19">
        <f>M17-N16</f>
        <v>-16</v>
      </c>
    </row>
    <row r="18" spans="12:15" ht="18" customHeight="1">
      <c r="L18" s="83" t="s">
        <v>97</v>
      </c>
      <c r="M18" s="54" t="s">
        <v>139</v>
      </c>
      <c r="N18" s="69">
        <v>975</v>
      </c>
      <c r="O18" s="20"/>
    </row>
    <row r="19" spans="12:15" ht="18" customHeight="1">
      <c r="L19" s="83"/>
      <c r="M19" s="53">
        <f>H16</f>
        <v>1099</v>
      </c>
      <c r="N19" s="66"/>
      <c r="O19" s="19">
        <f>M19-N18</f>
        <v>124</v>
      </c>
    </row>
    <row r="20" spans="4:15" ht="18" customHeight="1">
      <c r="D20" s="28"/>
      <c r="E20" s="28"/>
      <c r="L20" s="83" t="s">
        <v>98</v>
      </c>
      <c r="M20" s="54" t="s">
        <v>80</v>
      </c>
      <c r="N20" s="68">
        <v>11</v>
      </c>
      <c r="O20" s="20"/>
    </row>
    <row r="21" spans="12:15" ht="18" customHeight="1">
      <c r="L21" s="83"/>
      <c r="M21" s="53">
        <f>I16</f>
        <v>11</v>
      </c>
      <c r="N21" s="66"/>
      <c r="O21" s="19">
        <f>M21-N20</f>
        <v>0</v>
      </c>
    </row>
    <row r="22" spans="12:15" ht="18" customHeight="1">
      <c r="L22" s="83" t="s">
        <v>99</v>
      </c>
      <c r="M22" s="54" t="s">
        <v>140</v>
      </c>
      <c r="N22" s="69">
        <v>2195</v>
      </c>
      <c r="O22" s="20"/>
    </row>
    <row r="23" spans="1:15" ht="18" customHeight="1">
      <c r="A23" s="27"/>
      <c r="B23" s="27"/>
      <c r="C23" s="27"/>
      <c r="D23" s="23"/>
      <c r="E23" s="23"/>
      <c r="L23" s="83"/>
      <c r="M23" s="53">
        <f>J16</f>
        <v>2327</v>
      </c>
      <c r="N23" s="70"/>
      <c r="O23" s="19">
        <f>M23-N22</f>
        <v>132</v>
      </c>
    </row>
    <row r="24" spans="1:15" ht="18" customHeight="1">
      <c r="A24" s="27"/>
      <c r="B24" s="27"/>
      <c r="C24" s="27"/>
      <c r="D24" s="23"/>
      <c r="E24" s="23"/>
      <c r="L24" s="22"/>
      <c r="M24" s="23"/>
      <c r="N24" s="24"/>
      <c r="O24" s="25"/>
    </row>
    <row r="25" spans="1:15" ht="18" customHeight="1">
      <c r="A25" s="27"/>
      <c r="B25" s="27"/>
      <c r="C25" s="27"/>
      <c r="D25" s="23"/>
      <c r="E25" s="23"/>
      <c r="L25" s="22"/>
      <c r="M25" s="23"/>
      <c r="N25" s="24"/>
      <c r="O25" s="25"/>
    </row>
    <row r="26" spans="1:15" ht="18" customHeight="1">
      <c r="A26" s="22"/>
      <c r="B26" s="22"/>
      <c r="C26" s="22"/>
      <c r="D26" s="23"/>
      <c r="E26" s="23"/>
      <c r="L26" s="22"/>
      <c r="M26" s="23"/>
      <c r="N26" s="24"/>
      <c r="O26" s="25"/>
    </row>
    <row r="27" spans="1:15" ht="18" customHeight="1">
      <c r="A27" s="22"/>
      <c r="B27" s="22"/>
      <c r="C27" s="22"/>
      <c r="D27" s="23"/>
      <c r="E27" s="23"/>
      <c r="L27" s="22"/>
      <c r="M27" s="23"/>
      <c r="N27" s="24"/>
      <c r="O27" s="25"/>
    </row>
    <row r="28" spans="1:15" ht="18" customHeight="1">
      <c r="A28" s="22"/>
      <c r="B28" s="22"/>
      <c r="C28" s="22"/>
      <c r="D28" s="96" t="s">
        <v>91</v>
      </c>
      <c r="E28" s="96"/>
      <c r="L28" s="22"/>
      <c r="M28" s="23"/>
      <c r="N28" s="24"/>
      <c r="O28" s="25"/>
    </row>
    <row r="29" spans="1:5" ht="18" customHeight="1">
      <c r="A29" s="83" t="s">
        <v>100</v>
      </c>
      <c r="B29" s="125"/>
      <c r="C29" s="125"/>
      <c r="D29" s="125"/>
      <c r="E29" s="125"/>
    </row>
    <row r="30" spans="1:16" ht="18" customHeight="1" thickBot="1">
      <c r="A30" s="106" t="s">
        <v>111</v>
      </c>
      <c r="B30" s="123"/>
      <c r="C30" s="124"/>
      <c r="D30" s="44" t="s">
        <v>74</v>
      </c>
      <c r="E30" s="43" t="s">
        <v>75</v>
      </c>
      <c r="O30" s="96" t="s">
        <v>91</v>
      </c>
      <c r="P30" s="96"/>
    </row>
    <row r="31" spans="1:16" ht="18" customHeight="1" thickBot="1" thickTop="1">
      <c r="A31" s="81" t="s">
        <v>101</v>
      </c>
      <c r="B31" s="81"/>
      <c r="C31" s="82"/>
      <c r="D31" s="38">
        <v>422</v>
      </c>
      <c r="E31" s="37">
        <v>33</v>
      </c>
      <c r="G31" s="106" t="s">
        <v>112</v>
      </c>
      <c r="H31" s="123"/>
      <c r="I31" s="123"/>
      <c r="J31" s="123"/>
      <c r="K31" s="123"/>
      <c r="L31" s="123"/>
      <c r="M31" s="123"/>
      <c r="N31" s="123"/>
      <c r="O31" s="123"/>
      <c r="P31" s="123"/>
    </row>
    <row r="32" spans="1:16" ht="18" customHeight="1" thickTop="1">
      <c r="A32" s="83" t="s">
        <v>102</v>
      </c>
      <c r="B32" s="83"/>
      <c r="C32" s="84"/>
      <c r="D32" s="42">
        <v>167</v>
      </c>
      <c r="E32" s="5">
        <v>44</v>
      </c>
      <c r="G32" s="117" t="s">
        <v>113</v>
      </c>
      <c r="H32" s="117"/>
      <c r="I32" s="117"/>
      <c r="J32" s="56" t="s">
        <v>114</v>
      </c>
      <c r="K32" s="121" t="s">
        <v>115</v>
      </c>
      <c r="L32" s="122"/>
      <c r="M32" s="116" t="s">
        <v>113</v>
      </c>
      <c r="N32" s="117"/>
      <c r="O32" s="56" t="s">
        <v>114</v>
      </c>
      <c r="P32" s="56" t="s">
        <v>116</v>
      </c>
    </row>
    <row r="33" spans="1:16" ht="18" customHeight="1">
      <c r="A33" s="83" t="s">
        <v>103</v>
      </c>
      <c r="B33" s="83"/>
      <c r="C33" s="84"/>
      <c r="D33" s="42">
        <v>120</v>
      </c>
      <c r="E33" s="5">
        <v>61</v>
      </c>
      <c r="G33" s="110" t="s">
        <v>117</v>
      </c>
      <c r="H33" s="110"/>
      <c r="I33" s="110"/>
      <c r="J33" s="5">
        <v>43</v>
      </c>
      <c r="K33" s="114">
        <v>4</v>
      </c>
      <c r="L33" s="115"/>
      <c r="M33" s="109" t="s">
        <v>126</v>
      </c>
      <c r="N33" s="110"/>
      <c r="O33" s="5">
        <v>0</v>
      </c>
      <c r="P33" s="21">
        <v>0</v>
      </c>
    </row>
    <row r="34" spans="1:16" ht="18" customHeight="1">
      <c r="A34" s="83" t="s">
        <v>104</v>
      </c>
      <c r="B34" s="83"/>
      <c r="C34" s="84"/>
      <c r="D34" s="42">
        <v>178</v>
      </c>
      <c r="E34" s="5">
        <v>114</v>
      </c>
      <c r="G34" s="110" t="s">
        <v>118</v>
      </c>
      <c r="H34" s="110"/>
      <c r="I34" s="110"/>
      <c r="J34" s="5">
        <v>660</v>
      </c>
      <c r="K34" s="114">
        <v>57</v>
      </c>
      <c r="L34" s="115"/>
      <c r="M34" s="109" t="s">
        <v>127</v>
      </c>
      <c r="N34" s="110"/>
      <c r="O34" s="5">
        <v>0</v>
      </c>
      <c r="P34" s="21">
        <v>0</v>
      </c>
    </row>
    <row r="35" spans="1:16" ht="18" customHeight="1">
      <c r="A35" s="83" t="s">
        <v>105</v>
      </c>
      <c r="B35" s="83"/>
      <c r="C35" s="84"/>
      <c r="D35" s="42">
        <v>214</v>
      </c>
      <c r="E35" s="5">
        <v>145</v>
      </c>
      <c r="G35" s="110" t="s">
        <v>119</v>
      </c>
      <c r="H35" s="110"/>
      <c r="I35" s="110"/>
      <c r="J35" s="5">
        <v>181</v>
      </c>
      <c r="K35" s="114">
        <v>54</v>
      </c>
      <c r="L35" s="115"/>
      <c r="M35" s="109" t="s">
        <v>128</v>
      </c>
      <c r="N35" s="110"/>
      <c r="O35" s="5">
        <v>0</v>
      </c>
      <c r="P35" s="21">
        <v>0</v>
      </c>
    </row>
    <row r="36" spans="1:16" ht="18" customHeight="1">
      <c r="A36" s="83" t="s">
        <v>106</v>
      </c>
      <c r="B36" s="83"/>
      <c r="C36" s="84"/>
      <c r="D36" s="42">
        <v>122</v>
      </c>
      <c r="E36" s="5">
        <v>232</v>
      </c>
      <c r="G36" s="110" t="s">
        <v>120</v>
      </c>
      <c r="H36" s="110"/>
      <c r="I36" s="110"/>
      <c r="J36" s="5">
        <v>116</v>
      </c>
      <c r="K36" s="114">
        <v>50</v>
      </c>
      <c r="L36" s="115"/>
      <c r="M36" s="109" t="s">
        <v>129</v>
      </c>
      <c r="N36" s="110"/>
      <c r="O36" s="5">
        <v>0</v>
      </c>
      <c r="P36" s="21">
        <v>0</v>
      </c>
    </row>
    <row r="37" spans="1:16" ht="18" customHeight="1">
      <c r="A37" s="83" t="s">
        <v>107</v>
      </c>
      <c r="B37" s="83"/>
      <c r="C37" s="84"/>
      <c r="D37" s="47">
        <v>38</v>
      </c>
      <c r="E37" s="6">
        <v>85</v>
      </c>
      <c r="G37" s="110" t="s">
        <v>121</v>
      </c>
      <c r="H37" s="110"/>
      <c r="I37" s="110"/>
      <c r="J37" s="5">
        <v>3</v>
      </c>
      <c r="K37" s="114">
        <v>0</v>
      </c>
      <c r="L37" s="115"/>
      <c r="M37" s="109" t="s">
        <v>130</v>
      </c>
      <c r="N37" s="110"/>
      <c r="O37" s="5">
        <v>213</v>
      </c>
      <c r="P37" s="21">
        <v>76</v>
      </c>
    </row>
    <row r="38" spans="1:16" ht="18" customHeight="1">
      <c r="A38" s="83" t="s">
        <v>108</v>
      </c>
      <c r="B38" s="83"/>
      <c r="C38" s="84"/>
      <c r="D38" s="55">
        <v>54</v>
      </c>
      <c r="E38" s="26">
        <v>68</v>
      </c>
      <c r="G38" s="110" t="s">
        <v>122</v>
      </c>
      <c r="H38" s="110"/>
      <c r="I38" s="110"/>
      <c r="J38" s="5">
        <v>37</v>
      </c>
      <c r="K38" s="114">
        <v>5</v>
      </c>
      <c r="L38" s="115"/>
      <c r="M38" s="109" t="s">
        <v>131</v>
      </c>
      <c r="N38" s="110"/>
      <c r="O38" s="5">
        <v>2</v>
      </c>
      <c r="P38" s="21">
        <v>1</v>
      </c>
    </row>
    <row r="39" spans="1:16" ht="18" customHeight="1">
      <c r="A39" s="83" t="s">
        <v>109</v>
      </c>
      <c r="B39" s="83"/>
      <c r="C39" s="84"/>
      <c r="D39" s="42">
        <v>225</v>
      </c>
      <c r="E39" s="5">
        <v>5</v>
      </c>
      <c r="G39" s="110" t="s">
        <v>123</v>
      </c>
      <c r="H39" s="110"/>
      <c r="I39" s="110"/>
      <c r="J39" s="5">
        <v>210</v>
      </c>
      <c r="K39" s="114">
        <v>45</v>
      </c>
      <c r="L39" s="115"/>
      <c r="M39" s="109" t="s">
        <v>132</v>
      </c>
      <c r="N39" s="110"/>
      <c r="O39" s="5">
        <v>0</v>
      </c>
      <c r="P39" s="21">
        <v>0</v>
      </c>
    </row>
    <row r="40" spans="1:16" ht="18" customHeight="1">
      <c r="A40" s="83" t="s">
        <v>5</v>
      </c>
      <c r="B40" s="83"/>
      <c r="C40" s="84"/>
      <c r="D40" s="47">
        <f>SUM(D31:D39)</f>
        <v>1540</v>
      </c>
      <c r="E40" s="6">
        <f>SUM(E31:E39)</f>
        <v>787</v>
      </c>
      <c r="G40" s="110" t="s">
        <v>124</v>
      </c>
      <c r="H40" s="110"/>
      <c r="I40" s="110"/>
      <c r="J40" s="5">
        <v>45</v>
      </c>
      <c r="K40" s="114">
        <v>21</v>
      </c>
      <c r="L40" s="115"/>
      <c r="M40" s="109" t="s">
        <v>59</v>
      </c>
      <c r="N40" s="110"/>
      <c r="O40" s="5">
        <v>691</v>
      </c>
      <c r="P40" s="21">
        <v>89</v>
      </c>
    </row>
    <row r="41" spans="1:16" ht="18" customHeight="1">
      <c r="A41" s="83" t="s">
        <v>110</v>
      </c>
      <c r="B41" s="83"/>
      <c r="C41" s="84"/>
      <c r="D41" s="113">
        <f>D40+E40</f>
        <v>2327</v>
      </c>
      <c r="E41" s="83"/>
      <c r="G41" s="110" t="s">
        <v>125</v>
      </c>
      <c r="H41" s="110"/>
      <c r="I41" s="110"/>
      <c r="J41" s="5">
        <v>126</v>
      </c>
      <c r="K41" s="114">
        <v>42</v>
      </c>
      <c r="L41" s="115"/>
      <c r="M41" s="109" t="s">
        <v>5</v>
      </c>
      <c r="N41" s="110"/>
      <c r="O41" s="6">
        <f>SUM(J33:J41,O33:O40)</f>
        <v>2327</v>
      </c>
      <c r="P41" s="21">
        <f>SUM(K33:L41,P33:P40)</f>
        <v>444</v>
      </c>
    </row>
  </sheetData>
  <mergeCells count="69">
    <mergeCell ref="G32:I32"/>
    <mergeCell ref="G35:I35"/>
    <mergeCell ref="A11:B16"/>
    <mergeCell ref="D8:G8"/>
    <mergeCell ref="A8:C10"/>
    <mergeCell ref="H9:H10"/>
    <mergeCell ref="I9:I10"/>
    <mergeCell ref="H8:I8"/>
    <mergeCell ref="D9:E9"/>
    <mergeCell ref="F9:G9"/>
    <mergeCell ref="A36:C36"/>
    <mergeCell ref="A37:C37"/>
    <mergeCell ref="A31:C31"/>
    <mergeCell ref="A32:C32"/>
    <mergeCell ref="A33:C33"/>
    <mergeCell ref="A34:C34"/>
    <mergeCell ref="A35:C35"/>
    <mergeCell ref="I7:J7"/>
    <mergeCell ref="C15:C16"/>
    <mergeCell ref="G31:P31"/>
    <mergeCell ref="A30:C30"/>
    <mergeCell ref="A29:E29"/>
    <mergeCell ref="D28:E28"/>
    <mergeCell ref="L20:L21"/>
    <mergeCell ref="L22:L23"/>
    <mergeCell ref="L16:L17"/>
    <mergeCell ref="L18:L19"/>
    <mergeCell ref="L12:L13"/>
    <mergeCell ref="L14:L15"/>
    <mergeCell ref="K32:L32"/>
    <mergeCell ref="J8:J10"/>
    <mergeCell ref="N7:O7"/>
    <mergeCell ref="L9:M9"/>
    <mergeCell ref="L8:O8"/>
    <mergeCell ref="L10:L11"/>
    <mergeCell ref="K41:L41"/>
    <mergeCell ref="M32:N32"/>
    <mergeCell ref="M33:N33"/>
    <mergeCell ref="G41:I41"/>
    <mergeCell ref="K33:L33"/>
    <mergeCell ref="G37:I37"/>
    <mergeCell ref="G38:I38"/>
    <mergeCell ref="G39:I39"/>
    <mergeCell ref="G40:I40"/>
    <mergeCell ref="G33:I33"/>
    <mergeCell ref="D41:E41"/>
    <mergeCell ref="M37:N37"/>
    <mergeCell ref="M38:N38"/>
    <mergeCell ref="G36:I36"/>
    <mergeCell ref="M41:N41"/>
    <mergeCell ref="K36:L36"/>
    <mergeCell ref="K37:L37"/>
    <mergeCell ref="K38:L38"/>
    <mergeCell ref="K39:L39"/>
    <mergeCell ref="K40:L40"/>
    <mergeCell ref="A41:C41"/>
    <mergeCell ref="A40:C40"/>
    <mergeCell ref="A39:C39"/>
    <mergeCell ref="A38:C38"/>
    <mergeCell ref="M39:N39"/>
    <mergeCell ref="M40:N40"/>
    <mergeCell ref="A5:O5"/>
    <mergeCell ref="O30:P30"/>
    <mergeCell ref="K34:L34"/>
    <mergeCell ref="K35:L35"/>
    <mergeCell ref="G34:I34"/>
    <mergeCell ref="M34:N34"/>
    <mergeCell ref="M35:N35"/>
    <mergeCell ref="M36:N36"/>
  </mergeCells>
  <printOptions horizontalCentered="1"/>
  <pageMargins left="0.7874015748031497" right="0.7874015748031497" top="0.984251968503937" bottom="0.7874015748031497" header="0.5118110236220472" footer="0.5118110236220472"/>
  <pageSetup firstPageNumber="10" useFirstPageNumber="1" fitToHeight="1" fitToWidth="1" horizontalDpi="300" verticalDpi="300" orientation="portrait" paperSize="9" scale="9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00390625" defaultRowHeight="13.5"/>
  <cols>
    <col min="1" max="1" width="2.125" style="0" customWidth="1"/>
    <col min="2" max="2" width="4.375" style="0" customWidth="1"/>
    <col min="3" max="4" width="3.375" style="0" customWidth="1"/>
    <col min="5" max="5" width="6.375" style="0" customWidth="1"/>
    <col min="6" max="6" width="6.25390625" style="0" customWidth="1"/>
    <col min="7" max="8" width="6.375" style="0" customWidth="1"/>
    <col min="9" max="9" width="4.125" style="0" customWidth="1"/>
    <col min="10" max="10" width="11.875" style="0" customWidth="1"/>
    <col min="11" max="11" width="5.50390625" style="0" customWidth="1"/>
  </cols>
  <sheetData>
    <row r="1" spans="6:13" ht="18" customHeight="1">
      <c r="F1" s="96" t="s">
        <v>50</v>
      </c>
      <c r="G1" s="96"/>
      <c r="L1" s="96" t="s">
        <v>50</v>
      </c>
      <c r="M1" s="96"/>
    </row>
    <row r="2" spans="1:13" ht="18" customHeight="1" thickBot="1">
      <c r="A2" s="106" t="s">
        <v>49</v>
      </c>
      <c r="B2" s="106"/>
      <c r="C2" s="106"/>
      <c r="D2" s="106"/>
      <c r="E2" s="106"/>
      <c r="F2" s="106"/>
      <c r="G2" s="106"/>
      <c r="J2" s="106" t="s">
        <v>53</v>
      </c>
      <c r="K2" s="106"/>
      <c r="L2" s="106"/>
      <c r="M2" s="106"/>
    </row>
    <row r="3" spans="1:13" ht="18" customHeight="1" thickTop="1">
      <c r="A3" s="117" t="s">
        <v>41</v>
      </c>
      <c r="B3" s="117"/>
      <c r="C3" s="117"/>
      <c r="D3" s="117"/>
      <c r="E3" s="146"/>
      <c r="F3" s="141">
        <v>2187</v>
      </c>
      <c r="G3" s="142"/>
      <c r="J3" s="81" t="s">
        <v>51</v>
      </c>
      <c r="K3" s="82"/>
      <c r="L3" s="46">
        <v>1998</v>
      </c>
      <c r="M3" s="57">
        <f>L3/$L$5</f>
        <v>0.8586162440911044</v>
      </c>
    </row>
    <row r="4" spans="1:13" ht="18" customHeight="1">
      <c r="A4" s="83" t="s">
        <v>42</v>
      </c>
      <c r="B4" s="83"/>
      <c r="C4" s="83"/>
      <c r="D4" s="83"/>
      <c r="E4" s="98"/>
      <c r="F4" s="137">
        <v>0</v>
      </c>
      <c r="G4" s="138"/>
      <c r="J4" s="83" t="s">
        <v>52</v>
      </c>
      <c r="K4" s="84"/>
      <c r="L4" s="47">
        <v>329</v>
      </c>
      <c r="M4" s="10">
        <f>L4/$L$5</f>
        <v>0.14138375590889557</v>
      </c>
    </row>
    <row r="5" spans="1:13" ht="18" customHeight="1">
      <c r="A5" s="83" t="s">
        <v>43</v>
      </c>
      <c r="B5" s="83"/>
      <c r="C5" s="83"/>
      <c r="D5" s="83"/>
      <c r="E5" s="98"/>
      <c r="F5" s="137">
        <v>140</v>
      </c>
      <c r="G5" s="138"/>
      <c r="J5" s="83" t="s">
        <v>5</v>
      </c>
      <c r="K5" s="84"/>
      <c r="L5" s="47">
        <f>SUM(L3:L4)</f>
        <v>2327</v>
      </c>
      <c r="M5" s="11">
        <f>L5/$L$5</f>
        <v>1</v>
      </c>
    </row>
    <row r="6" spans="1:13" ht="18" customHeight="1">
      <c r="A6" s="83" t="s">
        <v>5</v>
      </c>
      <c r="B6" s="83"/>
      <c r="C6" s="83"/>
      <c r="D6" s="83"/>
      <c r="E6" s="98"/>
      <c r="F6" s="137">
        <f>SUM(F3:G5)</f>
        <v>2327</v>
      </c>
      <c r="G6" s="138"/>
      <c r="J6" s="102" t="s">
        <v>173</v>
      </c>
      <c r="K6" s="102"/>
      <c r="L6" s="102"/>
      <c r="M6" s="102"/>
    </row>
    <row r="7" spans="1:13" ht="18" customHeight="1">
      <c r="A7" s="102" t="s">
        <v>172</v>
      </c>
      <c r="B7" s="102"/>
      <c r="C7" s="102"/>
      <c r="D7" s="102"/>
      <c r="E7" s="102"/>
      <c r="F7" s="102"/>
      <c r="G7" s="102"/>
      <c r="J7" s="80"/>
      <c r="K7" s="80"/>
      <c r="L7" s="80"/>
      <c r="M7" s="80"/>
    </row>
    <row r="8" spans="1:13" ht="18" customHeight="1">
      <c r="A8" s="80"/>
      <c r="B8" s="80"/>
      <c r="C8" s="80"/>
      <c r="D8" s="80"/>
      <c r="E8" s="80"/>
      <c r="F8" s="80"/>
      <c r="G8" s="80"/>
      <c r="J8" s="73"/>
      <c r="K8" s="73"/>
      <c r="L8" s="73"/>
      <c r="M8" s="73"/>
    </row>
    <row r="9" ht="20.25" customHeight="1"/>
    <row r="10" spans="6:12" ht="18" customHeight="1">
      <c r="F10" s="96" t="s">
        <v>50</v>
      </c>
      <c r="G10" s="96"/>
      <c r="K10" s="96" t="s">
        <v>50</v>
      </c>
      <c r="L10" s="96"/>
    </row>
    <row r="11" spans="1:12" ht="18" customHeight="1">
      <c r="A11" s="83" t="s">
        <v>48</v>
      </c>
      <c r="B11" s="83"/>
      <c r="C11" s="83"/>
      <c r="D11" s="83"/>
      <c r="E11" s="83"/>
      <c r="F11" s="83"/>
      <c r="G11" s="83"/>
      <c r="J11" s="86" t="s">
        <v>60</v>
      </c>
      <c r="K11" s="86"/>
      <c r="L11" s="86"/>
    </row>
    <row r="12" spans="1:12" ht="18" customHeight="1" thickBot="1">
      <c r="A12" s="83" t="s">
        <v>44</v>
      </c>
      <c r="B12" s="83"/>
      <c r="C12" s="83"/>
      <c r="D12" s="83"/>
      <c r="E12" s="83"/>
      <c r="F12" s="84"/>
      <c r="G12" s="42">
        <v>5</v>
      </c>
      <c r="J12" s="87"/>
      <c r="K12" s="87"/>
      <c r="L12" s="87"/>
    </row>
    <row r="13" spans="1:12" ht="18" customHeight="1" thickTop="1">
      <c r="A13" s="83" t="s">
        <v>45</v>
      </c>
      <c r="B13" s="83"/>
      <c r="C13" s="83"/>
      <c r="D13" s="83"/>
      <c r="E13" s="83"/>
      <c r="F13" s="84"/>
      <c r="G13" s="42">
        <v>3</v>
      </c>
      <c r="J13" s="81" t="s">
        <v>54</v>
      </c>
      <c r="K13" s="82"/>
      <c r="L13" s="38">
        <v>41</v>
      </c>
    </row>
    <row r="14" spans="1:12" ht="18" customHeight="1">
      <c r="A14" s="139" t="s">
        <v>46</v>
      </c>
      <c r="B14" s="139"/>
      <c r="C14" s="139"/>
      <c r="D14" s="139"/>
      <c r="E14" s="139"/>
      <c r="F14" s="140"/>
      <c r="G14" s="42">
        <v>48</v>
      </c>
      <c r="J14" s="83" t="s">
        <v>55</v>
      </c>
      <c r="K14" s="84"/>
      <c r="L14" s="42">
        <v>213</v>
      </c>
    </row>
    <row r="15" spans="1:12" ht="18" customHeight="1">
      <c r="A15" s="83" t="s">
        <v>47</v>
      </c>
      <c r="B15" s="83"/>
      <c r="C15" s="83"/>
      <c r="D15" s="83"/>
      <c r="E15" s="83"/>
      <c r="F15" s="84"/>
      <c r="G15" s="42">
        <v>10</v>
      </c>
      <c r="J15" s="83" t="s">
        <v>56</v>
      </c>
      <c r="K15" s="84"/>
      <c r="L15" s="42">
        <v>18</v>
      </c>
    </row>
    <row r="16" spans="1:12" ht="18" customHeight="1">
      <c r="A16" s="83" t="s">
        <v>5</v>
      </c>
      <c r="B16" s="83"/>
      <c r="C16" s="83"/>
      <c r="D16" s="83"/>
      <c r="E16" s="83"/>
      <c r="F16" s="84"/>
      <c r="G16" s="42">
        <f>SUM(G12:G15)</f>
        <v>66</v>
      </c>
      <c r="J16" s="83" t="s">
        <v>57</v>
      </c>
      <c r="K16" s="84"/>
      <c r="L16" s="42">
        <v>62</v>
      </c>
    </row>
    <row r="17" spans="1:12" ht="18" customHeight="1">
      <c r="A17" s="143" t="s">
        <v>150</v>
      </c>
      <c r="B17" s="144"/>
      <c r="C17" s="144"/>
      <c r="D17" s="144"/>
      <c r="E17" s="144"/>
      <c r="F17" s="145"/>
      <c r="G17" s="42">
        <v>115</v>
      </c>
      <c r="J17" s="83" t="s">
        <v>58</v>
      </c>
      <c r="K17" s="84"/>
      <c r="L17" s="42">
        <v>35</v>
      </c>
    </row>
    <row r="18" spans="1:12" ht="18" customHeight="1">
      <c r="A18" s="15" t="s">
        <v>166</v>
      </c>
      <c r="J18" s="83" t="s">
        <v>59</v>
      </c>
      <c r="K18" s="84"/>
      <c r="L18" s="42">
        <v>61</v>
      </c>
    </row>
    <row r="19" spans="10:12" ht="18" customHeight="1">
      <c r="J19" s="83" t="s">
        <v>5</v>
      </c>
      <c r="K19" s="84"/>
      <c r="L19" s="42">
        <f>SUM(L13:L18)</f>
        <v>430</v>
      </c>
    </row>
    <row r="20" spans="10:12" ht="24.75" customHeight="1">
      <c r="J20" s="22"/>
      <c r="K20" s="22"/>
      <c r="L20" s="23"/>
    </row>
    <row r="21" spans="1:12" ht="18" customHeight="1">
      <c r="A21" s="35" t="s">
        <v>143</v>
      </c>
      <c r="B21" s="29"/>
      <c r="C21" s="29"/>
      <c r="D21" s="29"/>
      <c r="E21" s="29"/>
      <c r="F21" s="29"/>
      <c r="G21" s="29"/>
      <c r="H21" s="29"/>
      <c r="J21" s="22"/>
      <c r="K21" s="22"/>
      <c r="L21" s="23"/>
    </row>
    <row r="22" spans="1:12" ht="18" customHeight="1" thickBot="1">
      <c r="A22" s="132"/>
      <c r="B22" s="133"/>
      <c r="C22" s="133"/>
      <c r="D22" s="134"/>
      <c r="E22" s="59" t="s">
        <v>146</v>
      </c>
      <c r="F22" s="45" t="s">
        <v>147</v>
      </c>
      <c r="G22" s="45" t="s">
        <v>148</v>
      </c>
      <c r="H22" s="45" t="s">
        <v>174</v>
      </c>
      <c r="J22" s="22"/>
      <c r="K22" s="22"/>
      <c r="L22" s="23"/>
    </row>
    <row r="23" spans="1:12" ht="18" customHeight="1" thickTop="1">
      <c r="A23" s="81" t="s">
        <v>144</v>
      </c>
      <c r="B23" s="81"/>
      <c r="C23" s="81"/>
      <c r="D23" s="82"/>
      <c r="E23" s="60">
        <v>24</v>
      </c>
      <c r="F23" s="58">
        <v>16</v>
      </c>
      <c r="G23" s="58">
        <v>36</v>
      </c>
      <c r="H23" s="58">
        <v>38</v>
      </c>
      <c r="J23" s="22"/>
      <c r="K23" s="22"/>
      <c r="L23" s="23"/>
    </row>
    <row r="24" spans="1:12" ht="18" customHeight="1">
      <c r="A24" s="83" t="s">
        <v>145</v>
      </c>
      <c r="B24" s="83"/>
      <c r="C24" s="83"/>
      <c r="D24" s="84"/>
      <c r="E24" s="61">
        <v>44</v>
      </c>
      <c r="F24" s="36">
        <v>68</v>
      </c>
      <c r="G24" s="36">
        <v>45</v>
      </c>
      <c r="H24" s="36">
        <v>65</v>
      </c>
      <c r="J24" s="22"/>
      <c r="K24" s="22"/>
      <c r="L24" s="23"/>
    </row>
    <row r="25" spans="1:12" ht="18" customHeight="1">
      <c r="A25" s="104" t="s">
        <v>181</v>
      </c>
      <c r="B25" s="135"/>
      <c r="C25" s="135"/>
      <c r="D25" s="135"/>
      <c r="E25" s="135"/>
      <c r="F25" s="135"/>
      <c r="G25" s="135"/>
      <c r="H25" s="135"/>
      <c r="I25" s="136"/>
      <c r="J25" s="22"/>
      <c r="K25" s="22"/>
      <c r="L25" s="23"/>
    </row>
    <row r="26" spans="1:9" ht="18" customHeight="1">
      <c r="A26" s="107"/>
      <c r="B26" s="107"/>
      <c r="C26" s="107"/>
      <c r="D26" s="107"/>
      <c r="E26" s="107"/>
      <c r="F26" s="107"/>
      <c r="G26" s="107"/>
      <c r="H26" s="107"/>
      <c r="I26" s="136"/>
    </row>
    <row r="27" spans="1:9" ht="18" customHeight="1">
      <c r="A27" s="136"/>
      <c r="B27" s="136"/>
      <c r="C27" s="136"/>
      <c r="D27" s="136"/>
      <c r="E27" s="136"/>
      <c r="F27" s="136"/>
      <c r="G27" s="136"/>
      <c r="H27" s="136"/>
      <c r="I27" s="136"/>
    </row>
    <row r="28" spans="4:14" ht="18" customHeight="1">
      <c r="D28" s="85"/>
      <c r="E28" s="85"/>
      <c r="F28" s="85"/>
      <c r="G28" s="85"/>
      <c r="H28" s="85"/>
      <c r="I28" s="85"/>
      <c r="J28" s="85"/>
      <c r="K28" s="85"/>
      <c r="L28" s="85"/>
      <c r="M28" s="85"/>
      <c r="N28" s="85"/>
    </row>
    <row r="29" spans="4:14" ht="18" customHeight="1">
      <c r="D29" s="85"/>
      <c r="E29" s="85"/>
      <c r="F29" s="85"/>
      <c r="G29" s="85"/>
      <c r="H29" s="85"/>
      <c r="I29" s="85"/>
      <c r="J29" s="85"/>
      <c r="K29" s="85"/>
      <c r="L29" s="85"/>
      <c r="M29" s="85"/>
      <c r="N29" s="85"/>
    </row>
    <row r="30" spans="4:14" ht="18" customHeight="1">
      <c r="D30" s="85"/>
      <c r="E30" s="85"/>
      <c r="F30" s="85"/>
      <c r="G30" s="85"/>
      <c r="H30" s="85"/>
      <c r="I30" s="85"/>
      <c r="J30" s="85"/>
      <c r="K30" s="85"/>
      <c r="L30" s="85"/>
      <c r="M30" s="85"/>
      <c r="N30" s="85"/>
    </row>
    <row r="31" spans="4:14" ht="18" customHeight="1">
      <c r="D31" s="85"/>
      <c r="E31" s="85"/>
      <c r="F31" s="85"/>
      <c r="G31" s="85"/>
      <c r="H31" s="85"/>
      <c r="I31" s="85"/>
      <c r="J31" s="85"/>
      <c r="K31" s="85"/>
      <c r="L31" s="85"/>
      <c r="M31" s="85"/>
      <c r="N31" s="85"/>
    </row>
    <row r="32" spans="3:14" ht="18" customHeight="1">
      <c r="C32" s="1"/>
      <c r="D32" s="130"/>
      <c r="E32" s="130"/>
      <c r="F32" s="130"/>
      <c r="G32" s="130"/>
      <c r="H32" s="130"/>
      <c r="I32" s="130"/>
      <c r="J32" s="130"/>
      <c r="K32" s="130"/>
      <c r="L32" s="130"/>
      <c r="M32" s="130"/>
      <c r="N32" s="130"/>
    </row>
    <row r="33" spans="4:14" ht="18" customHeight="1">
      <c r="D33" s="130"/>
      <c r="E33" s="130"/>
      <c r="F33" s="130"/>
      <c r="G33" s="130"/>
      <c r="H33" s="130"/>
      <c r="I33" s="130"/>
      <c r="J33" s="130"/>
      <c r="K33" s="130"/>
      <c r="L33" s="130"/>
      <c r="M33" s="130"/>
      <c r="N33" s="130"/>
    </row>
    <row r="34" spans="4:14" ht="18" customHeight="1">
      <c r="D34" s="131"/>
      <c r="E34" s="131"/>
      <c r="F34" s="131"/>
      <c r="G34" s="131"/>
      <c r="H34" s="131"/>
      <c r="I34" s="131"/>
      <c r="J34" s="131"/>
      <c r="K34" s="131"/>
      <c r="L34" s="131"/>
      <c r="M34" s="131"/>
      <c r="N34" s="131"/>
    </row>
    <row r="36" ht="13.5">
      <c r="J36" s="30"/>
    </row>
  </sheetData>
  <mergeCells count="41">
    <mergeCell ref="A17:F17"/>
    <mergeCell ref="A3:E3"/>
    <mergeCell ref="A4:E4"/>
    <mergeCell ref="A5:E5"/>
    <mergeCell ref="A6:E6"/>
    <mergeCell ref="A7:G8"/>
    <mergeCell ref="A11:G11"/>
    <mergeCell ref="F10:G10"/>
    <mergeCell ref="A16:F16"/>
    <mergeCell ref="A12:F12"/>
    <mergeCell ref="J16:K16"/>
    <mergeCell ref="J17:K17"/>
    <mergeCell ref="J14:K14"/>
    <mergeCell ref="J15:K15"/>
    <mergeCell ref="A13:F13"/>
    <mergeCell ref="A14:F14"/>
    <mergeCell ref="A15:F15"/>
    <mergeCell ref="L1:M1"/>
    <mergeCell ref="J13:K13"/>
    <mergeCell ref="A2:G2"/>
    <mergeCell ref="F1:G1"/>
    <mergeCell ref="J3:K3"/>
    <mergeCell ref="J4:K4"/>
    <mergeCell ref="F3:G3"/>
    <mergeCell ref="F4:G4"/>
    <mergeCell ref="F5:G5"/>
    <mergeCell ref="F6:G6"/>
    <mergeCell ref="J5:K5"/>
    <mergeCell ref="J2:M2"/>
    <mergeCell ref="J11:L12"/>
    <mergeCell ref="K10:L10"/>
    <mergeCell ref="J6:M8"/>
    <mergeCell ref="D30:N31"/>
    <mergeCell ref="D32:N34"/>
    <mergeCell ref="J18:K18"/>
    <mergeCell ref="J19:K19"/>
    <mergeCell ref="A24:D24"/>
    <mergeCell ref="D28:N29"/>
    <mergeCell ref="A23:D23"/>
    <mergeCell ref="A22:D22"/>
    <mergeCell ref="A25:I27"/>
  </mergeCells>
  <printOptions horizontalCentered="1"/>
  <pageMargins left="0.7874015748031497" right="0.7874015748031497" top="0.984251968503937" bottom="0.7874015748031497" header="0.5118110236220472" footer="0.5118110236220472"/>
  <pageSetup firstPageNumber="11" useFirstPageNumber="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sdouser</cp:lastModifiedBy>
  <cp:lastPrinted>2006-07-12T08:15:32Z</cp:lastPrinted>
  <dcterms:created xsi:type="dcterms:W3CDTF">2004-05-21T04:33:50Z</dcterms:created>
  <dcterms:modified xsi:type="dcterms:W3CDTF">2006-07-14T00:35:58Z</dcterms:modified>
  <cp:category/>
  <cp:version/>
  <cp:contentType/>
  <cp:contentStatus/>
</cp:coreProperties>
</file>