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595" activeTab="0"/>
  </bookViews>
  <sheets>
    <sheet name="1ページ" sheetId="1" r:id="rId1"/>
    <sheet name="2ページ" sheetId="2" r:id="rId2"/>
    <sheet name="3ページ" sheetId="3" r:id="rId3"/>
    <sheet name="4ページ" sheetId="4" r:id="rId4"/>
    <sheet name="5ページ" sheetId="5" r:id="rId5"/>
    <sheet name="Sheet7" sheetId="6" r:id="rId6"/>
    <sheet name="参考資料" sheetId="7" r:id="rId7"/>
  </sheets>
  <definedNames>
    <definedName name="_xlnm.Print_Area" localSheetId="4">'5ページ'!$A$1:$R$38</definedName>
  </definedNames>
  <calcPr fullCalcOnLoad="1"/>
</workbook>
</file>

<file path=xl/sharedStrings.xml><?xml version="1.0" encoding="utf-8"?>
<sst xmlns="http://schemas.openxmlformats.org/spreadsheetml/2006/main" count="152" uniqueCount="131">
  <si>
    <t>Ⅰ 　交 通 事 故 相 談 状 況</t>
  </si>
  <si>
    <t>1　県交通事故相談所の概況</t>
  </si>
  <si>
    <t>(1) 県交通事故相談所の開設状況</t>
  </si>
  <si>
    <t>名　　　称</t>
  </si>
  <si>
    <t>所　　在　　地</t>
  </si>
  <si>
    <t>構　　　　　成</t>
  </si>
  <si>
    <t>静　　岡　　県
交通事故相談所</t>
  </si>
  <si>
    <t>開　設　時　間</t>
  </si>
  <si>
    <t>月曜日から金曜日まで
（祝日、振替休日、年末年始を除く）</t>
  </si>
  <si>
    <t>午前9時から午後4時
（受付は午後3時30分まで）</t>
  </si>
  <si>
    <t>(2) 巡回交通事故相談所の開設状況</t>
  </si>
  <si>
    <t>(1) 相談件数（前年度との比較状況）</t>
  </si>
  <si>
    <t>計</t>
  </si>
  <si>
    <t>6月</t>
  </si>
  <si>
    <t>7月</t>
  </si>
  <si>
    <t>8月</t>
  </si>
  <si>
    <t>9月</t>
  </si>
  <si>
    <t>10月</t>
  </si>
  <si>
    <t>11月</t>
  </si>
  <si>
    <t>12月</t>
  </si>
  <si>
    <t>1月</t>
  </si>
  <si>
    <t>2月</t>
  </si>
  <si>
    <t>3月</t>
  </si>
  <si>
    <t>(2) 月別相談状況</t>
  </si>
  <si>
    <t>電　　　話</t>
  </si>
  <si>
    <t>文　　　書</t>
  </si>
  <si>
    <t>◎　新規面接相談の所要時間は、１時間～１時間30分である。</t>
  </si>
  <si>
    <t>(3) 相談件数の年度別推移（事故死傷者数を含む）</t>
  </si>
  <si>
    <t>イ　年度別相談率の状況</t>
  </si>
  <si>
    <t>(4) 新規、継続相談の状況（面接相談のみ）</t>
  </si>
  <si>
    <t>区　　　分</t>
  </si>
  <si>
    <t>新　　　規</t>
  </si>
  <si>
    <t>継　　　続</t>
  </si>
  <si>
    <t>計</t>
  </si>
  <si>
    <t>死　　　亡</t>
  </si>
  <si>
    <t>傷　　　害</t>
  </si>
  <si>
    <t>物　　　損</t>
  </si>
  <si>
    <t>そ　の　他</t>
  </si>
  <si>
    <t>計</t>
  </si>
  <si>
    <t>(5) 事故種別の相談状況</t>
  </si>
  <si>
    <t>ア．事故種別相談状況</t>
  </si>
  <si>
    <t>イ．事故種別、相談区分別状況</t>
  </si>
  <si>
    <t>(単位：件)</t>
  </si>
  <si>
    <t>面　　　接</t>
  </si>
  <si>
    <t>(6) 被害者、加害者別状況</t>
  </si>
  <si>
    <t>◎　被害者、加害者の区分は、相談者の申立によるもの。</t>
  </si>
  <si>
    <t>(参考)被害者、加害者別状況</t>
  </si>
  <si>
    <t>被害者</t>
  </si>
  <si>
    <t>加害者</t>
  </si>
  <si>
    <t>件数</t>
  </si>
  <si>
    <t>％</t>
  </si>
  <si>
    <t>(7) 相談内容別状況</t>
  </si>
  <si>
    <t>相談要旨別状況</t>
  </si>
  <si>
    <t xml:space="preserve"> 要　　旨　　別</t>
  </si>
  <si>
    <t xml:space="preserve"> 賠償責任者</t>
  </si>
  <si>
    <t xml:space="preserve"> 賠償額の算定</t>
  </si>
  <si>
    <t xml:space="preserve"> 過失の程度</t>
  </si>
  <si>
    <t xml:space="preserve"> 示談の仕方</t>
  </si>
  <si>
    <t xml:space="preserve"> 示談解決後の変更取消</t>
  </si>
  <si>
    <t xml:space="preserve"> 債務不履行</t>
  </si>
  <si>
    <t xml:space="preserve"> 自賠責請求等</t>
  </si>
  <si>
    <t xml:space="preserve"> 労災・社会保険の使用</t>
  </si>
  <si>
    <t xml:space="preserve"> 訴訟・調停の利用</t>
  </si>
  <si>
    <t xml:space="preserve"> 後  遺  症</t>
  </si>
  <si>
    <t xml:space="preserve"> 時    効</t>
  </si>
  <si>
    <r>
      <t xml:space="preserve"> </t>
    </r>
    <r>
      <rPr>
        <sz val="10"/>
        <rFont val="ＭＳ 明朝"/>
        <family val="1"/>
      </rPr>
      <t>生命維持・支援援助等</t>
    </r>
  </si>
  <si>
    <r>
      <t xml:space="preserve"> </t>
    </r>
    <r>
      <rPr>
        <sz val="10"/>
        <rFont val="ＭＳ 明朝"/>
        <family val="1"/>
      </rPr>
      <t>各種福祉施設の利用</t>
    </r>
  </si>
  <si>
    <t xml:space="preserve"> 保険会社関連</t>
  </si>
  <si>
    <t xml:space="preserve"> そ  の  他</t>
  </si>
  <si>
    <t>◎　被害者と保険会社の対立から、その対応を巡る不満や苦情が24件あった。</t>
  </si>
  <si>
    <t>◎　その他は、行政処分や刑事処分を巡っての不満や苦情に対するもの等である。</t>
  </si>
  <si>
    <t>％</t>
  </si>
  <si>
    <t>2　平成16年度の交通事故相談状況</t>
  </si>
  <si>
    <t>(単位：件）</t>
  </si>
  <si>
    <t>区　　　　　分</t>
  </si>
  <si>
    <t>面　接　相　談</t>
  </si>
  <si>
    <t>電　　　話</t>
  </si>
  <si>
    <t>文　　　書</t>
  </si>
  <si>
    <t>計</t>
  </si>
  <si>
    <t>本　所</t>
  </si>
  <si>
    <t>巡　回</t>
  </si>
  <si>
    <t>件数</t>
  </si>
  <si>
    <t>平成16年度</t>
  </si>
  <si>
    <t>平成15年度</t>
  </si>
  <si>
    <t>増　　　減</t>
  </si>
  <si>
    <t>月別</t>
  </si>
  <si>
    <t>4月</t>
  </si>
  <si>
    <t>5月</t>
  </si>
  <si>
    <t>16年度計</t>
  </si>
  <si>
    <t>前年度計</t>
  </si>
  <si>
    <t>差</t>
  </si>
  <si>
    <t>区分</t>
  </si>
  <si>
    <t>本所</t>
  </si>
  <si>
    <t>面接</t>
  </si>
  <si>
    <t>電話</t>
  </si>
  <si>
    <t>文書</t>
  </si>
  <si>
    <t>巡　　　回</t>
  </si>
  <si>
    <t>ア　平成7年度～平成16年度間の交通事故死傷者数（暦年）と相談状況</t>
  </si>
  <si>
    <t>年　　　　　　度</t>
  </si>
  <si>
    <t>A　相　談　件　数</t>
  </si>
  <si>
    <t>B　交通事故死傷者数</t>
  </si>
  <si>
    <t>A　／　Ｂ　％</t>
  </si>
  <si>
    <t>ウ　平成11年度以降の相談区分別状況</t>
  </si>
  <si>
    <t>面接相談</t>
  </si>
  <si>
    <t>電話相談</t>
  </si>
  <si>
    <t>文書相談</t>
  </si>
  <si>
    <t>合計</t>
  </si>
  <si>
    <t>年度　</t>
  </si>
  <si>
    <t>巡回</t>
  </si>
  <si>
    <t>新規</t>
  </si>
  <si>
    <t>継続</t>
  </si>
  <si>
    <t>(20.3)</t>
  </si>
  <si>
    <t>(　)内は％、構成率を示す。</t>
  </si>
  <si>
    <t>◎月平均の相談件数は、183件となり前年度より7件減少している。</t>
  </si>
  <si>
    <t>◎　面接相談の場合、数項目にわたる相談が多く、従たるものは、335件あった。
　　（11頁の第１表相談内容別（　）数（従たる相談）を参照）</t>
  </si>
  <si>
    <t>◎　被害者側の相談が88.4％であり、加害者側の相談の約7．６倍になる。</t>
  </si>
  <si>
    <t>所長（中部県行政センター副所長兼務）
所長補佐（同　上　総務防災課長兼務）
交通事故相談員　　　4名
交通事故相談員アドバイザー（弁護士）　
　　　　　　　　　5名</t>
  </si>
  <si>
    <t>※アドバイザーは、国の実施する交通事故相談員支援事業（アドバイザー事業)に基づき、財団法人交通事故紛争処理センターが派遣する弁護士である。
※アドバイザー(弁護士)による立会い相談は、黒金分庁舎において毎週木曜日の午後１時から午後４時まで予約制で実施した。</t>
  </si>
  <si>
    <t>　市町村に出張して行う巡回相談は、原則として交通事故相談所を設置している市町と、交通事故相談員に委嘱して定期的に交通事故相談を行っている市町村を除き、年間の「巡回交通事故相談実施計画」に基づき行っている。
　 なお、開設場所は市町庁舎とし、相談時間は午前10時から午後3時までとしている。</t>
  </si>
  <si>
    <t>◎　平成16年度の相談件数2,195件は、前年対比で90件（3.9％）の減となったが、面接相談(本所・巡回）は微増し、全体的には横ばい傾向で推移している。</t>
  </si>
  <si>
    <t>◎　相談区分の構成率は、面接相談が55.1％で非面接（電話・文書）相談は44.9％となっている。</t>
  </si>
  <si>
    <t>◎　平成15年度における全国平均（都道府県と政令指定都市）の構成率（43.7％）と比較すると、本県は面接相談が11.4ポイント高く、非面接がその分低くなっている。</t>
  </si>
  <si>
    <t>※県全体の相談率は9.3％(前年10.0％）、15年度の全国相談率は10.3％となっている。</t>
  </si>
  <si>
    <t>◎　面接相談における新規相談率33.2％に対して、継続相談率は66.8％である。全国平均(平成15年度)は新規相談率が64.9％、継続相談率は35.1％で、本県とは相反する傾向を示している。</t>
  </si>
  <si>
    <t>◎　前年と比較して増加した項目は、「賠償額の算定(51件)」・「示談の仕方(43件)」・「後遺症(32件)」であり、減少した項目は、「自賠責請求等(139件)」・「過失の程度(62件)」が特に減少している。</t>
  </si>
  <si>
    <t>　次のとおり交通事故相談所を設置して、交通事故に関連する相談業務を行っている。</t>
  </si>
  <si>
    <t>※交通事故死傷者は暦年</t>
  </si>
  <si>
    <t>静岡市黒金町57
中部県行政センター黒金分庁舎内
　　　電話　054-252-9990
　　　 FAX　054-221-0273
静岡市有明町2－20
中部県行政センター内（事務のみ）
(静岡県静岡総合庁舎)
　　　電話　054-286-9002</t>
  </si>
  <si>
    <t>平成16年度の構成率(％)</t>
  </si>
  <si>
    <t>平成15年度の全国平均(％)</t>
  </si>
  <si>
    <t>（単位：件）</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</si>
</sst>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quot;△ &quot;#,##0.0"/>
    <numFmt numFmtId="179" formatCode="#,##0_ ;[Red]\-#,##0\ "/>
    <numFmt numFmtId="180" formatCode="#,##0_ "/>
    <numFmt numFmtId="181" formatCode="#,##0.0_ "/>
    <numFmt numFmtId="182" formatCode="0_ "/>
    <numFmt numFmtId="183" formatCode="0.0E+00"/>
    <numFmt numFmtId="184" formatCode="0.0_ "/>
    <numFmt numFmtId="185" formatCode="&quot;(&quot;#.0&quot;)&quot;"/>
    <numFmt numFmtId="186" formatCode="0.0_);[Red]\(0.0\)"/>
    <numFmt numFmtId="187" formatCode="&quot;(&quot;0&quot;)%&quot;"/>
    <numFmt numFmtId="188" formatCode="&quot;(&quot;0&quot;%)&quot;"/>
    <numFmt numFmtId="189" formatCode="&quot;(&quot;#.#0&quot;)&quot;"/>
    <numFmt numFmtId="190" formatCode="&quot;(&quot;0.0&quot;)&quot;"/>
    <numFmt numFmtId="191" formatCode="0.0%"/>
    <numFmt numFmtId="192" formatCode="&quot;(&quot;0.0&quot;)&quot;\ "/>
    <numFmt numFmtId="193" formatCode="#,##0.0_ ;[Red]\-#,##0.0\ "/>
  </numFmts>
  <fonts count="12">
    <font>
      <sz val="11"/>
      <name val="ＭＳ Ｐゴシック"/>
      <family val="3"/>
    </font>
    <font>
      <sz val="6"/>
      <name val="ＭＳ Ｐゴシック"/>
      <family val="3"/>
    </font>
    <font>
      <sz val="11"/>
      <name val="ＭＳ 明朝"/>
      <family val="1"/>
    </font>
    <font>
      <b/>
      <sz val="16"/>
      <name val="ＭＳ 明朝"/>
      <family val="1"/>
    </font>
    <font>
      <b/>
      <sz val="14"/>
      <name val="ＭＳ 明朝"/>
      <family val="1"/>
    </font>
    <font>
      <sz val="12"/>
      <name val="ＭＳ 明朝"/>
      <family val="1"/>
    </font>
    <font>
      <b/>
      <sz val="12"/>
      <name val="ＭＳ 明朝"/>
      <family val="1"/>
    </font>
    <font>
      <sz val="10"/>
      <name val="ＭＳ 明朝"/>
      <family val="1"/>
    </font>
    <font>
      <sz val="17.5"/>
      <name val="ＭＳ Ｐゴシック"/>
      <family val="3"/>
    </font>
    <font>
      <sz val="21"/>
      <name val="ＭＳ Ｐゴシック"/>
      <family val="3"/>
    </font>
    <font>
      <sz val="19"/>
      <name val="ＭＳ Ｐゴシック"/>
      <family val="3"/>
    </font>
    <font>
      <sz val="11"/>
      <color indexed="10"/>
      <name val="ＭＳ Ｐゴシック"/>
      <family val="3"/>
    </font>
  </fonts>
  <fills count="2">
    <fill>
      <patternFill/>
    </fill>
    <fill>
      <patternFill patternType="gray125"/>
    </fill>
  </fills>
  <borders count="1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vertical="center"/>
    </xf>
    <xf numFmtId="0" fontId="6" fillId="0" borderId="0" xfId="0" applyFont="1" applyAlignment="1">
      <alignment vertical="center"/>
    </xf>
    <xf numFmtId="0" fontId="2" fillId="0" borderId="1" xfId="0" applyFont="1" applyBorder="1" applyAlignment="1">
      <alignment horizontal="center" vertical="center"/>
    </xf>
    <xf numFmtId="38" fontId="7" fillId="0" borderId="1" xfId="16" applyFont="1" applyBorder="1" applyAlignment="1">
      <alignment/>
    </xf>
    <xf numFmtId="178" fontId="7" fillId="0" borderId="1" xfId="16" applyNumberFormat="1"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1" xfId="0" applyFont="1" applyBorder="1" applyAlignment="1">
      <alignment horizontal="center" vertical="center" textRotation="255"/>
    </xf>
    <xf numFmtId="0" fontId="7" fillId="0" borderId="1" xfId="0" applyFont="1" applyBorder="1" applyAlignment="1">
      <alignment/>
    </xf>
    <xf numFmtId="176" fontId="7" fillId="0" borderId="1" xfId="0" applyNumberFormat="1" applyFont="1" applyBorder="1" applyAlignment="1">
      <alignment/>
    </xf>
    <xf numFmtId="0" fontId="2" fillId="0" borderId="0" xfId="0" applyFont="1" applyAlignment="1">
      <alignment horizontal="right"/>
    </xf>
    <xf numFmtId="38" fontId="2" fillId="0" borderId="1" xfId="16" applyFont="1" applyBorder="1" applyAlignment="1">
      <alignment horizontal="center" vertical="center"/>
    </xf>
    <xf numFmtId="38" fontId="2" fillId="0" borderId="1" xfId="16" applyFont="1" applyBorder="1" applyAlignment="1">
      <alignment vertical="center"/>
    </xf>
    <xf numFmtId="0" fontId="2" fillId="0" borderId="1" xfId="0" applyFont="1" applyBorder="1" applyAlignment="1">
      <alignment vertical="center"/>
    </xf>
    <xf numFmtId="0" fontId="0" fillId="0" borderId="1" xfId="0" applyBorder="1" applyAlignment="1">
      <alignment horizontal="center"/>
    </xf>
    <xf numFmtId="38" fontId="0" fillId="0" borderId="1" xfId="16" applyBorder="1" applyAlignment="1">
      <alignment horizontal="center"/>
    </xf>
    <xf numFmtId="191" fontId="0" fillId="0" borderId="1" xfId="16" applyNumberFormat="1" applyBorder="1" applyAlignment="1">
      <alignment horizontal="center"/>
    </xf>
    <xf numFmtId="0" fontId="2" fillId="0" borderId="1" xfId="0" applyFont="1" applyBorder="1" applyAlignment="1">
      <alignment horizontal="center" vertical="justify" textRotation="255"/>
    </xf>
    <xf numFmtId="0" fontId="7" fillId="0" borderId="1" xfId="0" applyFont="1" applyBorder="1" applyAlignment="1">
      <alignment horizontal="center" vertical="top" textRotation="255" shrinkToFit="1"/>
    </xf>
    <xf numFmtId="0" fontId="7" fillId="0" borderId="1" xfId="0" applyFont="1" applyBorder="1" applyAlignment="1">
      <alignment horizontal="center" vertical="top" textRotation="255"/>
    </xf>
    <xf numFmtId="0" fontId="2" fillId="0" borderId="1" xfId="0" applyFont="1" applyBorder="1" applyAlignment="1">
      <alignment horizontal="center" vertical="top" textRotation="255"/>
    </xf>
    <xf numFmtId="0" fontId="2" fillId="0" borderId="1" xfId="0" applyFont="1" applyBorder="1" applyAlignment="1">
      <alignment horizontal="center" vertical="justify" textRotation="255" shrinkToFit="1"/>
    </xf>
    <xf numFmtId="0" fontId="2" fillId="0" borderId="5" xfId="0" applyNumberFormat="1" applyFont="1" applyBorder="1" applyAlignment="1">
      <alignment horizontal="right"/>
    </xf>
    <xf numFmtId="38" fontId="2" fillId="0" borderId="5" xfId="16" applyFont="1" applyBorder="1" applyAlignment="1">
      <alignment/>
    </xf>
    <xf numFmtId="192" fontId="2" fillId="0" borderId="6" xfId="0" applyNumberFormat="1" applyFont="1" applyBorder="1" applyAlignment="1">
      <alignment shrinkToFit="1"/>
    </xf>
    <xf numFmtId="188" fontId="2" fillId="0" borderId="6" xfId="16" applyNumberFormat="1" applyFont="1" applyBorder="1" applyAlignment="1">
      <alignment shrinkToFit="1"/>
    </xf>
    <xf numFmtId="38" fontId="2" fillId="0" borderId="5" xfId="16" applyFont="1" applyBorder="1" applyAlignment="1">
      <alignment horizontal="right"/>
    </xf>
    <xf numFmtId="49" fontId="2" fillId="0" borderId="6" xfId="0" applyNumberFormat="1" applyFont="1" applyBorder="1" applyAlignment="1">
      <alignment shrinkToFit="1"/>
    </xf>
    <xf numFmtId="38" fontId="2" fillId="0" borderId="5" xfId="0" applyNumberFormat="1" applyFont="1" applyBorder="1" applyAlignment="1">
      <alignment/>
    </xf>
    <xf numFmtId="0" fontId="11" fillId="0" borderId="0" xfId="0" applyFont="1" applyAlignment="1">
      <alignment/>
    </xf>
    <xf numFmtId="0" fontId="2" fillId="0" borderId="0" xfId="0" applyFont="1" applyBorder="1" applyAlignment="1">
      <alignment horizontal="center" vertical="center"/>
    </xf>
    <xf numFmtId="178" fontId="7" fillId="0" borderId="0" xfId="16" applyNumberFormat="1" applyFont="1" applyBorder="1" applyAlignment="1">
      <alignment/>
    </xf>
    <xf numFmtId="0" fontId="2" fillId="0" borderId="0" xfId="0" applyFont="1" applyBorder="1" applyAlignment="1">
      <alignment horizontal="left" vertical="center"/>
    </xf>
    <xf numFmtId="0" fontId="2" fillId="0" borderId="0" xfId="0" applyFont="1" applyAlignment="1">
      <alignment vertical="center"/>
    </xf>
    <xf numFmtId="184" fontId="2" fillId="0" borderId="1" xfId="0" applyNumberFormat="1" applyFont="1" applyBorder="1" applyAlignment="1">
      <alignment horizontal="right" vertical="justify"/>
    </xf>
    <xf numFmtId="182" fontId="2" fillId="0" borderId="1" xfId="0" applyNumberFormat="1" applyFont="1" applyBorder="1" applyAlignment="1">
      <alignment horizontal="right" vertical="justify"/>
    </xf>
    <xf numFmtId="0" fontId="2" fillId="0" borderId="1" xfId="0" applyFont="1" applyBorder="1" applyAlignment="1">
      <alignment horizontal="center" vertical="center"/>
    </xf>
    <xf numFmtId="0" fontId="2" fillId="0" borderId="2" xfId="0" applyFont="1" applyBorder="1" applyAlignment="1">
      <alignment horizontal="right" vertical="center"/>
    </xf>
    <xf numFmtId="0" fontId="7" fillId="0" borderId="1" xfId="0" applyFont="1"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wrapText="1"/>
    </xf>
    <xf numFmtId="0" fontId="7" fillId="0" borderId="1" xfId="0" applyFont="1" applyBorder="1" applyAlignment="1">
      <alignment horizontal="center"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0" fillId="0" borderId="1" xfId="0" applyBorder="1" applyAlignment="1">
      <alignment/>
    </xf>
    <xf numFmtId="0" fontId="2" fillId="0" borderId="1" xfId="0" applyFont="1" applyBorder="1" applyAlignment="1">
      <alignment horizontal="center" vertical="center" textRotation="255"/>
    </xf>
    <xf numFmtId="0" fontId="2" fillId="0" borderId="3"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38" fontId="2" fillId="0" borderId="1" xfId="16" applyFont="1" applyBorder="1" applyAlignment="1">
      <alignment vertical="center"/>
    </xf>
    <xf numFmtId="38" fontId="2" fillId="0" borderId="7" xfId="16" applyFont="1" applyBorder="1" applyAlignment="1">
      <alignment horizontal="right" vertical="center"/>
    </xf>
    <xf numFmtId="38" fontId="2" fillId="0" borderId="9" xfId="16" applyFont="1" applyBorder="1" applyAlignment="1">
      <alignment horizontal="right" vertical="center"/>
    </xf>
    <xf numFmtId="38" fontId="2" fillId="0" borderId="1" xfId="16" applyFont="1" applyBorder="1" applyAlignment="1">
      <alignment horizontal="right" vertical="center"/>
    </xf>
    <xf numFmtId="177" fontId="2" fillId="0" borderId="1" xfId="16" applyNumberFormat="1" applyFont="1" applyBorder="1" applyAlignment="1">
      <alignment vertical="center"/>
    </xf>
    <xf numFmtId="178" fontId="2" fillId="0" borderId="1" xfId="16" applyNumberFormat="1" applyFont="1" applyBorder="1" applyAlignment="1">
      <alignment vertical="center"/>
    </xf>
    <xf numFmtId="0" fontId="2" fillId="0" borderId="7" xfId="16" applyNumberFormat="1" applyFont="1" applyBorder="1" applyAlignment="1">
      <alignment horizontal="right" vertical="center"/>
    </xf>
    <xf numFmtId="0" fontId="2" fillId="0" borderId="9" xfId="16" applyNumberFormat="1" applyFont="1" applyBorder="1" applyAlignment="1">
      <alignment horizontal="right" vertical="center"/>
    </xf>
    <xf numFmtId="177" fontId="2" fillId="0" borderId="1" xfId="16" applyNumberFormat="1" applyFont="1" applyBorder="1" applyAlignment="1">
      <alignment horizontal="right" vertical="center"/>
    </xf>
    <xf numFmtId="178" fontId="2" fillId="0" borderId="1" xfId="16" applyNumberFormat="1" applyFont="1" applyBorder="1" applyAlignment="1">
      <alignment horizontal="right" vertical="center"/>
    </xf>
    <xf numFmtId="193" fontId="2" fillId="0" borderId="7" xfId="16" applyNumberFormat="1" applyFont="1" applyBorder="1" applyAlignment="1">
      <alignment horizontal="right" vertical="justify"/>
    </xf>
    <xf numFmtId="0" fontId="0" fillId="0" borderId="9" xfId="0" applyBorder="1" applyAlignment="1">
      <alignment horizontal="right" vertical="justify"/>
    </xf>
    <xf numFmtId="0" fontId="2" fillId="0" borderId="1" xfId="16" applyNumberFormat="1" applyFont="1" applyBorder="1" applyAlignment="1">
      <alignment vertical="center"/>
    </xf>
    <xf numFmtId="184" fontId="2" fillId="0" borderId="7" xfId="16" applyNumberFormat="1" applyFont="1" applyBorder="1" applyAlignment="1">
      <alignment vertical="justify"/>
    </xf>
    <xf numFmtId="184" fontId="2" fillId="0" borderId="8" xfId="16" applyNumberFormat="1" applyFont="1" applyBorder="1" applyAlignment="1">
      <alignment vertical="justify"/>
    </xf>
    <xf numFmtId="184" fontId="2" fillId="0" borderId="9" xfId="16" applyNumberFormat="1" applyFont="1" applyBorder="1" applyAlignment="1">
      <alignment vertical="justify"/>
    </xf>
    <xf numFmtId="0" fontId="2" fillId="0" borderId="12" xfId="0" applyFont="1" applyBorder="1" applyAlignment="1">
      <alignment horizontal="right" vertical="center"/>
    </xf>
    <xf numFmtId="0" fontId="0" fillId="0" borderId="0" xfId="0" applyFont="1" applyAlignment="1">
      <alignment vertical="center" wrapText="1"/>
    </xf>
    <xf numFmtId="0" fontId="2" fillId="0" borderId="0" xfId="0" applyFont="1" applyAlignment="1">
      <alignment vertical="center"/>
    </xf>
    <xf numFmtId="0" fontId="2" fillId="0" borderId="10" xfId="0" applyFont="1" applyBorder="1" applyAlignment="1">
      <alignment horizontal="right" vertical="top" textRotation="255"/>
    </xf>
    <xf numFmtId="0" fontId="2" fillId="0" borderId="13" xfId="0" applyFont="1" applyBorder="1" applyAlignment="1">
      <alignment horizontal="right" vertical="top" textRotation="255"/>
    </xf>
    <xf numFmtId="0" fontId="2" fillId="0" borderId="14" xfId="0" applyFont="1" applyBorder="1" applyAlignment="1">
      <alignment horizontal="left" textRotation="255"/>
    </xf>
    <xf numFmtId="0" fontId="2" fillId="0" borderId="0" xfId="0" applyFont="1" applyBorder="1" applyAlignment="1">
      <alignment horizontal="left" textRotation="255"/>
    </xf>
    <xf numFmtId="0" fontId="2" fillId="0" borderId="11" xfId="0" applyFont="1" applyBorder="1" applyAlignment="1">
      <alignment horizontal="left" textRotation="255"/>
    </xf>
    <xf numFmtId="0" fontId="2" fillId="0" borderId="12" xfId="0" applyFont="1" applyBorder="1" applyAlignment="1">
      <alignment horizontal="left" textRotation="255"/>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horizontal="center" vertical="center" textRotation="255" shrinkToFit="1"/>
    </xf>
    <xf numFmtId="0" fontId="2" fillId="0" borderId="1" xfId="0" applyFont="1" applyBorder="1" applyAlignment="1">
      <alignment vertical="center"/>
    </xf>
    <xf numFmtId="182" fontId="2" fillId="0" borderId="1" xfId="0" applyNumberFormat="1" applyFont="1" applyBorder="1" applyAlignment="1">
      <alignment horizontal="center" vertical="center"/>
    </xf>
    <xf numFmtId="0" fontId="2" fillId="0" borderId="0" xfId="0" applyFont="1" applyAlignment="1">
      <alignment horizontal="right" vertical="center"/>
    </xf>
    <xf numFmtId="0" fontId="0" fillId="0" borderId="0" xfId="0" applyAlignment="1">
      <alignment/>
    </xf>
    <xf numFmtId="0" fontId="0" fillId="0" borderId="0" xfId="0" applyAlignment="1">
      <alignment vertical="center"/>
    </xf>
    <xf numFmtId="0" fontId="2" fillId="0" borderId="1" xfId="0" applyFont="1" applyBorder="1" applyAlignment="1">
      <alignment horizontal="center" vertical="top" textRotation="255"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675"/>
          <c:w val="1"/>
          <c:h val="0.8815"/>
        </c:manualLayout>
      </c:layout>
      <c:barChart>
        <c:barDir val="col"/>
        <c:grouping val="clustered"/>
        <c:varyColors val="0"/>
        <c:ser>
          <c:idx val="1"/>
          <c:order val="0"/>
          <c:tx>
            <c:strRef>
              <c:f>3ページ!$A$22:$E$22</c:f>
              <c:strCache>
                <c:ptCount val="1"/>
                <c:pt idx="0">
                  <c:v>年　　　　　　度</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3ページ!$F$22:$O$22</c:f>
              <c:numCache>
                <c:ptCount val="10"/>
                <c:pt idx="0">
                  <c:v>0</c:v>
                </c:pt>
                <c:pt idx="1">
                  <c:v>0</c:v>
                </c:pt>
                <c:pt idx="2">
                  <c:v>0</c:v>
                </c:pt>
                <c:pt idx="3">
                  <c:v>0</c:v>
                </c:pt>
                <c:pt idx="4">
                  <c:v>0</c:v>
                </c:pt>
                <c:pt idx="5">
                  <c:v>0</c:v>
                </c:pt>
                <c:pt idx="6">
                  <c:v>0</c:v>
                </c:pt>
                <c:pt idx="7">
                  <c:v>0</c:v>
                </c:pt>
                <c:pt idx="8">
                  <c:v>0</c:v>
                </c:pt>
                <c:pt idx="9">
                  <c:v>0</c:v>
                </c:pt>
              </c:numCache>
            </c:numRef>
          </c:cat>
          <c:val>
            <c:numRef>
              <c:f>3ページ!$F$22:$O$22</c:f>
              <c:numCache>
                <c:ptCount val="10"/>
                <c:pt idx="0">
                  <c:v>0</c:v>
                </c:pt>
                <c:pt idx="1">
                  <c:v>0</c:v>
                </c:pt>
                <c:pt idx="2">
                  <c:v>0</c:v>
                </c:pt>
                <c:pt idx="3">
                  <c:v>0</c:v>
                </c:pt>
                <c:pt idx="4">
                  <c:v>0</c:v>
                </c:pt>
                <c:pt idx="5">
                  <c:v>0</c:v>
                </c:pt>
                <c:pt idx="6">
                  <c:v>0</c:v>
                </c:pt>
                <c:pt idx="7">
                  <c:v>0</c:v>
                </c:pt>
                <c:pt idx="8">
                  <c:v>0</c:v>
                </c:pt>
                <c:pt idx="9">
                  <c:v>0</c:v>
                </c:pt>
              </c:numCache>
            </c:numRef>
          </c:val>
        </c:ser>
        <c:ser>
          <c:idx val="0"/>
          <c:order val="1"/>
          <c:tx>
            <c:strRef>
              <c:f>3ページ!$A$23:$E$23</c:f>
              <c:strCache>
                <c:ptCount val="1"/>
                <c:pt idx="0">
                  <c:v>A　相　談　件　数</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3ページ!$F$22:$O$22</c:f>
              <c:numCache>
                <c:ptCount val="10"/>
                <c:pt idx="0">
                  <c:v>0</c:v>
                </c:pt>
                <c:pt idx="1">
                  <c:v>0</c:v>
                </c:pt>
                <c:pt idx="2">
                  <c:v>0</c:v>
                </c:pt>
                <c:pt idx="3">
                  <c:v>0</c:v>
                </c:pt>
                <c:pt idx="4">
                  <c:v>0</c:v>
                </c:pt>
                <c:pt idx="5">
                  <c:v>0</c:v>
                </c:pt>
                <c:pt idx="6">
                  <c:v>0</c:v>
                </c:pt>
                <c:pt idx="7">
                  <c:v>0</c:v>
                </c:pt>
                <c:pt idx="8">
                  <c:v>0</c:v>
                </c:pt>
                <c:pt idx="9">
                  <c:v>0</c:v>
                </c:pt>
              </c:numCache>
            </c:numRef>
          </c:cat>
          <c:val>
            <c:numRef>
              <c:f>3ページ!$F$23:$O$23</c:f>
              <c:numCache>
                <c:ptCount val="10"/>
                <c:pt idx="0">
                  <c:v>0</c:v>
                </c:pt>
                <c:pt idx="1">
                  <c:v>0</c:v>
                </c:pt>
                <c:pt idx="2">
                  <c:v>0</c:v>
                </c:pt>
                <c:pt idx="3">
                  <c:v>0</c:v>
                </c:pt>
                <c:pt idx="4">
                  <c:v>0</c:v>
                </c:pt>
                <c:pt idx="5">
                  <c:v>0</c:v>
                </c:pt>
                <c:pt idx="6">
                  <c:v>0</c:v>
                </c:pt>
                <c:pt idx="7">
                  <c:v>0</c:v>
                </c:pt>
                <c:pt idx="8">
                  <c:v>0</c:v>
                </c:pt>
                <c:pt idx="9">
                  <c:v>0</c:v>
                </c:pt>
              </c:numCache>
            </c:numRef>
          </c:val>
        </c:ser>
        <c:axId val="20623192"/>
        <c:axId val="51391001"/>
      </c:barChart>
      <c:lineChart>
        <c:grouping val="standard"/>
        <c:varyColors val="0"/>
        <c:ser>
          <c:idx val="2"/>
          <c:order val="2"/>
          <c:tx>
            <c:strRef>
              <c:f>3ページ!$A$24:$E$24</c:f>
              <c:strCache>
                <c:ptCount val="1"/>
                <c:pt idx="0">
                  <c:v>B　交通事故死傷者数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3ページ!$F$22:$O$22</c:f>
              <c:numCache>
                <c:ptCount val="10"/>
                <c:pt idx="0">
                  <c:v>0</c:v>
                </c:pt>
                <c:pt idx="1">
                  <c:v>0</c:v>
                </c:pt>
                <c:pt idx="2">
                  <c:v>0</c:v>
                </c:pt>
                <c:pt idx="3">
                  <c:v>0</c:v>
                </c:pt>
                <c:pt idx="4">
                  <c:v>0</c:v>
                </c:pt>
                <c:pt idx="5">
                  <c:v>0</c:v>
                </c:pt>
                <c:pt idx="6">
                  <c:v>0</c:v>
                </c:pt>
                <c:pt idx="7">
                  <c:v>0</c:v>
                </c:pt>
                <c:pt idx="8">
                  <c:v>0</c:v>
                </c:pt>
                <c:pt idx="9">
                  <c:v>0</c:v>
                </c:pt>
              </c:numCache>
            </c:numRef>
          </c:cat>
          <c:val>
            <c:numRef>
              <c:f>3ページ!$F$24:$O$24</c:f>
              <c:numCache>
                <c:ptCount val="10"/>
                <c:pt idx="0">
                  <c:v>0</c:v>
                </c:pt>
                <c:pt idx="1">
                  <c:v>0</c:v>
                </c:pt>
                <c:pt idx="2">
                  <c:v>0</c:v>
                </c:pt>
                <c:pt idx="3">
                  <c:v>0</c:v>
                </c:pt>
                <c:pt idx="4">
                  <c:v>0</c:v>
                </c:pt>
                <c:pt idx="5">
                  <c:v>0</c:v>
                </c:pt>
                <c:pt idx="6">
                  <c:v>0</c:v>
                </c:pt>
                <c:pt idx="7">
                  <c:v>0</c:v>
                </c:pt>
                <c:pt idx="8">
                  <c:v>0</c:v>
                </c:pt>
                <c:pt idx="9">
                  <c:v>0</c:v>
                </c:pt>
              </c:numCache>
            </c:numRef>
          </c:val>
          <c:smooth val="0"/>
        </c:ser>
        <c:axId val="59865826"/>
        <c:axId val="1921523"/>
      </c:lineChart>
      <c:catAx>
        <c:axId val="20623192"/>
        <c:scaling>
          <c:orientation val="minMax"/>
        </c:scaling>
        <c:axPos val="b"/>
        <c:title>
          <c:tx>
            <c:rich>
              <a:bodyPr vert="horz" rot="0" anchor="ctr"/>
              <a:lstStyle/>
              <a:p>
                <a:pPr algn="ctr">
                  <a:defRPr/>
                </a:pPr>
                <a:r>
                  <a:rPr lang="en-US" cap="none" sz="1100" b="0" i="0" u="none" baseline="0">
                    <a:latin typeface="ＭＳ Ｐゴシック"/>
                    <a:ea typeface="ＭＳ Ｐゴシック"/>
                    <a:cs typeface="ＭＳ Ｐゴシック"/>
                  </a:rPr>
                  <a:t>年度</a:t>
                </a:r>
              </a:p>
            </c:rich>
          </c:tx>
          <c:layout>
            <c:manualLayout>
              <c:xMode val="factor"/>
              <c:yMode val="factor"/>
              <c:x val="0.013"/>
              <c:y val="-0.1375"/>
            </c:manualLayout>
          </c:layout>
          <c:overlay val="0"/>
          <c:spPr>
            <a:noFill/>
            <a:ln>
              <a:noFill/>
            </a:ln>
          </c:spPr>
        </c:title>
        <c:delete val="0"/>
        <c:numFmt formatCode="General" sourceLinked="1"/>
        <c:majorTickMark val="in"/>
        <c:minorTickMark val="none"/>
        <c:tickLblPos val="nextTo"/>
        <c:crossAx val="51391001"/>
        <c:crosses val="autoZero"/>
        <c:auto val="0"/>
        <c:lblOffset val="100"/>
        <c:noMultiLvlLbl val="0"/>
      </c:catAx>
      <c:valAx>
        <c:axId val="51391001"/>
        <c:scaling>
          <c:orientation val="minMax"/>
          <c:max val="3000"/>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(件)</a:t>
                </a:r>
              </a:p>
            </c:rich>
          </c:tx>
          <c:layout>
            <c:manualLayout>
              <c:xMode val="factor"/>
              <c:yMode val="factor"/>
              <c:x val="0.01325"/>
              <c:y val="0.147"/>
            </c:manualLayout>
          </c:layout>
          <c:overlay val="0"/>
          <c:spPr>
            <a:noFill/>
            <a:ln>
              <a:noFill/>
            </a:ln>
          </c:spPr>
        </c:title>
        <c:delete val="0"/>
        <c:numFmt formatCode="General" sourceLinked="1"/>
        <c:majorTickMark val="in"/>
        <c:minorTickMark val="none"/>
        <c:tickLblPos val="nextTo"/>
        <c:crossAx val="20623192"/>
        <c:crossesAt val="1"/>
        <c:crossBetween val="between"/>
        <c:dispUnits/>
      </c:valAx>
      <c:catAx>
        <c:axId val="59865826"/>
        <c:scaling>
          <c:orientation val="minMax"/>
        </c:scaling>
        <c:axPos val="b"/>
        <c:delete val="1"/>
        <c:majorTickMark val="in"/>
        <c:minorTickMark val="none"/>
        <c:tickLblPos val="nextTo"/>
        <c:crossAx val="1921523"/>
        <c:crosses val="autoZero"/>
        <c:auto val="0"/>
        <c:lblOffset val="100"/>
        <c:noMultiLvlLbl val="0"/>
      </c:catAx>
      <c:valAx>
        <c:axId val="1921523"/>
        <c:scaling>
          <c:orientation val="minMax"/>
        </c:scaling>
        <c:axPos val="l"/>
        <c:title>
          <c:tx>
            <c:rich>
              <a:bodyPr vert="horz" rot="0" anchor="ctr"/>
              <a:lstStyle/>
              <a:p>
                <a:pPr algn="ctr">
                  <a:defRPr/>
                </a:pPr>
                <a:r>
                  <a:rPr lang="en-US" cap="none" sz="1100" b="0" i="0" u="none" baseline="0">
                    <a:latin typeface="ＭＳ Ｐゴシック"/>
                    <a:ea typeface="ＭＳ Ｐゴシック"/>
                    <a:cs typeface="ＭＳ Ｐゴシック"/>
                  </a:rPr>
                  <a:t>(人)</a:t>
                </a:r>
              </a:p>
            </c:rich>
          </c:tx>
          <c:layout>
            <c:manualLayout>
              <c:xMode val="factor"/>
              <c:yMode val="factor"/>
              <c:x val="0.0125"/>
              <c:y val="0.14225"/>
            </c:manualLayout>
          </c:layout>
          <c:overlay val="0"/>
          <c:spPr>
            <a:noFill/>
            <a:ln>
              <a:noFill/>
            </a:ln>
          </c:spPr>
        </c:title>
        <c:delete val="0"/>
        <c:numFmt formatCode="General" sourceLinked="1"/>
        <c:majorTickMark val="in"/>
        <c:minorTickMark val="none"/>
        <c:tickLblPos val="nextTo"/>
        <c:crossAx val="59865826"/>
        <c:crosses val="max"/>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
          <c:y val="0.04075"/>
          <c:w val="0.42025"/>
          <c:h val="0.922"/>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4ページ!$D$36:$G$36</c:f>
              <c:strCache/>
            </c:strRef>
          </c:cat>
          <c:val>
            <c:numRef>
              <c:f>4ページ!$D$40:$G$40</c:f>
              <c:numCache>
                <c:ptCount val="4"/>
                <c:pt idx="0">
                  <c:v>0</c:v>
                </c:pt>
                <c:pt idx="1">
                  <c:v>0</c:v>
                </c:pt>
                <c:pt idx="2">
                  <c:v>0</c:v>
                </c:pt>
                <c:pt idx="3">
                  <c:v>0</c:v>
                </c:pt>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750"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025"/>
          <c:y val="0.15525"/>
          <c:w val="0.4235"/>
          <c:h val="0.7312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cat>
            <c:strRef>
              <c:f>'参考資料'!$B$3:$C$3</c:f>
              <c:strCache>
                <c:ptCount val="2"/>
                <c:pt idx="0">
                  <c:v>被害者</c:v>
                </c:pt>
                <c:pt idx="1">
                  <c:v>加害者</c:v>
                </c:pt>
              </c:strCache>
            </c:strRef>
          </c:cat>
          <c:val>
            <c:numRef>
              <c:f>'参考資料'!$B$4:$C$4</c:f>
              <c:numCache>
                <c:ptCount val="2"/>
                <c:pt idx="0">
                  <c:v>1940</c:v>
                </c:pt>
                <c:pt idx="1">
                  <c:v>255</c:v>
                </c:pt>
              </c:numCache>
            </c:numRef>
          </c:val>
        </c:ser>
        <c:holeSize val="50"/>
      </c:doughnutChart>
      <c:spPr>
        <a:noFill/>
        <a:ln>
          <a:noFill/>
        </a:ln>
      </c:spPr>
    </c:plotArea>
    <c:plotVisOnly val="1"/>
    <c:dispBlanksAs val="gap"/>
    <c:showDLblsOverMax val="0"/>
  </c:chart>
  <c:spPr>
    <a:ln w="3175">
      <a:noFill/>
    </a:ln>
  </c:spPr>
  <c:txPr>
    <a:bodyPr vert="horz" rot="0"/>
    <a:lstStyle/>
    <a:p>
      <a:pPr>
        <a:defRPr lang="en-US" cap="none" sz="2100" b="0" i="0" u="none" baseline="0">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26</xdr:row>
      <xdr:rowOff>9525</xdr:rowOff>
    </xdr:from>
    <xdr:to>
      <xdr:col>3</xdr:col>
      <xdr:colOff>0</xdr:colOff>
      <xdr:row>28</xdr:row>
      <xdr:rowOff>0</xdr:rowOff>
    </xdr:to>
    <xdr:sp>
      <xdr:nvSpPr>
        <xdr:cNvPr id="1" name="Line 1"/>
        <xdr:cNvSpPr>
          <a:spLocks/>
        </xdr:cNvSpPr>
      </xdr:nvSpPr>
      <xdr:spPr>
        <a:xfrm>
          <a:off x="19050" y="56388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9525</xdr:rowOff>
    </xdr:from>
    <xdr:to>
      <xdr:col>3</xdr:col>
      <xdr:colOff>0</xdr:colOff>
      <xdr:row>28</xdr:row>
      <xdr:rowOff>0</xdr:rowOff>
    </xdr:to>
    <xdr:sp>
      <xdr:nvSpPr>
        <xdr:cNvPr id="2" name="Line 2"/>
        <xdr:cNvSpPr>
          <a:spLocks/>
        </xdr:cNvSpPr>
      </xdr:nvSpPr>
      <xdr:spPr>
        <a:xfrm>
          <a:off x="19050" y="5638800"/>
          <a:ext cx="8953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0.22375</cdr:x>
      <cdr:y>0.2445</cdr:y>
    </cdr:from>
    <cdr:to>
      <cdr:x>0.34975</cdr:x>
      <cdr:y>0.27875</cdr:y>
    </cdr:to>
    <cdr:sp>
      <cdr:nvSpPr>
        <cdr:cNvPr id="1" name="AutoShape 1"/>
        <cdr:cNvSpPr>
          <a:spLocks/>
        </cdr:cNvSpPr>
      </cdr:nvSpPr>
      <cdr:spPr>
        <a:xfrm>
          <a:off x="1381125" y="838200"/>
          <a:ext cx="781050" cy="114300"/>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ＭＳ 明朝"/>
              <a:cs typeface="ＭＳ 明朝"/>
            </a:rPr>
            <a:t>(死傷者数）</a:t>
          </a:r>
        </a:p>
      </cdr:txBody>
    </cdr:sp>
  </cdr:relSizeAnchor>
  <cdr:relSizeAnchor xmlns:cdr="http://schemas.openxmlformats.org/drawingml/2006/chartDrawing">
    <cdr:from>
      <cdr:x>0.12625</cdr:x>
      <cdr:y>0.406</cdr:y>
    </cdr:from>
    <cdr:to>
      <cdr:x>0.25325</cdr:x>
      <cdr:y>0.44025</cdr:y>
    </cdr:to>
    <cdr:sp>
      <cdr:nvSpPr>
        <cdr:cNvPr id="2" name="AutoShape 2"/>
        <cdr:cNvSpPr>
          <a:spLocks/>
        </cdr:cNvSpPr>
      </cdr:nvSpPr>
      <cdr:spPr>
        <a:xfrm>
          <a:off x="781050" y="1390650"/>
          <a:ext cx="790575" cy="114300"/>
        </a:xfrm>
        <a:prstGeom prst="rect"/>
        <a:noFill/>
      </cdr:spPr>
      <cdr:txBody>
        <a:bodyPr fromWordArt="1" wrap="none">
          <a:prstTxWarp prst="textPlain"/>
        </a:bodyPr>
        <a:p>
          <a:pPr algn="ctr"/>
          <a:r>
            <a:rPr sz="1000" kern="10" spc="0">
              <a:ln w="9525" cmpd="sng">
                <a:solidFill>
                  <a:srgbClr val="000000"/>
                </a:solidFill>
                <a:headEnd type="none"/>
                <a:tailEnd type="none"/>
              </a:ln>
              <a:solidFill>
                <a:srgbClr val="000000"/>
              </a:solidFill>
              <a:latin typeface="ＭＳ 明朝"/>
              <a:cs typeface="ＭＳ 明朝"/>
            </a:rPr>
            <a:t>(相談件数)</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19050</xdr:rowOff>
    </xdr:from>
    <xdr:to>
      <xdr:col>2</xdr:col>
      <xdr:colOff>400050</xdr:colOff>
      <xdr:row>35</xdr:row>
      <xdr:rowOff>19050</xdr:rowOff>
    </xdr:to>
    <xdr:sp>
      <xdr:nvSpPr>
        <xdr:cNvPr id="1" name="Line 5"/>
        <xdr:cNvSpPr>
          <a:spLocks/>
        </xdr:cNvSpPr>
      </xdr:nvSpPr>
      <xdr:spPr>
        <a:xfrm rot="21479124">
          <a:off x="19050" y="6753225"/>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32</xdr:row>
      <xdr:rowOff>19050</xdr:rowOff>
    </xdr:from>
    <xdr:to>
      <xdr:col>2</xdr:col>
      <xdr:colOff>400050</xdr:colOff>
      <xdr:row>35</xdr:row>
      <xdr:rowOff>19050</xdr:rowOff>
    </xdr:to>
    <xdr:sp>
      <xdr:nvSpPr>
        <xdr:cNvPr id="2" name="Line 13"/>
        <xdr:cNvSpPr>
          <a:spLocks/>
        </xdr:cNvSpPr>
      </xdr:nvSpPr>
      <xdr:spPr>
        <a:xfrm rot="21479124">
          <a:off x="19050" y="6753225"/>
          <a:ext cx="72390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3</xdr:row>
      <xdr:rowOff>19050</xdr:rowOff>
    </xdr:from>
    <xdr:to>
      <xdr:col>14</xdr:col>
      <xdr:colOff>428625</xdr:colOff>
      <xdr:row>18</xdr:row>
      <xdr:rowOff>161925</xdr:rowOff>
    </xdr:to>
    <xdr:graphicFrame>
      <xdr:nvGraphicFramePr>
        <xdr:cNvPr id="3" name="Chart 16"/>
        <xdr:cNvGraphicFramePr/>
      </xdr:nvGraphicFramePr>
      <xdr:xfrm>
        <a:off x="314325" y="609600"/>
        <a:ext cx="6200775" cy="34385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0.7765</cdr:y>
    </cdr:from>
    <cdr:to>
      <cdr:x>0.5425</cdr:x>
      <cdr:y>0.8945</cdr:y>
    </cdr:to>
    <cdr:sp>
      <cdr:nvSpPr>
        <cdr:cNvPr id="1" name="AutoShape 2"/>
        <cdr:cNvSpPr>
          <a:spLocks/>
        </cdr:cNvSpPr>
      </cdr:nvSpPr>
      <cdr:spPr>
        <a:xfrm>
          <a:off x="2905125" y="2247900"/>
          <a:ext cx="485775" cy="3429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傷　害
1,695件
(77.2％)</a:t>
          </a:r>
        </a:p>
      </cdr:txBody>
    </cdr:sp>
  </cdr:relSizeAnchor>
  <cdr:relSizeAnchor xmlns:cdr="http://schemas.openxmlformats.org/drawingml/2006/chartDrawing">
    <cdr:from>
      <cdr:x>0.456</cdr:x>
      <cdr:y>0.44275</cdr:y>
    </cdr:from>
    <cdr:to>
      <cdr:x>0.5425</cdr:x>
      <cdr:y>0.5535</cdr:y>
    </cdr:to>
    <cdr:sp>
      <cdr:nvSpPr>
        <cdr:cNvPr id="2" name="AutoShape 3"/>
        <cdr:cNvSpPr>
          <a:spLocks/>
        </cdr:cNvSpPr>
      </cdr:nvSpPr>
      <cdr:spPr>
        <a:xfrm>
          <a:off x="2847975" y="1276350"/>
          <a:ext cx="542925" cy="32385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総　数
2,195件</a:t>
          </a:r>
        </a:p>
      </cdr:txBody>
    </cdr:sp>
  </cdr:relSizeAnchor>
  <cdr:relSizeAnchor xmlns:cdr="http://schemas.openxmlformats.org/drawingml/2006/chartDrawing">
    <cdr:from>
      <cdr:x>0.37725</cdr:x>
      <cdr:y>0.15975</cdr:y>
    </cdr:from>
    <cdr:to>
      <cdr:x>0.44075</cdr:x>
      <cdr:y>0.275</cdr:y>
    </cdr:to>
    <cdr:sp>
      <cdr:nvSpPr>
        <cdr:cNvPr id="3" name="AutoShape 4"/>
        <cdr:cNvSpPr>
          <a:spLocks/>
        </cdr:cNvSpPr>
      </cdr:nvSpPr>
      <cdr:spPr>
        <a:xfrm>
          <a:off x="2352675" y="457200"/>
          <a:ext cx="400050" cy="33337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物　損
351件
(16.0％）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47625</xdr:rowOff>
    </xdr:from>
    <xdr:to>
      <xdr:col>7</xdr:col>
      <xdr:colOff>962025</xdr:colOff>
      <xdr:row>30</xdr:row>
      <xdr:rowOff>200025</xdr:rowOff>
    </xdr:to>
    <xdr:graphicFrame>
      <xdr:nvGraphicFramePr>
        <xdr:cNvPr id="1" name="Chart 1"/>
        <xdr:cNvGraphicFramePr/>
      </xdr:nvGraphicFramePr>
      <xdr:xfrm>
        <a:off x="0" y="4162425"/>
        <a:ext cx="6248400" cy="2895600"/>
      </xdr:xfrm>
      <a:graphic>
        <a:graphicData uri="http://schemas.openxmlformats.org/drawingml/2006/chart">
          <c:chart xmlns:c="http://schemas.openxmlformats.org/drawingml/2006/chart" r:id="rId1"/>
        </a:graphicData>
      </a:graphic>
    </xdr:graphicFrame>
    <xdr:clientData/>
  </xdr:twoCellAnchor>
  <xdr:twoCellAnchor>
    <xdr:from>
      <xdr:col>5</xdr:col>
      <xdr:colOff>161925</xdr:colOff>
      <xdr:row>16</xdr:row>
      <xdr:rowOff>85725</xdr:rowOff>
    </xdr:from>
    <xdr:to>
      <xdr:col>5</xdr:col>
      <xdr:colOff>495300</xdr:colOff>
      <xdr:row>17</xdr:row>
      <xdr:rowOff>161925</xdr:rowOff>
    </xdr:to>
    <xdr:sp>
      <xdr:nvSpPr>
        <xdr:cNvPr id="2" name="AutoShape 2"/>
        <xdr:cNvSpPr>
          <a:spLocks/>
        </xdr:cNvSpPr>
      </xdr:nvSpPr>
      <xdr:spPr>
        <a:xfrm>
          <a:off x="3486150" y="3743325"/>
          <a:ext cx="333375" cy="3048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死亡
113件
(5.2％）</a:t>
          </a:r>
        </a:p>
      </xdr:txBody>
    </xdr:sp>
    <xdr:clientData/>
  </xdr:twoCellAnchor>
  <xdr:twoCellAnchor>
    <xdr:from>
      <xdr:col>4</xdr:col>
      <xdr:colOff>523875</xdr:colOff>
      <xdr:row>16</xdr:row>
      <xdr:rowOff>95250</xdr:rowOff>
    </xdr:from>
    <xdr:to>
      <xdr:col>4</xdr:col>
      <xdr:colOff>819150</xdr:colOff>
      <xdr:row>17</xdr:row>
      <xdr:rowOff>171450</xdr:rowOff>
    </xdr:to>
    <xdr:sp>
      <xdr:nvSpPr>
        <xdr:cNvPr id="3" name="AutoShape 3"/>
        <xdr:cNvSpPr>
          <a:spLocks/>
        </xdr:cNvSpPr>
      </xdr:nvSpPr>
      <xdr:spPr>
        <a:xfrm>
          <a:off x="2867025" y="3752850"/>
          <a:ext cx="295275" cy="304800"/>
        </a:xfrm>
        <a:prstGeom prst="rect"/>
        <a:noFill/>
      </xdr:spPr>
      <x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その他
36件
(1.6%)</a:t>
          </a:r>
        </a:p>
      </xdr:txBody>
    </xdr:sp>
    <xdr:clientData/>
  </xdr:twoCellAnchor>
  <xdr:twoCellAnchor>
    <xdr:from>
      <xdr:col>5</xdr:col>
      <xdr:colOff>0</xdr:colOff>
      <xdr:row>17</xdr:row>
      <xdr:rowOff>180975</xdr:rowOff>
    </xdr:from>
    <xdr:to>
      <xdr:col>5</xdr:col>
      <xdr:colOff>247650</xdr:colOff>
      <xdr:row>19</xdr:row>
      <xdr:rowOff>123825</xdr:rowOff>
    </xdr:to>
    <xdr:sp>
      <xdr:nvSpPr>
        <xdr:cNvPr id="4" name="Line 4"/>
        <xdr:cNvSpPr>
          <a:spLocks/>
        </xdr:cNvSpPr>
      </xdr:nvSpPr>
      <xdr:spPr>
        <a:xfrm flipH="1">
          <a:off x="3324225" y="4067175"/>
          <a:ext cx="24765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752475</xdr:colOff>
      <xdr:row>17</xdr:row>
      <xdr:rowOff>180975</xdr:rowOff>
    </xdr:from>
    <xdr:to>
      <xdr:col>4</xdr:col>
      <xdr:colOff>771525</xdr:colOff>
      <xdr:row>19</xdr:row>
      <xdr:rowOff>57150</xdr:rowOff>
    </xdr:to>
    <xdr:sp>
      <xdr:nvSpPr>
        <xdr:cNvPr id="5" name="Line 5"/>
        <xdr:cNvSpPr>
          <a:spLocks/>
        </xdr:cNvSpPr>
      </xdr:nvSpPr>
      <xdr:spPr>
        <a:xfrm flipH="1">
          <a:off x="3095625" y="4067175"/>
          <a:ext cx="19050"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0.61175</cdr:x>
      <cdr:y>0.476</cdr:y>
    </cdr:from>
    <cdr:to>
      <cdr:x>0.6765</cdr:x>
      <cdr:y>0.56675</cdr:y>
    </cdr:to>
    <cdr:sp>
      <cdr:nvSpPr>
        <cdr:cNvPr id="1" name="AutoShape 1"/>
        <cdr:cNvSpPr>
          <a:spLocks/>
        </cdr:cNvSpPr>
      </cdr:nvSpPr>
      <cdr:spPr>
        <a:xfrm>
          <a:off x="3981450" y="1733550"/>
          <a:ext cx="419100" cy="333375"/>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被害者
1,940件
(88.4％)</a:t>
          </a:r>
        </a:p>
      </cdr:txBody>
    </cdr:sp>
  </cdr:relSizeAnchor>
  <cdr:relSizeAnchor xmlns:cdr="http://schemas.openxmlformats.org/drawingml/2006/chartDrawing">
    <cdr:from>
      <cdr:x>0.465</cdr:x>
      <cdr:y>0.4825</cdr:y>
    </cdr:from>
    <cdr:to>
      <cdr:x>0.54075</cdr:x>
      <cdr:y>0.56675</cdr:y>
    </cdr:to>
    <cdr:sp>
      <cdr:nvSpPr>
        <cdr:cNvPr id="2" name="AutoShape 2"/>
        <cdr:cNvSpPr>
          <a:spLocks/>
        </cdr:cNvSpPr>
      </cdr:nvSpPr>
      <cdr:spPr>
        <a:xfrm>
          <a:off x="3028950" y="1762125"/>
          <a:ext cx="495300" cy="3048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総　数
2,195件</a:t>
          </a:r>
        </a:p>
      </cdr:txBody>
    </cdr:sp>
  </cdr:relSizeAnchor>
  <cdr:relSizeAnchor xmlns:cdr="http://schemas.openxmlformats.org/drawingml/2006/chartDrawing">
    <cdr:from>
      <cdr:x>0.35975</cdr:x>
      <cdr:y>0.04525</cdr:y>
    </cdr:from>
    <cdr:to>
      <cdr:x>0.41825</cdr:x>
      <cdr:y>0.14025</cdr:y>
    </cdr:to>
    <cdr:sp>
      <cdr:nvSpPr>
        <cdr:cNvPr id="3" name="AutoShape 3"/>
        <cdr:cNvSpPr>
          <a:spLocks/>
        </cdr:cNvSpPr>
      </cdr:nvSpPr>
      <cdr:spPr>
        <a:xfrm>
          <a:off x="2343150" y="161925"/>
          <a:ext cx="381000" cy="342900"/>
        </a:xfrm>
        <a:prstGeom prst="rect"/>
        <a:noFill/>
      </cdr:spPr>
      <cdr:txBody>
        <a:bodyPr fromWordArt="1" wrap="none">
          <a:prstTxWarp prst="textPlain"/>
        </a:bodyPr>
        <a:p>
          <a:pPr algn="ctr"/>
          <a:r>
            <a:rPr sz="1200" kern="10" spc="0">
              <a:ln w="9525" cmpd="sng">
                <a:solidFill>
                  <a:srgbClr val="000000"/>
                </a:solidFill>
                <a:headEnd type="none"/>
                <a:tailEnd type="none"/>
              </a:ln>
              <a:solidFill>
                <a:srgbClr val="000000"/>
              </a:solidFill>
              <a:latin typeface="ＭＳ 明朝"/>
              <a:cs typeface="ＭＳ 明朝"/>
            </a:rPr>
            <a:t>加害者
255件
(11.6％)</a:t>
          </a:r>
        </a:p>
      </cdr:txBody>
    </cdr:sp>
  </cdr:relSizeAnchor>
  <cdr:relSizeAnchor xmlns:cdr="http://schemas.openxmlformats.org/drawingml/2006/chartDrawing">
    <cdr:from>
      <cdr:x>0.397</cdr:x>
      <cdr:y>0.1545</cdr:y>
    </cdr:from>
    <cdr:to>
      <cdr:x>0.43525</cdr:x>
      <cdr:y>0.267</cdr:y>
    </cdr:to>
    <cdr:sp>
      <cdr:nvSpPr>
        <cdr:cNvPr id="4" name="Line 4"/>
        <cdr:cNvSpPr>
          <a:spLocks/>
        </cdr:cNvSpPr>
      </cdr:nvSpPr>
      <cdr:spPr>
        <a:xfrm>
          <a:off x="2581275" y="561975"/>
          <a:ext cx="247650" cy="409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0</xdr:rowOff>
    </xdr:from>
    <xdr:to>
      <xdr:col>17</xdr:col>
      <xdr:colOff>352425</xdr:colOff>
      <xdr:row>21</xdr:row>
      <xdr:rowOff>0</xdr:rowOff>
    </xdr:to>
    <xdr:graphicFrame>
      <xdr:nvGraphicFramePr>
        <xdr:cNvPr id="1" name="Chart 1"/>
        <xdr:cNvGraphicFramePr/>
      </xdr:nvGraphicFramePr>
      <xdr:xfrm>
        <a:off x="28575" y="981075"/>
        <a:ext cx="6515100" cy="3657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A2" sqref="A2"/>
    </sheetView>
  </sheetViews>
  <sheetFormatPr defaultColWidth="9.00390625" defaultRowHeight="13.5"/>
  <cols>
    <col min="1" max="1" width="2.25390625" style="0" customWidth="1"/>
    <col min="3" max="3" width="6.75390625" style="0" customWidth="1"/>
    <col min="6" max="6" width="13.50390625" style="0" customWidth="1"/>
    <col min="7" max="7" width="7.375" style="0" customWidth="1"/>
    <col min="10" max="10" width="10.75390625" style="0" customWidth="1"/>
  </cols>
  <sheetData>
    <row r="1" spans="1:10" ht="18.75">
      <c r="A1" s="47" t="s">
        <v>0</v>
      </c>
      <c r="B1" s="48"/>
      <c r="C1" s="48"/>
      <c r="D1" s="48"/>
      <c r="E1" s="48"/>
      <c r="F1" s="48"/>
      <c r="G1" s="48"/>
      <c r="H1" s="48"/>
      <c r="I1" s="48"/>
      <c r="J1" s="48"/>
    </row>
    <row r="2" ht="18" customHeight="1"/>
    <row r="3" ht="18" customHeight="1"/>
    <row r="4" ht="18" customHeight="1"/>
    <row r="5" ht="18" customHeight="1"/>
    <row r="6" ht="18" customHeight="1"/>
    <row r="7" ht="18" customHeight="1">
      <c r="A7" s="2" t="s">
        <v>1</v>
      </c>
    </row>
    <row r="8" ht="15" customHeight="1"/>
    <row r="9" ht="18" customHeight="1">
      <c r="B9" s="4" t="s">
        <v>2</v>
      </c>
    </row>
    <row r="10" ht="15" customHeight="1"/>
    <row r="11" spans="2:10" ht="18" customHeight="1">
      <c r="B11" s="45" t="s">
        <v>125</v>
      </c>
      <c r="C11" s="46"/>
      <c r="D11" s="46"/>
      <c r="E11" s="46"/>
      <c r="F11" s="46"/>
      <c r="G11" s="46"/>
      <c r="H11" s="46"/>
      <c r="I11" s="46"/>
      <c r="J11" s="46"/>
    </row>
    <row r="12" spans="2:10" ht="18" customHeight="1">
      <c r="B12" s="46"/>
      <c r="C12" s="46"/>
      <c r="D12" s="46"/>
      <c r="E12" s="46"/>
      <c r="F12" s="46"/>
      <c r="G12" s="46"/>
      <c r="H12" s="46"/>
      <c r="I12" s="46"/>
      <c r="J12" s="46"/>
    </row>
    <row r="13" ht="15" customHeight="1"/>
    <row r="14" spans="1:10" ht="15" customHeight="1">
      <c r="A14" s="44" t="s">
        <v>3</v>
      </c>
      <c r="B14" s="44"/>
      <c r="C14" s="44"/>
      <c r="D14" s="44" t="s">
        <v>4</v>
      </c>
      <c r="E14" s="44"/>
      <c r="F14" s="44"/>
      <c r="G14" s="44" t="s">
        <v>5</v>
      </c>
      <c r="H14" s="44"/>
      <c r="I14" s="44"/>
      <c r="J14" s="44"/>
    </row>
    <row r="15" spans="1:10" ht="111.75" customHeight="1">
      <c r="A15" s="50" t="s">
        <v>6</v>
      </c>
      <c r="B15" s="50"/>
      <c r="C15" s="50"/>
      <c r="D15" s="51" t="s">
        <v>127</v>
      </c>
      <c r="E15" s="52"/>
      <c r="F15" s="53"/>
      <c r="G15" s="51" t="s">
        <v>116</v>
      </c>
      <c r="H15" s="52"/>
      <c r="I15" s="52"/>
      <c r="J15" s="53"/>
    </row>
    <row r="16" ht="15" customHeight="1"/>
    <row r="17" spans="1:10" ht="31.5" customHeight="1">
      <c r="A17" s="44" t="s">
        <v>7</v>
      </c>
      <c r="B17" s="44"/>
      <c r="C17" s="44"/>
      <c r="D17" s="50" t="s">
        <v>8</v>
      </c>
      <c r="E17" s="50"/>
      <c r="F17" s="50"/>
      <c r="G17" s="54"/>
      <c r="H17" s="50" t="s">
        <v>9</v>
      </c>
      <c r="I17" s="50"/>
      <c r="J17" s="50"/>
    </row>
    <row r="18" ht="15" customHeight="1"/>
    <row r="19" spans="2:10" ht="38.25" customHeight="1">
      <c r="B19" s="45" t="s">
        <v>117</v>
      </c>
      <c r="C19" s="46"/>
      <c r="D19" s="46"/>
      <c r="E19" s="46"/>
      <c r="F19" s="46"/>
      <c r="G19" s="46"/>
      <c r="H19" s="46"/>
      <c r="I19" s="46"/>
      <c r="J19" s="46"/>
    </row>
    <row r="20" spans="2:10" ht="30" customHeight="1">
      <c r="B20" s="46"/>
      <c r="C20" s="46"/>
      <c r="D20" s="46"/>
      <c r="E20" s="46"/>
      <c r="F20" s="46"/>
      <c r="G20" s="46"/>
      <c r="H20" s="46"/>
      <c r="I20" s="46"/>
      <c r="J20" s="46"/>
    </row>
    <row r="21" ht="18" customHeight="1"/>
    <row r="22" ht="18" customHeight="1">
      <c r="B22" s="4" t="s">
        <v>10</v>
      </c>
    </row>
    <row r="23" ht="15" customHeight="1"/>
    <row r="24" spans="2:10" ht="18" customHeight="1">
      <c r="B24" s="45" t="s">
        <v>118</v>
      </c>
      <c r="C24" s="45"/>
      <c r="D24" s="45"/>
      <c r="E24" s="45"/>
      <c r="F24" s="45"/>
      <c r="G24" s="45"/>
      <c r="H24" s="45"/>
      <c r="I24" s="45"/>
      <c r="J24" s="45"/>
    </row>
    <row r="25" spans="2:10" ht="18" customHeight="1">
      <c r="B25" s="45"/>
      <c r="C25" s="45"/>
      <c r="D25" s="45"/>
      <c r="E25" s="45"/>
      <c r="F25" s="45"/>
      <c r="G25" s="45"/>
      <c r="H25" s="45"/>
      <c r="I25" s="45"/>
      <c r="J25" s="45"/>
    </row>
    <row r="26" spans="2:10" ht="18" customHeight="1">
      <c r="B26" s="45"/>
      <c r="C26" s="45"/>
      <c r="D26" s="45"/>
      <c r="E26" s="45"/>
      <c r="F26" s="45"/>
      <c r="G26" s="45"/>
      <c r="H26" s="45"/>
      <c r="I26" s="45"/>
      <c r="J26" s="45"/>
    </row>
    <row r="27" spans="2:10" ht="18" customHeight="1">
      <c r="B27" s="49"/>
      <c r="C27" s="49"/>
      <c r="D27" s="49"/>
      <c r="E27" s="49"/>
      <c r="F27" s="49"/>
      <c r="G27" s="49"/>
      <c r="H27" s="49"/>
      <c r="I27" s="49"/>
      <c r="J27" s="49"/>
    </row>
  </sheetData>
  <mergeCells count="13">
    <mergeCell ref="B24:J27"/>
    <mergeCell ref="A15:C15"/>
    <mergeCell ref="D15:F15"/>
    <mergeCell ref="G15:J15"/>
    <mergeCell ref="A17:C17"/>
    <mergeCell ref="D17:G17"/>
    <mergeCell ref="H17:J17"/>
    <mergeCell ref="D14:F14"/>
    <mergeCell ref="G14:J14"/>
    <mergeCell ref="B19:J20"/>
    <mergeCell ref="A1:J1"/>
    <mergeCell ref="B11:J12"/>
    <mergeCell ref="A14:C14"/>
  </mergeCells>
  <printOptions horizontalCentered="1"/>
  <pageMargins left="0.7874015748031497" right="0.7874015748031497" top="0.984251968503937" bottom="0.7874015748031497" header="0.5118110236220472" footer="0.5118110236220472"/>
  <pageSetup firstPageNumber="1" useFirstPageNumber="1" horizontalDpi="300" verticalDpi="3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R35"/>
  <sheetViews>
    <sheetView workbookViewId="0" topLeftCell="A1">
      <selection activeCell="F12" sqref="F12:G12"/>
    </sheetView>
  </sheetViews>
  <sheetFormatPr defaultColWidth="9.00390625" defaultRowHeight="13.5"/>
  <cols>
    <col min="1" max="1" width="2.75390625" style="0" customWidth="1"/>
    <col min="2" max="2" width="1.4921875" style="0" customWidth="1"/>
    <col min="3" max="3" width="7.75390625" style="0" customWidth="1"/>
    <col min="4" max="15" width="4.875" style="0" customWidth="1"/>
    <col min="16" max="16" width="5.50390625" style="0" customWidth="1"/>
    <col min="17" max="17" width="5.625" style="0" customWidth="1"/>
    <col min="18" max="18" width="6.375" style="0" customWidth="1"/>
    <col min="19" max="19" width="4.625" style="0" customWidth="1"/>
  </cols>
  <sheetData>
    <row r="1" ht="18" customHeight="1">
      <c r="A1" s="2" t="s">
        <v>72</v>
      </c>
    </row>
    <row r="2" ht="18" customHeight="1"/>
    <row r="3" ht="18" customHeight="1">
      <c r="B3" s="4" t="s">
        <v>11</v>
      </c>
    </row>
    <row r="4" ht="18" customHeight="1"/>
    <row r="5" spans="16:18" ht="18" customHeight="1">
      <c r="P5" s="79" t="s">
        <v>73</v>
      </c>
      <c r="Q5" s="79"/>
      <c r="R5" s="79"/>
    </row>
    <row r="6" spans="1:18" ht="18" customHeight="1">
      <c r="A6" s="42" t="s">
        <v>74</v>
      </c>
      <c r="B6" s="42"/>
      <c r="C6" s="42"/>
      <c r="D6" s="42"/>
      <c r="E6" s="42"/>
      <c r="F6" s="42" t="s">
        <v>75</v>
      </c>
      <c r="G6" s="42"/>
      <c r="H6" s="42"/>
      <c r="I6" s="42"/>
      <c r="J6" s="42" t="s">
        <v>76</v>
      </c>
      <c r="K6" s="42"/>
      <c r="L6" s="42"/>
      <c r="M6" s="42" t="s">
        <v>77</v>
      </c>
      <c r="N6" s="42"/>
      <c r="O6" s="42"/>
      <c r="P6" s="42" t="s">
        <v>78</v>
      </c>
      <c r="Q6" s="42"/>
      <c r="R6" s="42"/>
    </row>
    <row r="7" spans="1:18" ht="18" customHeight="1">
      <c r="A7" s="42"/>
      <c r="B7" s="42"/>
      <c r="C7" s="42"/>
      <c r="D7" s="42"/>
      <c r="E7" s="42"/>
      <c r="F7" s="42" t="s">
        <v>79</v>
      </c>
      <c r="G7" s="42"/>
      <c r="H7" s="42" t="s">
        <v>80</v>
      </c>
      <c r="I7" s="42"/>
      <c r="J7" s="42"/>
      <c r="K7" s="42"/>
      <c r="L7" s="42"/>
      <c r="M7" s="42"/>
      <c r="N7" s="42"/>
      <c r="O7" s="42"/>
      <c r="P7" s="42"/>
      <c r="Q7" s="42"/>
      <c r="R7" s="42"/>
    </row>
    <row r="8" spans="1:18" ht="18" customHeight="1">
      <c r="A8" s="55" t="s">
        <v>81</v>
      </c>
      <c r="B8" s="55"/>
      <c r="C8" s="42" t="s">
        <v>82</v>
      </c>
      <c r="D8" s="42"/>
      <c r="E8" s="42"/>
      <c r="F8" s="64">
        <v>1029</v>
      </c>
      <c r="G8" s="65"/>
      <c r="H8" s="64">
        <v>180</v>
      </c>
      <c r="I8" s="65"/>
      <c r="J8" s="66">
        <v>975</v>
      </c>
      <c r="K8" s="66"/>
      <c r="L8" s="66"/>
      <c r="M8" s="66">
        <v>11</v>
      </c>
      <c r="N8" s="66"/>
      <c r="O8" s="66"/>
      <c r="P8" s="63">
        <f>SUM(F8:O8)</f>
        <v>2195</v>
      </c>
      <c r="Q8" s="63"/>
      <c r="R8" s="63"/>
    </row>
    <row r="9" spans="1:18" ht="18" customHeight="1">
      <c r="A9" s="55"/>
      <c r="B9" s="55"/>
      <c r="C9" s="42" t="s">
        <v>83</v>
      </c>
      <c r="D9" s="42"/>
      <c r="E9" s="42"/>
      <c r="F9" s="63">
        <v>1024</v>
      </c>
      <c r="G9" s="63"/>
      <c r="H9" s="66">
        <v>163</v>
      </c>
      <c r="I9" s="66"/>
      <c r="J9" s="63">
        <v>1079</v>
      </c>
      <c r="K9" s="63"/>
      <c r="L9" s="63"/>
      <c r="M9" s="63">
        <v>19</v>
      </c>
      <c r="N9" s="63"/>
      <c r="O9" s="63"/>
      <c r="P9" s="63">
        <f>SUM(F9:O9)</f>
        <v>2285</v>
      </c>
      <c r="Q9" s="63"/>
      <c r="R9" s="63"/>
    </row>
    <row r="10" spans="1:18" ht="18" customHeight="1">
      <c r="A10" s="55"/>
      <c r="B10" s="55"/>
      <c r="C10" s="42" t="s">
        <v>84</v>
      </c>
      <c r="D10" s="42"/>
      <c r="E10" s="42"/>
      <c r="F10" s="67">
        <f>F8-F9</f>
        <v>5</v>
      </c>
      <c r="G10" s="67"/>
      <c r="H10" s="71">
        <f>H8-H9</f>
        <v>17</v>
      </c>
      <c r="I10" s="71"/>
      <c r="J10" s="67">
        <f>J8-J9</f>
        <v>-104</v>
      </c>
      <c r="K10" s="67"/>
      <c r="L10" s="67"/>
      <c r="M10" s="67">
        <f>M8-M9</f>
        <v>-8</v>
      </c>
      <c r="N10" s="67"/>
      <c r="O10" s="67"/>
      <c r="P10" s="67">
        <f>SUM(F10:O10)</f>
        <v>-90</v>
      </c>
      <c r="Q10" s="67"/>
      <c r="R10" s="67"/>
    </row>
    <row r="11" spans="1:18" ht="18" customHeight="1">
      <c r="A11" s="62" t="s">
        <v>128</v>
      </c>
      <c r="B11" s="62"/>
      <c r="C11" s="62"/>
      <c r="D11" s="62"/>
      <c r="E11" s="62"/>
      <c r="F11" s="68">
        <f>(F8/P8)*100</f>
        <v>46.87927107061503</v>
      </c>
      <c r="G11" s="68"/>
      <c r="H11" s="72">
        <f>(H8/P8)*100</f>
        <v>8.200455580865604</v>
      </c>
      <c r="I11" s="72"/>
      <c r="J11" s="68">
        <f>(J8/P8)*100</f>
        <v>44.41913439635535</v>
      </c>
      <c r="K11" s="68"/>
      <c r="L11" s="68"/>
      <c r="M11" s="68">
        <f>(M8/P8)*100</f>
        <v>0.5011389521640092</v>
      </c>
      <c r="N11" s="68"/>
      <c r="O11" s="68"/>
      <c r="P11" s="63">
        <f>SUM(F11:O11)</f>
        <v>100</v>
      </c>
      <c r="Q11" s="63"/>
      <c r="R11" s="63"/>
    </row>
    <row r="12" spans="1:18" ht="18" customHeight="1">
      <c r="A12" s="62" t="s">
        <v>129</v>
      </c>
      <c r="B12" s="62"/>
      <c r="C12" s="62"/>
      <c r="D12" s="62"/>
      <c r="E12" s="62"/>
      <c r="F12" s="69">
        <v>30.5</v>
      </c>
      <c r="G12" s="70"/>
      <c r="H12" s="73">
        <v>13.2</v>
      </c>
      <c r="I12" s="74"/>
      <c r="J12" s="76">
        <v>56</v>
      </c>
      <c r="K12" s="77"/>
      <c r="L12" s="78"/>
      <c r="M12" s="75">
        <v>0.3</v>
      </c>
      <c r="N12" s="75"/>
      <c r="O12" s="75"/>
      <c r="P12" s="63">
        <f>SUM(F12:O12)</f>
        <v>100</v>
      </c>
      <c r="Q12" s="63"/>
      <c r="R12" s="63"/>
    </row>
    <row r="13" ht="8.25" customHeight="1"/>
    <row r="14" spans="2:18" ht="18" customHeight="1">
      <c r="B14" s="45" t="s">
        <v>119</v>
      </c>
      <c r="C14" s="45"/>
      <c r="D14" s="45"/>
      <c r="E14" s="45"/>
      <c r="F14" s="45"/>
      <c r="G14" s="45"/>
      <c r="H14" s="45"/>
      <c r="I14" s="45"/>
      <c r="J14" s="45"/>
      <c r="K14" s="45"/>
      <c r="L14" s="45"/>
      <c r="M14" s="45"/>
      <c r="N14" s="45"/>
      <c r="O14" s="45"/>
      <c r="P14" s="45"/>
      <c r="Q14" s="45"/>
      <c r="R14" s="45"/>
    </row>
    <row r="15" spans="2:18" ht="15" customHeight="1">
      <c r="B15" s="45"/>
      <c r="C15" s="45"/>
      <c r="D15" s="45"/>
      <c r="E15" s="45"/>
      <c r="F15" s="45"/>
      <c r="G15" s="45"/>
      <c r="H15" s="45"/>
      <c r="I15" s="45"/>
      <c r="J15" s="45"/>
      <c r="K15" s="45"/>
      <c r="L15" s="45"/>
      <c r="M15" s="45"/>
      <c r="N15" s="45"/>
      <c r="O15" s="45"/>
      <c r="P15" s="45"/>
      <c r="Q15" s="45"/>
      <c r="R15" s="45"/>
    </row>
    <row r="16" spans="2:18" ht="18" customHeight="1">
      <c r="B16" s="45" t="s">
        <v>120</v>
      </c>
      <c r="C16" s="45"/>
      <c r="D16" s="45"/>
      <c r="E16" s="45"/>
      <c r="F16" s="45"/>
      <c r="G16" s="45"/>
      <c r="H16" s="45"/>
      <c r="I16" s="45"/>
      <c r="J16" s="45"/>
      <c r="K16" s="45"/>
      <c r="L16" s="45"/>
      <c r="M16" s="45"/>
      <c r="N16" s="45"/>
      <c r="O16" s="45"/>
      <c r="P16" s="45"/>
      <c r="Q16" s="45"/>
      <c r="R16" s="45"/>
    </row>
    <row r="17" spans="2:18" ht="15" customHeight="1">
      <c r="B17" s="45"/>
      <c r="C17" s="45"/>
      <c r="D17" s="45"/>
      <c r="E17" s="45"/>
      <c r="F17" s="45"/>
      <c r="G17" s="45"/>
      <c r="H17" s="45"/>
      <c r="I17" s="45"/>
      <c r="J17" s="45"/>
      <c r="K17" s="45"/>
      <c r="L17" s="45"/>
      <c r="M17" s="45"/>
      <c r="N17" s="45"/>
      <c r="O17" s="45"/>
      <c r="P17" s="45"/>
      <c r="Q17" s="45"/>
      <c r="R17" s="45"/>
    </row>
    <row r="18" spans="2:18" ht="18" customHeight="1">
      <c r="B18" s="45" t="s">
        <v>121</v>
      </c>
      <c r="C18" s="80"/>
      <c r="D18" s="80"/>
      <c r="E18" s="80"/>
      <c r="F18" s="80"/>
      <c r="G18" s="80"/>
      <c r="H18" s="80"/>
      <c r="I18" s="80"/>
      <c r="J18" s="80"/>
      <c r="K18" s="80"/>
      <c r="L18" s="80"/>
      <c r="M18" s="80"/>
      <c r="N18" s="80"/>
      <c r="O18" s="80"/>
      <c r="P18" s="80"/>
      <c r="Q18" s="80"/>
      <c r="R18" s="80"/>
    </row>
    <row r="19" spans="2:18" ht="18" customHeight="1">
      <c r="B19" s="80"/>
      <c r="C19" s="80"/>
      <c r="D19" s="80"/>
      <c r="E19" s="80"/>
      <c r="F19" s="80"/>
      <c r="G19" s="80"/>
      <c r="H19" s="80"/>
      <c r="I19" s="80"/>
      <c r="J19" s="80"/>
      <c r="K19" s="80"/>
      <c r="L19" s="80"/>
      <c r="M19" s="80"/>
      <c r="N19" s="80"/>
      <c r="O19" s="80"/>
      <c r="P19" s="80"/>
      <c r="Q19" s="80"/>
      <c r="R19" s="80"/>
    </row>
    <row r="20" spans="2:18" ht="9" customHeight="1">
      <c r="B20" s="80"/>
      <c r="C20" s="80"/>
      <c r="D20" s="80"/>
      <c r="E20" s="80"/>
      <c r="F20" s="80"/>
      <c r="G20" s="80"/>
      <c r="H20" s="80"/>
      <c r="I20" s="80"/>
      <c r="J20" s="80"/>
      <c r="K20" s="80"/>
      <c r="L20" s="80"/>
      <c r="M20" s="80"/>
      <c r="N20" s="80"/>
      <c r="O20" s="80"/>
      <c r="P20" s="80"/>
      <c r="Q20" s="80"/>
      <c r="R20" s="80"/>
    </row>
    <row r="21" spans="2:18" ht="18" customHeight="1">
      <c r="B21" s="5" t="s">
        <v>26</v>
      </c>
      <c r="C21" s="35"/>
      <c r="D21" s="35"/>
      <c r="E21" s="35"/>
      <c r="F21" s="35"/>
      <c r="G21" s="35"/>
      <c r="H21" s="35"/>
      <c r="I21" s="35"/>
      <c r="J21" s="35"/>
      <c r="K21" s="35"/>
      <c r="L21" s="35"/>
      <c r="M21" s="35"/>
      <c r="N21" s="35"/>
      <c r="O21" s="35"/>
      <c r="P21" s="35"/>
      <c r="Q21" s="35"/>
      <c r="R21" s="35"/>
    </row>
    <row r="22" ht="18" customHeight="1"/>
    <row r="23" ht="18" customHeight="1"/>
    <row r="24" ht="18" customHeight="1"/>
    <row r="25" ht="18" customHeight="1">
      <c r="B25" s="4" t="s">
        <v>23</v>
      </c>
    </row>
    <row r="26" ht="18" customHeight="1"/>
    <row r="27" spans="1:18" ht="18" customHeight="1">
      <c r="A27" s="43" t="s">
        <v>85</v>
      </c>
      <c r="B27" s="56"/>
      <c r="C27" s="57"/>
      <c r="D27" s="42" t="s">
        <v>86</v>
      </c>
      <c r="E27" s="42" t="s">
        <v>87</v>
      </c>
      <c r="F27" s="42" t="s">
        <v>13</v>
      </c>
      <c r="G27" s="42" t="s">
        <v>14</v>
      </c>
      <c r="H27" s="42" t="s">
        <v>15</v>
      </c>
      <c r="I27" s="42" t="s">
        <v>16</v>
      </c>
      <c r="J27" s="42" t="s">
        <v>17</v>
      </c>
      <c r="K27" s="42" t="s">
        <v>18</v>
      </c>
      <c r="L27" s="42" t="s">
        <v>19</v>
      </c>
      <c r="M27" s="42" t="s">
        <v>20</v>
      </c>
      <c r="N27" s="42" t="s">
        <v>21</v>
      </c>
      <c r="O27" s="42" t="s">
        <v>22</v>
      </c>
      <c r="P27" s="61" t="s">
        <v>88</v>
      </c>
      <c r="Q27" s="61" t="s">
        <v>89</v>
      </c>
      <c r="R27" s="42" t="s">
        <v>90</v>
      </c>
    </row>
    <row r="28" spans="1:18" ht="18" customHeight="1">
      <c r="A28" s="58" t="s">
        <v>91</v>
      </c>
      <c r="B28" s="59"/>
      <c r="C28" s="60"/>
      <c r="D28" s="42"/>
      <c r="E28" s="42"/>
      <c r="F28" s="42"/>
      <c r="G28" s="42"/>
      <c r="H28" s="42"/>
      <c r="I28" s="42"/>
      <c r="J28" s="42"/>
      <c r="K28" s="42"/>
      <c r="L28" s="42"/>
      <c r="M28" s="42"/>
      <c r="N28" s="42"/>
      <c r="O28" s="42"/>
      <c r="P28" s="61"/>
      <c r="Q28" s="61"/>
      <c r="R28" s="42"/>
    </row>
    <row r="29" spans="1:18" ht="18" customHeight="1">
      <c r="A29" s="55" t="s">
        <v>92</v>
      </c>
      <c r="B29" s="55"/>
      <c r="C29" s="7" t="s">
        <v>93</v>
      </c>
      <c r="D29" s="14">
        <v>67</v>
      </c>
      <c r="E29" s="14">
        <v>63</v>
      </c>
      <c r="F29" s="14">
        <v>71</v>
      </c>
      <c r="G29" s="14">
        <v>99</v>
      </c>
      <c r="H29" s="14">
        <v>97</v>
      </c>
      <c r="I29" s="14">
        <v>82</v>
      </c>
      <c r="J29" s="14">
        <v>109</v>
      </c>
      <c r="K29" s="14">
        <v>95</v>
      </c>
      <c r="L29" s="14">
        <v>81</v>
      </c>
      <c r="M29" s="14">
        <v>96</v>
      </c>
      <c r="N29" s="14">
        <v>85</v>
      </c>
      <c r="O29" s="14">
        <v>84</v>
      </c>
      <c r="P29" s="8">
        <f>SUM(D29:O29)</f>
        <v>1029</v>
      </c>
      <c r="Q29" s="8">
        <v>1024</v>
      </c>
      <c r="R29" s="15">
        <f>P29-Q29</f>
        <v>5</v>
      </c>
    </row>
    <row r="30" spans="1:18" ht="18" customHeight="1">
      <c r="A30" s="55"/>
      <c r="B30" s="55"/>
      <c r="C30" s="7" t="s">
        <v>94</v>
      </c>
      <c r="D30" s="14">
        <v>65</v>
      </c>
      <c r="E30" s="14">
        <v>62</v>
      </c>
      <c r="F30" s="14">
        <v>97</v>
      </c>
      <c r="G30" s="14">
        <v>102</v>
      </c>
      <c r="H30" s="14">
        <v>73</v>
      </c>
      <c r="I30" s="14">
        <v>90</v>
      </c>
      <c r="J30" s="14">
        <v>90</v>
      </c>
      <c r="K30" s="14">
        <v>81</v>
      </c>
      <c r="L30" s="14">
        <v>76</v>
      </c>
      <c r="M30" s="14">
        <v>92</v>
      </c>
      <c r="N30" s="14">
        <v>72</v>
      </c>
      <c r="O30" s="14">
        <v>75</v>
      </c>
      <c r="P30" s="8">
        <f>SUM(D30:O30)</f>
        <v>975</v>
      </c>
      <c r="Q30" s="8">
        <v>1079</v>
      </c>
      <c r="R30" s="15">
        <f>P30-Q30</f>
        <v>-104</v>
      </c>
    </row>
    <row r="31" spans="1:18" ht="18" customHeight="1">
      <c r="A31" s="55"/>
      <c r="B31" s="55"/>
      <c r="C31" s="7" t="s">
        <v>95</v>
      </c>
      <c r="D31" s="14">
        <v>1</v>
      </c>
      <c r="E31" s="14">
        <v>4</v>
      </c>
      <c r="F31" s="14">
        <v>2</v>
      </c>
      <c r="G31" s="14">
        <v>2</v>
      </c>
      <c r="H31" s="14">
        <v>0</v>
      </c>
      <c r="I31" s="14">
        <v>1</v>
      </c>
      <c r="J31" s="14">
        <v>1</v>
      </c>
      <c r="K31" s="14">
        <v>0</v>
      </c>
      <c r="L31" s="14">
        <v>0</v>
      </c>
      <c r="M31" s="14">
        <v>0</v>
      </c>
      <c r="N31" s="14">
        <v>0</v>
      </c>
      <c r="O31" s="14">
        <v>0</v>
      </c>
      <c r="P31" s="8">
        <f>SUM(D31:O31)</f>
        <v>11</v>
      </c>
      <c r="Q31" s="8">
        <v>19</v>
      </c>
      <c r="R31" s="15">
        <f>P31-Q31</f>
        <v>-8</v>
      </c>
    </row>
    <row r="32" spans="1:18" ht="18" customHeight="1">
      <c r="A32" s="42" t="s">
        <v>96</v>
      </c>
      <c r="B32" s="42"/>
      <c r="C32" s="42"/>
      <c r="D32" s="14">
        <v>11</v>
      </c>
      <c r="E32" s="14">
        <v>13</v>
      </c>
      <c r="F32" s="14">
        <v>17</v>
      </c>
      <c r="G32" s="14">
        <v>22</v>
      </c>
      <c r="H32" s="14">
        <v>7</v>
      </c>
      <c r="I32" s="14">
        <v>11</v>
      </c>
      <c r="J32" s="14">
        <v>20</v>
      </c>
      <c r="K32" s="14">
        <v>15</v>
      </c>
      <c r="L32" s="14">
        <v>13</v>
      </c>
      <c r="M32" s="14">
        <v>15</v>
      </c>
      <c r="N32" s="14">
        <v>20</v>
      </c>
      <c r="O32" s="14">
        <v>16</v>
      </c>
      <c r="P32" s="8">
        <f>SUM(D32:O32)</f>
        <v>180</v>
      </c>
      <c r="Q32" s="8">
        <v>163</v>
      </c>
      <c r="R32" s="15">
        <f>P32-Q32</f>
        <v>17</v>
      </c>
    </row>
    <row r="33" spans="1:18" ht="18" customHeight="1">
      <c r="A33" s="42" t="s">
        <v>78</v>
      </c>
      <c r="B33" s="42"/>
      <c r="C33" s="42"/>
      <c r="D33" s="14">
        <f>SUM(D29:D32)</f>
        <v>144</v>
      </c>
      <c r="E33" s="14">
        <f aca="true" t="shared" si="0" ref="E33:O33">SUM(E29:E32)</f>
        <v>142</v>
      </c>
      <c r="F33" s="14">
        <f t="shared" si="0"/>
        <v>187</v>
      </c>
      <c r="G33" s="14">
        <f t="shared" si="0"/>
        <v>225</v>
      </c>
      <c r="H33" s="14">
        <f t="shared" si="0"/>
        <v>177</v>
      </c>
      <c r="I33" s="14">
        <f t="shared" si="0"/>
        <v>184</v>
      </c>
      <c r="J33" s="14">
        <f t="shared" si="0"/>
        <v>220</v>
      </c>
      <c r="K33" s="14">
        <f t="shared" si="0"/>
        <v>191</v>
      </c>
      <c r="L33" s="14">
        <f t="shared" si="0"/>
        <v>170</v>
      </c>
      <c r="M33" s="14">
        <f t="shared" si="0"/>
        <v>203</v>
      </c>
      <c r="N33" s="14">
        <f t="shared" si="0"/>
        <v>177</v>
      </c>
      <c r="O33" s="14">
        <f t="shared" si="0"/>
        <v>175</v>
      </c>
      <c r="P33" s="8">
        <f>SUM(D33:O33)</f>
        <v>2195</v>
      </c>
      <c r="Q33" s="8">
        <f>SUM(Q29:Q32)</f>
        <v>2285</v>
      </c>
      <c r="R33" s="15">
        <f>P33-Q33</f>
        <v>-90</v>
      </c>
    </row>
    <row r="34" ht="18" customHeight="1"/>
    <row r="35" ht="18" customHeight="1">
      <c r="B35" s="3" t="s">
        <v>113</v>
      </c>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mergeCells count="62">
    <mergeCell ref="P5:R5"/>
    <mergeCell ref="B14:R15"/>
    <mergeCell ref="B16:R17"/>
    <mergeCell ref="B18:R20"/>
    <mergeCell ref="P9:R9"/>
    <mergeCell ref="P10:R10"/>
    <mergeCell ref="P11:R11"/>
    <mergeCell ref="P12:R12"/>
    <mergeCell ref="M9:O9"/>
    <mergeCell ref="M10:O10"/>
    <mergeCell ref="M11:O11"/>
    <mergeCell ref="M12:O12"/>
    <mergeCell ref="J9:L9"/>
    <mergeCell ref="J10:L10"/>
    <mergeCell ref="J11:L11"/>
    <mergeCell ref="J12:L12"/>
    <mergeCell ref="F10:G10"/>
    <mergeCell ref="F11:G11"/>
    <mergeCell ref="F12:G12"/>
    <mergeCell ref="H9:I9"/>
    <mergeCell ref="H10:I10"/>
    <mergeCell ref="H11:I11"/>
    <mergeCell ref="H12:I12"/>
    <mergeCell ref="J6:L7"/>
    <mergeCell ref="M6:O7"/>
    <mergeCell ref="P6:R7"/>
    <mergeCell ref="F8:G8"/>
    <mergeCell ref="H8:I8"/>
    <mergeCell ref="J8:L8"/>
    <mergeCell ref="M8:O8"/>
    <mergeCell ref="P8:R8"/>
    <mergeCell ref="A6:E7"/>
    <mergeCell ref="F7:G7"/>
    <mergeCell ref="H7:I7"/>
    <mergeCell ref="F6:I6"/>
    <mergeCell ref="P27:P28"/>
    <mergeCell ref="Q27:Q28"/>
    <mergeCell ref="R27:R28"/>
    <mergeCell ref="A8:B10"/>
    <mergeCell ref="C8:E8"/>
    <mergeCell ref="C9:E9"/>
    <mergeCell ref="C10:E10"/>
    <mergeCell ref="A11:E11"/>
    <mergeCell ref="A12:E12"/>
    <mergeCell ref="F9:G9"/>
    <mergeCell ref="L27:L28"/>
    <mergeCell ref="M27:M28"/>
    <mergeCell ref="N27:N28"/>
    <mergeCell ref="O27:O28"/>
    <mergeCell ref="H27:H28"/>
    <mergeCell ref="I27:I28"/>
    <mergeCell ref="J27:J28"/>
    <mergeCell ref="K27:K28"/>
    <mergeCell ref="D27:D28"/>
    <mergeCell ref="E27:E28"/>
    <mergeCell ref="F27:F28"/>
    <mergeCell ref="G27:G28"/>
    <mergeCell ref="A29:B31"/>
    <mergeCell ref="A32:C32"/>
    <mergeCell ref="A33:C33"/>
    <mergeCell ref="A27:C27"/>
    <mergeCell ref="A28:C28"/>
  </mergeCells>
  <printOptions horizontalCentered="1"/>
  <pageMargins left="0.7874015748031497" right="0.7874015748031497" top="0.984251968503937" bottom="0.984251968503937" header="0.5118110236220472" footer="0.5118110236220472"/>
  <pageSetup firstPageNumber="2" useFirstPageNumber="1" horizontalDpi="300" verticalDpi="300" orientation="portrait" paperSize="9" scale="9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O49"/>
  <sheetViews>
    <sheetView workbookViewId="0" topLeftCell="A1">
      <selection activeCell="A1" sqref="A1"/>
    </sheetView>
  </sheetViews>
  <sheetFormatPr defaultColWidth="9.00390625" defaultRowHeight="13.5"/>
  <cols>
    <col min="1" max="2" width="2.25390625" style="0" customWidth="1"/>
    <col min="3" max="3" width="5.25390625" style="0" customWidth="1"/>
    <col min="4" max="9" width="6.25390625" style="0" customWidth="1"/>
    <col min="10" max="11" width="6.50390625" style="0" customWidth="1"/>
    <col min="12" max="12" width="6.875" style="0" customWidth="1"/>
    <col min="13" max="13" width="6.50390625" style="0" customWidth="1"/>
    <col min="14" max="14" width="6.25390625" style="0" customWidth="1"/>
    <col min="15" max="15" width="6.375" style="0" customWidth="1"/>
  </cols>
  <sheetData>
    <row r="1" ht="18" customHeight="1">
      <c r="B1" s="6" t="s">
        <v>27</v>
      </c>
    </row>
    <row r="2" ht="10.5" customHeight="1"/>
    <row r="3" s="5" customFormat="1" ht="18" customHeight="1">
      <c r="C3" s="5" t="s">
        <v>97</v>
      </c>
    </row>
    <row r="4" ht="7.5" customHeight="1"/>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c r="B20" s="5" t="s">
        <v>28</v>
      </c>
    </row>
    <row r="21" ht="10.5" customHeight="1"/>
    <row r="22" spans="1:15" ht="18" customHeight="1">
      <c r="A22" s="88" t="s">
        <v>98</v>
      </c>
      <c r="B22" s="89"/>
      <c r="C22" s="89"/>
      <c r="D22" s="89"/>
      <c r="E22" s="90"/>
      <c r="F22" s="7">
        <v>7</v>
      </c>
      <c r="G22" s="7">
        <v>8</v>
      </c>
      <c r="H22" s="7">
        <v>9</v>
      </c>
      <c r="I22" s="7">
        <v>10</v>
      </c>
      <c r="J22" s="7">
        <v>11</v>
      </c>
      <c r="K22" s="7">
        <v>12</v>
      </c>
      <c r="L22" s="7">
        <v>13</v>
      </c>
      <c r="M22" s="7">
        <v>14</v>
      </c>
      <c r="N22" s="7">
        <v>15</v>
      </c>
      <c r="O22" s="7">
        <v>16</v>
      </c>
    </row>
    <row r="23" spans="1:15" ht="18" customHeight="1">
      <c r="A23" s="42" t="s">
        <v>99</v>
      </c>
      <c r="B23" s="42"/>
      <c r="C23" s="42"/>
      <c r="D23" s="42"/>
      <c r="E23" s="42"/>
      <c r="F23" s="8">
        <v>1610</v>
      </c>
      <c r="G23" s="8">
        <v>1541</v>
      </c>
      <c r="H23" s="8">
        <v>1469</v>
      </c>
      <c r="I23" s="8">
        <v>1433</v>
      </c>
      <c r="J23" s="8">
        <v>1610</v>
      </c>
      <c r="K23" s="8">
        <v>1753</v>
      </c>
      <c r="L23" s="8">
        <v>2054</v>
      </c>
      <c r="M23" s="8">
        <v>2369</v>
      </c>
      <c r="N23" s="8">
        <v>2285</v>
      </c>
      <c r="O23" s="8">
        <v>2195</v>
      </c>
    </row>
    <row r="24" spans="1:15" ht="18" customHeight="1">
      <c r="A24" s="42" t="s">
        <v>100</v>
      </c>
      <c r="B24" s="42"/>
      <c r="C24" s="42"/>
      <c r="D24" s="42"/>
      <c r="E24" s="42"/>
      <c r="F24" s="8">
        <v>45035</v>
      </c>
      <c r="G24" s="8">
        <v>41969</v>
      </c>
      <c r="H24" s="8">
        <v>38868</v>
      </c>
      <c r="I24" s="8">
        <v>41517</v>
      </c>
      <c r="J24" s="8">
        <v>45178</v>
      </c>
      <c r="K24" s="8">
        <v>50145</v>
      </c>
      <c r="L24" s="8">
        <v>54602</v>
      </c>
      <c r="M24" s="8">
        <v>53020</v>
      </c>
      <c r="N24" s="8">
        <v>53531</v>
      </c>
      <c r="O24" s="8">
        <v>53782</v>
      </c>
    </row>
    <row r="25" spans="1:15" ht="18" customHeight="1">
      <c r="A25" s="42" t="s">
        <v>101</v>
      </c>
      <c r="B25" s="42"/>
      <c r="C25" s="42"/>
      <c r="D25" s="42"/>
      <c r="E25" s="42"/>
      <c r="F25" s="9">
        <f aca="true" t="shared" si="0" ref="F25:O25">(F23/F24)*100</f>
        <v>3.574997224381037</v>
      </c>
      <c r="G25" s="9">
        <f t="shared" si="0"/>
        <v>3.6717577259405756</v>
      </c>
      <c r="H25" s="9">
        <f t="shared" si="0"/>
        <v>3.7794586806627564</v>
      </c>
      <c r="I25" s="9">
        <f t="shared" si="0"/>
        <v>3.4515981405207508</v>
      </c>
      <c r="J25" s="9">
        <f t="shared" si="0"/>
        <v>3.563681437867989</v>
      </c>
      <c r="K25" s="9">
        <f t="shared" si="0"/>
        <v>3.495862000199422</v>
      </c>
      <c r="L25" s="9">
        <f t="shared" si="0"/>
        <v>3.7617669682429216</v>
      </c>
      <c r="M25" s="9">
        <f t="shared" si="0"/>
        <v>4.46812523576009</v>
      </c>
      <c r="N25" s="9">
        <f t="shared" si="0"/>
        <v>4.268554669257066</v>
      </c>
      <c r="O25" s="9">
        <f t="shared" si="0"/>
        <v>4.0812911382990595</v>
      </c>
    </row>
    <row r="26" spans="1:15" ht="18" customHeight="1">
      <c r="A26" s="36"/>
      <c r="B26" s="38" t="s">
        <v>122</v>
      </c>
      <c r="C26" s="36"/>
      <c r="D26" s="36"/>
      <c r="E26" s="36"/>
      <c r="F26" s="37"/>
      <c r="G26" s="37"/>
      <c r="H26" s="37"/>
      <c r="I26" s="37"/>
      <c r="J26" s="37"/>
      <c r="K26" s="37"/>
      <c r="L26" s="37"/>
      <c r="M26" s="37"/>
      <c r="N26" s="37"/>
      <c r="O26" s="37"/>
    </row>
    <row r="27" spans="2:15" ht="15.75" customHeight="1">
      <c r="B27" s="81" t="s">
        <v>126</v>
      </c>
      <c r="C27" s="81"/>
      <c r="D27" s="81"/>
      <c r="E27" s="81"/>
      <c r="F27" s="81"/>
      <c r="G27" s="81"/>
      <c r="H27" s="81"/>
      <c r="I27" s="81"/>
      <c r="J27" s="81"/>
      <c r="K27" s="81"/>
      <c r="L27" s="81"/>
      <c r="M27" s="81"/>
      <c r="N27" s="81"/>
      <c r="O27" s="81"/>
    </row>
    <row r="28" spans="2:15" ht="15.75" customHeight="1">
      <c r="B28" s="39"/>
      <c r="C28" s="39"/>
      <c r="D28" s="39"/>
      <c r="E28" s="39"/>
      <c r="F28" s="39"/>
      <c r="G28" s="39"/>
      <c r="H28" s="39"/>
      <c r="I28" s="39"/>
      <c r="J28" s="39"/>
      <c r="K28" s="39"/>
      <c r="L28" s="39"/>
      <c r="M28" s="39"/>
      <c r="N28" s="39"/>
      <c r="O28" s="39"/>
    </row>
    <row r="29" ht="12.75" customHeight="1"/>
    <row r="30" ht="18" customHeight="1">
      <c r="B30" s="5" t="s">
        <v>102</v>
      </c>
    </row>
    <row r="31" ht="7.5" customHeight="1"/>
    <row r="32" ht="18" customHeight="1">
      <c r="N32" s="1" t="s">
        <v>73</v>
      </c>
    </row>
    <row r="33" spans="1:15" ht="18" customHeight="1">
      <c r="A33" s="10"/>
      <c r="B33" s="11"/>
      <c r="C33" s="82" t="s">
        <v>91</v>
      </c>
      <c r="D33" s="90" t="s">
        <v>103</v>
      </c>
      <c r="E33" s="42"/>
      <c r="F33" s="42"/>
      <c r="G33" s="91"/>
      <c r="H33" s="91"/>
      <c r="I33" s="91"/>
      <c r="J33" s="91"/>
      <c r="K33" s="91"/>
      <c r="L33" s="91"/>
      <c r="M33" s="92" t="s">
        <v>104</v>
      </c>
      <c r="N33" s="92" t="s">
        <v>105</v>
      </c>
      <c r="O33" s="92" t="s">
        <v>106</v>
      </c>
    </row>
    <row r="34" spans="1:15" ht="18" customHeight="1">
      <c r="A34" s="84" t="s">
        <v>107</v>
      </c>
      <c r="B34" s="85"/>
      <c r="C34" s="83"/>
      <c r="D34" s="42" t="s">
        <v>92</v>
      </c>
      <c r="E34" s="42"/>
      <c r="F34" s="42"/>
      <c r="G34" s="42" t="s">
        <v>108</v>
      </c>
      <c r="H34" s="42"/>
      <c r="I34" s="42"/>
      <c r="J34" s="42" t="s">
        <v>78</v>
      </c>
      <c r="K34" s="42"/>
      <c r="L34" s="42"/>
      <c r="M34" s="92"/>
      <c r="N34" s="92"/>
      <c r="O34" s="92"/>
    </row>
    <row r="35" spans="1:15" ht="18" customHeight="1">
      <c r="A35" s="86"/>
      <c r="B35" s="87"/>
      <c r="C35" s="12"/>
      <c r="D35" s="7" t="s">
        <v>109</v>
      </c>
      <c r="E35" s="7" t="s">
        <v>110</v>
      </c>
      <c r="F35" s="7" t="s">
        <v>78</v>
      </c>
      <c r="G35" s="7" t="s">
        <v>109</v>
      </c>
      <c r="H35" s="7" t="s">
        <v>110</v>
      </c>
      <c r="I35" s="7" t="s">
        <v>78</v>
      </c>
      <c r="J35" s="7" t="s">
        <v>109</v>
      </c>
      <c r="K35" s="7" t="s">
        <v>110</v>
      </c>
      <c r="L35" s="7" t="s">
        <v>78</v>
      </c>
      <c r="M35" s="92"/>
      <c r="N35" s="92"/>
      <c r="O35" s="92"/>
    </row>
    <row r="36" spans="1:15" ht="12.75" customHeight="1">
      <c r="A36" s="94">
        <v>11</v>
      </c>
      <c r="B36" s="94"/>
      <c r="C36" s="91"/>
      <c r="D36" s="93">
        <v>230</v>
      </c>
      <c r="E36" s="93">
        <v>345</v>
      </c>
      <c r="F36" s="93">
        <f>SUM(D36:E37)</f>
        <v>575</v>
      </c>
      <c r="G36" s="93">
        <v>126</v>
      </c>
      <c r="H36" s="93">
        <v>27</v>
      </c>
      <c r="I36" s="93">
        <f>SUM(G36:H37)</f>
        <v>153</v>
      </c>
      <c r="J36" s="28">
        <f>D36+G36</f>
        <v>356</v>
      </c>
      <c r="K36" s="28">
        <f>E36+H36</f>
        <v>372</v>
      </c>
      <c r="L36" s="28">
        <f>F36+I36</f>
        <v>728</v>
      </c>
      <c r="M36" s="28">
        <v>863</v>
      </c>
      <c r="N36" s="28">
        <v>19</v>
      </c>
      <c r="O36" s="29">
        <f aca="true" t="shared" si="1" ref="O36:O45">SUM(L36:N36)</f>
        <v>1610</v>
      </c>
    </row>
    <row r="37" spans="1:15" ht="12.75" customHeight="1">
      <c r="A37" s="94"/>
      <c r="B37" s="94"/>
      <c r="C37" s="91"/>
      <c r="D37" s="93"/>
      <c r="E37" s="93"/>
      <c r="F37" s="93"/>
      <c r="G37" s="93"/>
      <c r="H37" s="93"/>
      <c r="I37" s="93"/>
      <c r="J37" s="30">
        <f>(J36/O36)*100</f>
        <v>22.111801242236027</v>
      </c>
      <c r="K37" s="30">
        <f>(K36/O36)*100</f>
        <v>23.1055900621118</v>
      </c>
      <c r="L37" s="30">
        <f>(L36/O36)*100</f>
        <v>45.21739130434783</v>
      </c>
      <c r="M37" s="30">
        <f>(M36/O36)*100</f>
        <v>53.602484472049696</v>
      </c>
      <c r="N37" s="30">
        <f>(N36/O36)*100</f>
        <v>1.1801242236024845</v>
      </c>
      <c r="O37" s="31">
        <f t="shared" si="1"/>
        <v>100.00000000000001</v>
      </c>
    </row>
    <row r="38" spans="1:15" ht="12.75" customHeight="1">
      <c r="A38" s="94">
        <v>12</v>
      </c>
      <c r="B38" s="94"/>
      <c r="C38" s="91"/>
      <c r="D38" s="93">
        <v>223</v>
      </c>
      <c r="E38" s="93">
        <v>361</v>
      </c>
      <c r="F38" s="93">
        <f>SUM(D38:E39)</f>
        <v>584</v>
      </c>
      <c r="G38" s="93">
        <v>140</v>
      </c>
      <c r="H38" s="93">
        <v>24</v>
      </c>
      <c r="I38" s="93">
        <f>SUM(G38:H39)</f>
        <v>164</v>
      </c>
      <c r="J38" s="28">
        <f>D38+G38</f>
        <v>363</v>
      </c>
      <c r="K38" s="28">
        <f>E38+H38</f>
        <v>385</v>
      </c>
      <c r="L38" s="28">
        <f>F38+I38</f>
        <v>748</v>
      </c>
      <c r="M38" s="28">
        <v>955</v>
      </c>
      <c r="N38" s="28">
        <v>50</v>
      </c>
      <c r="O38" s="29">
        <f t="shared" si="1"/>
        <v>1753</v>
      </c>
    </row>
    <row r="39" spans="1:15" ht="12.75" customHeight="1">
      <c r="A39" s="94"/>
      <c r="B39" s="94"/>
      <c r="C39" s="91"/>
      <c r="D39" s="93"/>
      <c r="E39" s="93"/>
      <c r="F39" s="93"/>
      <c r="G39" s="93"/>
      <c r="H39" s="93"/>
      <c r="I39" s="93"/>
      <c r="J39" s="30">
        <f>(J38/$O$38)*100</f>
        <v>20.707358813462637</v>
      </c>
      <c r="K39" s="30">
        <f>(K38/$O$38)*100</f>
        <v>21.962350256702795</v>
      </c>
      <c r="L39" s="30">
        <f>(L38/$O$38)*100</f>
        <v>42.66970907016543</v>
      </c>
      <c r="M39" s="30">
        <f>(M38/$O$38)*100</f>
        <v>54.47803764974329</v>
      </c>
      <c r="N39" s="30">
        <v>2.8</v>
      </c>
      <c r="O39" s="31">
        <f t="shared" si="1"/>
        <v>99.94774671990872</v>
      </c>
    </row>
    <row r="40" spans="1:15" ht="12.75" customHeight="1">
      <c r="A40" s="94">
        <v>13</v>
      </c>
      <c r="B40" s="94"/>
      <c r="C40" s="91"/>
      <c r="D40" s="93">
        <v>258</v>
      </c>
      <c r="E40" s="93">
        <v>585</v>
      </c>
      <c r="F40" s="93">
        <f>SUM(D40:E41)</f>
        <v>843</v>
      </c>
      <c r="G40" s="93">
        <v>160</v>
      </c>
      <c r="H40" s="93">
        <v>39</v>
      </c>
      <c r="I40" s="93">
        <f>SUM(G40:H41)</f>
        <v>199</v>
      </c>
      <c r="J40" s="32">
        <f>D40+G40</f>
        <v>418</v>
      </c>
      <c r="K40" s="32">
        <f>E40+H40</f>
        <v>624</v>
      </c>
      <c r="L40" s="32">
        <f>F40+I40</f>
        <v>1042</v>
      </c>
      <c r="M40" s="28">
        <v>983</v>
      </c>
      <c r="N40" s="28">
        <v>29</v>
      </c>
      <c r="O40" s="34">
        <f t="shared" si="1"/>
        <v>2054</v>
      </c>
    </row>
    <row r="41" spans="1:15" ht="12.75" customHeight="1">
      <c r="A41" s="94"/>
      <c r="B41" s="94"/>
      <c r="C41" s="91"/>
      <c r="D41" s="93"/>
      <c r="E41" s="93"/>
      <c r="F41" s="93"/>
      <c r="G41" s="93"/>
      <c r="H41" s="93"/>
      <c r="I41" s="93"/>
      <c r="J41" s="33" t="s">
        <v>111</v>
      </c>
      <c r="K41" s="30">
        <f>(K40/$O$40*100)</f>
        <v>30.37974683544304</v>
      </c>
      <c r="L41" s="30">
        <f>(L40/$O$40)*100</f>
        <v>50.730282375852</v>
      </c>
      <c r="M41" s="30">
        <f>(M40/$O$40)*100</f>
        <v>47.85783836416748</v>
      </c>
      <c r="N41" s="30">
        <f>(N40/$O$40)*100</f>
        <v>1.4118792599805257</v>
      </c>
      <c r="O41" s="31">
        <f t="shared" si="1"/>
        <v>100</v>
      </c>
    </row>
    <row r="42" spans="1:15" ht="12.75" customHeight="1">
      <c r="A42" s="94">
        <v>14</v>
      </c>
      <c r="B42" s="94"/>
      <c r="C42" s="91"/>
      <c r="D42" s="93">
        <v>307</v>
      </c>
      <c r="E42" s="93">
        <v>807</v>
      </c>
      <c r="F42" s="63">
        <f>SUM(D42:E43)</f>
        <v>1114</v>
      </c>
      <c r="G42" s="93">
        <v>131</v>
      </c>
      <c r="H42" s="93">
        <v>40</v>
      </c>
      <c r="I42" s="93">
        <f>SUM(G42:H43)</f>
        <v>171</v>
      </c>
      <c r="J42" s="32">
        <f>D42+G42</f>
        <v>438</v>
      </c>
      <c r="K42" s="32">
        <f>E42+H42</f>
        <v>847</v>
      </c>
      <c r="L42" s="32">
        <f>F42+I42</f>
        <v>1285</v>
      </c>
      <c r="M42" s="32">
        <v>1077</v>
      </c>
      <c r="N42" s="32">
        <v>7</v>
      </c>
      <c r="O42" s="29">
        <f t="shared" si="1"/>
        <v>2369</v>
      </c>
    </row>
    <row r="43" spans="1:15" ht="12.75" customHeight="1">
      <c r="A43" s="94"/>
      <c r="B43" s="94"/>
      <c r="C43" s="91"/>
      <c r="D43" s="93"/>
      <c r="E43" s="93"/>
      <c r="F43" s="63"/>
      <c r="G43" s="93"/>
      <c r="H43" s="93"/>
      <c r="I43" s="93"/>
      <c r="J43" s="30">
        <f>(J42/O42)*100</f>
        <v>18.48881384550443</v>
      </c>
      <c r="K43" s="30">
        <f>(K42/O42*100)</f>
        <v>35.75348248205994</v>
      </c>
      <c r="L43" s="30">
        <f>(L42/O42)*100</f>
        <v>54.242296327564375</v>
      </c>
      <c r="M43" s="30">
        <f>(M42/O42)*100</f>
        <v>45.46222034613761</v>
      </c>
      <c r="N43" s="30">
        <f>(N42/O42)*100</f>
        <v>0.29548332629801605</v>
      </c>
      <c r="O43" s="31">
        <f t="shared" si="1"/>
        <v>100</v>
      </c>
    </row>
    <row r="44" spans="1:15" ht="12.75" customHeight="1">
      <c r="A44" s="94">
        <v>15</v>
      </c>
      <c r="B44" s="94"/>
      <c r="C44" s="91"/>
      <c r="D44" s="93">
        <v>283</v>
      </c>
      <c r="E44" s="93">
        <v>741</v>
      </c>
      <c r="F44" s="63">
        <f>SUM(D44:E45)</f>
        <v>1024</v>
      </c>
      <c r="G44" s="93">
        <v>128</v>
      </c>
      <c r="H44" s="93">
        <v>35</v>
      </c>
      <c r="I44" s="93">
        <f>SUM(G44:H45)</f>
        <v>163</v>
      </c>
      <c r="J44" s="32">
        <f>D44+G44</f>
        <v>411</v>
      </c>
      <c r="K44" s="32">
        <f>E44+H44</f>
        <v>776</v>
      </c>
      <c r="L44" s="32">
        <f>F44+I44</f>
        <v>1187</v>
      </c>
      <c r="M44" s="32">
        <v>1079</v>
      </c>
      <c r="N44" s="32">
        <v>19</v>
      </c>
      <c r="O44" s="29">
        <f t="shared" si="1"/>
        <v>2285</v>
      </c>
    </row>
    <row r="45" spans="1:15" ht="12.75" customHeight="1">
      <c r="A45" s="94"/>
      <c r="B45" s="94"/>
      <c r="C45" s="91"/>
      <c r="D45" s="93"/>
      <c r="E45" s="93"/>
      <c r="F45" s="63"/>
      <c r="G45" s="93"/>
      <c r="H45" s="93"/>
      <c r="I45" s="93"/>
      <c r="J45" s="30">
        <f>(J44/O44)*100</f>
        <v>17.98687089715536</v>
      </c>
      <c r="K45" s="30">
        <f>(K44/O44)*100</f>
        <v>33.96061269146608</v>
      </c>
      <c r="L45" s="30">
        <v>52</v>
      </c>
      <c r="M45" s="30">
        <f>(M44/O44)*100</f>
        <v>47.22100656455142</v>
      </c>
      <c r="N45" s="30">
        <f>(N44/O44)*100</f>
        <v>0.8315098468271335</v>
      </c>
      <c r="O45" s="31">
        <f t="shared" si="1"/>
        <v>100.05251641137856</v>
      </c>
    </row>
    <row r="46" spans="1:15" ht="12.75" customHeight="1">
      <c r="A46" s="94">
        <v>16</v>
      </c>
      <c r="B46" s="94"/>
      <c r="C46" s="91"/>
      <c r="D46" s="93">
        <v>249</v>
      </c>
      <c r="E46" s="93">
        <v>780</v>
      </c>
      <c r="F46" s="63">
        <f>SUM(D46:E47)</f>
        <v>1029</v>
      </c>
      <c r="G46" s="93">
        <v>152</v>
      </c>
      <c r="H46" s="93">
        <v>28</v>
      </c>
      <c r="I46" s="93">
        <f>SUM(G46:H47)</f>
        <v>180</v>
      </c>
      <c r="J46" s="32">
        <f>D46+G46</f>
        <v>401</v>
      </c>
      <c r="K46" s="32">
        <f>E46+H46</f>
        <v>808</v>
      </c>
      <c r="L46" s="32">
        <f>F46+I46</f>
        <v>1209</v>
      </c>
      <c r="M46" s="32">
        <v>975</v>
      </c>
      <c r="N46" s="32">
        <v>11</v>
      </c>
      <c r="O46" s="29">
        <f>SUM(L46:N46)</f>
        <v>2195</v>
      </c>
    </row>
    <row r="47" spans="1:15" ht="12.75" customHeight="1">
      <c r="A47" s="94"/>
      <c r="B47" s="94"/>
      <c r="C47" s="91"/>
      <c r="D47" s="93"/>
      <c r="E47" s="93"/>
      <c r="F47" s="63"/>
      <c r="G47" s="93"/>
      <c r="H47" s="93"/>
      <c r="I47" s="93"/>
      <c r="J47" s="30">
        <f>(J46/O46)*100</f>
        <v>18.26879271070615</v>
      </c>
      <c r="K47" s="30">
        <f>(K46/O46)*100</f>
        <v>36.81093394077449</v>
      </c>
      <c r="L47" s="30">
        <f>(L46/O46)*100</f>
        <v>55.07972665148064</v>
      </c>
      <c r="M47" s="30">
        <f>(M46/O46)*100</f>
        <v>44.41913439635535</v>
      </c>
      <c r="N47" s="30">
        <f>(N46/O46)*100</f>
        <v>0.5011389521640092</v>
      </c>
      <c r="O47" s="31">
        <f>SUM(L47:N47)</f>
        <v>100</v>
      </c>
    </row>
    <row r="48" ht="5.25" customHeight="1"/>
    <row r="49" spans="11:15" ht="18" customHeight="1">
      <c r="K49" s="95" t="s">
        <v>112</v>
      </c>
      <c r="L49" s="95"/>
      <c r="M49" s="95"/>
      <c r="N49" s="95"/>
      <c r="O49" s="95"/>
    </row>
    <row r="50" ht="18" customHeight="1"/>
    <row r="51" ht="18" customHeight="1"/>
    <row r="52" ht="18" customHeight="1"/>
    <row r="53" ht="18" customHeight="1"/>
  </sheetData>
  <mergeCells count="57">
    <mergeCell ref="H42:H43"/>
    <mergeCell ref="H44:H45"/>
    <mergeCell ref="H46:H47"/>
    <mergeCell ref="I42:I43"/>
    <mergeCell ref="I44:I45"/>
    <mergeCell ref="I46:I47"/>
    <mergeCell ref="K49:O49"/>
    <mergeCell ref="H38:H39"/>
    <mergeCell ref="I38:I39"/>
    <mergeCell ref="D40:D41"/>
    <mergeCell ref="E40:E41"/>
    <mergeCell ref="H40:H41"/>
    <mergeCell ref="F38:F39"/>
    <mergeCell ref="G40:G41"/>
    <mergeCell ref="F40:F41"/>
    <mergeCell ref="I40:I41"/>
    <mergeCell ref="G38:G39"/>
    <mergeCell ref="F42:F43"/>
    <mergeCell ref="F44:F45"/>
    <mergeCell ref="F46:F47"/>
    <mergeCell ref="G42:G43"/>
    <mergeCell ref="G44:G45"/>
    <mergeCell ref="G46:G47"/>
    <mergeCell ref="A46:C47"/>
    <mergeCell ref="D38:D39"/>
    <mergeCell ref="E38:E39"/>
    <mergeCell ref="D42:D43"/>
    <mergeCell ref="D44:D45"/>
    <mergeCell ref="D46:D47"/>
    <mergeCell ref="E42:E43"/>
    <mergeCell ref="E44:E45"/>
    <mergeCell ref="E46:E47"/>
    <mergeCell ref="A38:C39"/>
    <mergeCell ref="A40:C41"/>
    <mergeCell ref="A42:C43"/>
    <mergeCell ref="A44:C45"/>
    <mergeCell ref="F36:F37"/>
    <mergeCell ref="G36:G37"/>
    <mergeCell ref="H36:H37"/>
    <mergeCell ref="I36:I37"/>
    <mergeCell ref="A36:C37"/>
    <mergeCell ref="D36:D37"/>
    <mergeCell ref="E36:E37"/>
    <mergeCell ref="J34:L34"/>
    <mergeCell ref="M33:M35"/>
    <mergeCell ref="N33:N35"/>
    <mergeCell ref="O33:O35"/>
    <mergeCell ref="B27:O27"/>
    <mergeCell ref="C33:C34"/>
    <mergeCell ref="A34:B35"/>
    <mergeCell ref="A22:E22"/>
    <mergeCell ref="A23:E23"/>
    <mergeCell ref="A24:E24"/>
    <mergeCell ref="A25:E25"/>
    <mergeCell ref="D33:L33"/>
    <mergeCell ref="D34:F34"/>
    <mergeCell ref="G34:I34"/>
  </mergeCells>
  <printOptions horizontalCentered="1"/>
  <pageMargins left="0.7874015748031497" right="0.7874015748031497" top="0.984251968503937" bottom="0.7874015748031497" header="0.5118110236220472" footer="0.5118110236220472"/>
  <pageSetup firstPageNumber="3" useFirstPageNumber="1" horizontalDpi="300" verticalDpi="3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9.00390625" defaultRowHeight="13.5"/>
  <cols>
    <col min="1" max="1" width="2.25390625" style="0" customWidth="1"/>
    <col min="2" max="2" width="2.00390625" style="0" customWidth="1"/>
    <col min="3" max="3" width="13.625" style="0" customWidth="1"/>
    <col min="4" max="8" width="12.875" style="0" customWidth="1"/>
  </cols>
  <sheetData>
    <row r="1" ht="18" customHeight="1">
      <c r="B1" s="6" t="s">
        <v>29</v>
      </c>
    </row>
    <row r="2" ht="18" customHeight="1">
      <c r="H2" s="16" t="s">
        <v>130</v>
      </c>
    </row>
    <row r="3" spans="1:8" ht="18" customHeight="1">
      <c r="A3" s="42" t="s">
        <v>30</v>
      </c>
      <c r="B3" s="42"/>
      <c r="C3" s="42"/>
      <c r="D3" s="7" t="s">
        <v>34</v>
      </c>
      <c r="E3" s="7" t="s">
        <v>35</v>
      </c>
      <c r="F3" s="7" t="s">
        <v>36</v>
      </c>
      <c r="G3" s="7" t="s">
        <v>37</v>
      </c>
      <c r="H3" s="7" t="s">
        <v>38</v>
      </c>
    </row>
    <row r="4" spans="1:8" ht="18" customHeight="1">
      <c r="A4" s="42" t="s">
        <v>31</v>
      </c>
      <c r="B4" s="42"/>
      <c r="C4" s="42"/>
      <c r="D4" s="7">
        <v>21</v>
      </c>
      <c r="E4" s="7">
        <v>316</v>
      </c>
      <c r="F4" s="7">
        <v>61</v>
      </c>
      <c r="G4" s="7">
        <v>3</v>
      </c>
      <c r="H4" s="7">
        <f>SUM(D4:G4)</f>
        <v>401</v>
      </c>
    </row>
    <row r="5" spans="1:8" ht="18" customHeight="1">
      <c r="A5" s="42" t="s">
        <v>32</v>
      </c>
      <c r="B5" s="42"/>
      <c r="C5" s="42"/>
      <c r="D5" s="7">
        <v>52</v>
      </c>
      <c r="E5" s="7">
        <v>681</v>
      </c>
      <c r="F5" s="7">
        <v>75</v>
      </c>
      <c r="G5" s="7">
        <v>0</v>
      </c>
      <c r="H5" s="7">
        <f>SUM(D5:G5)</f>
        <v>808</v>
      </c>
    </row>
    <row r="6" spans="1:8" ht="18" customHeight="1">
      <c r="A6" s="42" t="s">
        <v>33</v>
      </c>
      <c r="B6" s="42"/>
      <c r="C6" s="42"/>
      <c r="D6" s="7">
        <f>SUM(D4:D5)</f>
        <v>73</v>
      </c>
      <c r="E6" s="17">
        <f>SUM(E4:E5)</f>
        <v>997</v>
      </c>
      <c r="F6" s="7">
        <f>SUM(F4:F5)</f>
        <v>136</v>
      </c>
      <c r="G6" s="7">
        <f>SUM(G4:G5)</f>
        <v>3</v>
      </c>
      <c r="H6" s="17">
        <f>SUM(H4:H5)</f>
        <v>1209</v>
      </c>
    </row>
    <row r="7" ht="18" customHeight="1"/>
    <row r="8" spans="2:8" ht="18" customHeight="1">
      <c r="B8" s="45" t="s">
        <v>123</v>
      </c>
      <c r="C8" s="45"/>
      <c r="D8" s="45"/>
      <c r="E8" s="45"/>
      <c r="F8" s="45"/>
      <c r="G8" s="45"/>
      <c r="H8" s="45"/>
    </row>
    <row r="9" spans="2:8" ht="18" customHeight="1">
      <c r="B9" s="45"/>
      <c r="C9" s="45"/>
      <c r="D9" s="45"/>
      <c r="E9" s="45"/>
      <c r="F9" s="45"/>
      <c r="G9" s="45"/>
      <c r="H9" s="45"/>
    </row>
    <row r="10" spans="2:8" ht="18" customHeight="1">
      <c r="B10" s="45"/>
      <c r="C10" s="45"/>
      <c r="D10" s="45"/>
      <c r="E10" s="45"/>
      <c r="F10" s="45"/>
      <c r="G10" s="45"/>
      <c r="H10" s="45"/>
    </row>
    <row r="11" ht="18" customHeight="1"/>
    <row r="12" ht="18" customHeight="1"/>
    <row r="13" ht="18" customHeight="1"/>
    <row r="14" ht="18" customHeight="1"/>
    <row r="15" ht="18" customHeight="1">
      <c r="B15" s="6" t="s">
        <v>39</v>
      </c>
    </row>
    <row r="16" ht="18" customHeight="1"/>
    <row r="17" ht="18" customHeight="1">
      <c r="C17" s="5" t="s">
        <v>40</v>
      </c>
    </row>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c r="C34" s="5" t="s">
        <v>41</v>
      </c>
    </row>
    <row r="35" ht="18" customHeight="1">
      <c r="H35" s="16" t="s">
        <v>42</v>
      </c>
    </row>
    <row r="36" spans="1:8" ht="18" customHeight="1">
      <c r="A36" s="42" t="s">
        <v>30</v>
      </c>
      <c r="B36" s="42"/>
      <c r="C36" s="42"/>
      <c r="D36" s="7" t="s">
        <v>34</v>
      </c>
      <c r="E36" s="7" t="s">
        <v>35</v>
      </c>
      <c r="F36" s="7" t="s">
        <v>36</v>
      </c>
      <c r="G36" s="7" t="s">
        <v>37</v>
      </c>
      <c r="H36" s="7" t="s">
        <v>38</v>
      </c>
    </row>
    <row r="37" spans="1:8" ht="18" customHeight="1">
      <c r="A37" s="42" t="s">
        <v>43</v>
      </c>
      <c r="B37" s="42"/>
      <c r="C37" s="42"/>
      <c r="D37" s="7">
        <v>73</v>
      </c>
      <c r="E37" s="17">
        <v>997</v>
      </c>
      <c r="F37" s="7">
        <v>136</v>
      </c>
      <c r="G37" s="7">
        <v>3</v>
      </c>
      <c r="H37" s="17">
        <f>SUM(D37:G37)</f>
        <v>1209</v>
      </c>
    </row>
    <row r="38" spans="1:8" ht="18" customHeight="1">
      <c r="A38" s="42" t="s">
        <v>24</v>
      </c>
      <c r="B38" s="42"/>
      <c r="C38" s="42"/>
      <c r="D38" s="7">
        <v>40</v>
      </c>
      <c r="E38" s="7">
        <v>693</v>
      </c>
      <c r="F38" s="7">
        <v>209</v>
      </c>
      <c r="G38" s="7">
        <v>33</v>
      </c>
      <c r="H38" s="17">
        <f>SUM(D38:G38)</f>
        <v>975</v>
      </c>
    </row>
    <row r="39" spans="1:8" ht="18" customHeight="1">
      <c r="A39" s="42" t="s">
        <v>25</v>
      </c>
      <c r="B39" s="42"/>
      <c r="C39" s="42"/>
      <c r="D39" s="7">
        <v>0</v>
      </c>
      <c r="E39" s="7">
        <v>5</v>
      </c>
      <c r="F39" s="7">
        <v>6</v>
      </c>
      <c r="G39" s="7">
        <v>0</v>
      </c>
      <c r="H39" s="17">
        <f>SUM(D39:G39)</f>
        <v>11</v>
      </c>
    </row>
    <row r="40" spans="1:8" ht="18" customHeight="1">
      <c r="A40" s="42" t="s">
        <v>12</v>
      </c>
      <c r="B40" s="42"/>
      <c r="C40" s="42"/>
      <c r="D40" s="7">
        <f>SUM(D37:D39)</f>
        <v>113</v>
      </c>
      <c r="E40" s="17">
        <f>SUM(E37:E39)</f>
        <v>1695</v>
      </c>
      <c r="F40" s="7">
        <f>SUM(F37:F39)</f>
        <v>351</v>
      </c>
      <c r="G40" s="7">
        <f>SUM(G37:G39)</f>
        <v>36</v>
      </c>
      <c r="H40" s="17">
        <f>SUM(H37:H39)</f>
        <v>2195</v>
      </c>
    </row>
    <row r="41" ht="18" customHeight="1"/>
    <row r="42" ht="18" customHeight="1"/>
    <row r="43" ht="18" customHeight="1"/>
    <row r="44" ht="18" customHeight="1"/>
    <row r="45" ht="18" customHeight="1"/>
  </sheetData>
  <mergeCells count="10">
    <mergeCell ref="A39:C39"/>
    <mergeCell ref="A40:C40"/>
    <mergeCell ref="B8:H10"/>
    <mergeCell ref="A36:C36"/>
    <mergeCell ref="A37:C37"/>
    <mergeCell ref="A38:C38"/>
    <mergeCell ref="A3:C3"/>
    <mergeCell ref="A4:C4"/>
    <mergeCell ref="A5:C5"/>
    <mergeCell ref="A6:C6"/>
  </mergeCells>
  <printOptions horizontalCentered="1"/>
  <pageMargins left="0.7874015748031497" right="0.7874015748031497" top="0.984251968503937" bottom="0.7874015748031497" header="0.5118110236220472" footer="0.5118110236220472"/>
  <pageSetup firstPageNumber="4" useFirstPageNumber="1" horizontalDpi="300" verticalDpi="300" orientation="portrait"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dimension ref="A1:R38"/>
  <sheetViews>
    <sheetView workbookViewId="0" topLeftCell="A1">
      <selection activeCell="R30" sqref="R30"/>
    </sheetView>
  </sheetViews>
  <sheetFormatPr defaultColWidth="9.00390625" defaultRowHeight="13.5"/>
  <cols>
    <col min="1" max="1" width="2.125" style="0" customWidth="1"/>
    <col min="2" max="2" width="2.25390625" style="0" customWidth="1"/>
    <col min="3" max="3" width="4.875" style="0" customWidth="1"/>
    <col min="4" max="4" width="6.00390625" style="0" customWidth="1"/>
    <col min="5" max="8" width="4.875" style="0" customWidth="1"/>
    <col min="9" max="9" width="6.00390625" style="0" customWidth="1"/>
    <col min="10" max="16" width="4.875" style="0" customWidth="1"/>
    <col min="17" max="17" width="6.375" style="0" customWidth="1"/>
    <col min="18" max="18" width="5.875" style="0" customWidth="1"/>
  </cols>
  <sheetData>
    <row r="1" ht="18" customHeight="1">
      <c r="B1" s="4" t="s">
        <v>44</v>
      </c>
    </row>
    <row r="2" ht="5.25" customHeight="1">
      <c r="B2" s="4"/>
    </row>
    <row r="3" ht="18" customHeight="1">
      <c r="C3" s="3" t="s">
        <v>45</v>
      </c>
    </row>
    <row r="4" ht="18" customHeight="1">
      <c r="C4" s="3" t="s">
        <v>115</v>
      </c>
    </row>
    <row r="5" ht="18" customHeight="1"/>
    <row r="6" ht="18" customHeight="1"/>
    <row r="7" ht="18" customHeight="1"/>
    <row r="8" ht="18" customHeight="1"/>
    <row r="9" ht="18" customHeight="1"/>
    <row r="10" ht="18" customHeight="1"/>
    <row r="11" ht="18" customHeight="1"/>
    <row r="12" ht="18" customHeight="1"/>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c r="B24" s="4" t="s">
        <v>51</v>
      </c>
    </row>
    <row r="25" ht="18" customHeight="1"/>
    <row r="26" ht="18" customHeight="1">
      <c r="C26" s="3" t="s">
        <v>52</v>
      </c>
    </row>
    <row r="27" ht="7.5" customHeight="1"/>
    <row r="28" spans="1:18" ht="138.75" customHeight="1">
      <c r="A28" s="98" t="s">
        <v>53</v>
      </c>
      <c r="B28" s="98"/>
      <c r="C28" s="23" t="s">
        <v>54</v>
      </c>
      <c r="D28" s="23" t="s">
        <v>55</v>
      </c>
      <c r="E28" s="23" t="s">
        <v>56</v>
      </c>
      <c r="F28" s="23" t="s">
        <v>57</v>
      </c>
      <c r="G28" s="24" t="s">
        <v>58</v>
      </c>
      <c r="H28" s="23" t="s">
        <v>59</v>
      </c>
      <c r="I28" s="23" t="s">
        <v>60</v>
      </c>
      <c r="J28" s="25" t="s">
        <v>61</v>
      </c>
      <c r="K28" s="23" t="s">
        <v>62</v>
      </c>
      <c r="L28" s="26" t="s">
        <v>63</v>
      </c>
      <c r="M28" s="23" t="s">
        <v>64</v>
      </c>
      <c r="N28" s="27" t="s">
        <v>65</v>
      </c>
      <c r="O28" s="27" t="s">
        <v>66</v>
      </c>
      <c r="P28" s="23" t="s">
        <v>67</v>
      </c>
      <c r="Q28" s="23" t="s">
        <v>68</v>
      </c>
      <c r="R28" s="13" t="s">
        <v>38</v>
      </c>
    </row>
    <row r="29" spans="1:18" ht="18" customHeight="1">
      <c r="A29" s="62" t="s">
        <v>49</v>
      </c>
      <c r="B29" s="62"/>
      <c r="C29" s="19">
        <v>49</v>
      </c>
      <c r="D29" s="19">
        <v>823</v>
      </c>
      <c r="E29" s="19">
        <v>144</v>
      </c>
      <c r="F29" s="19">
        <v>155</v>
      </c>
      <c r="G29" s="19">
        <v>12</v>
      </c>
      <c r="H29" s="19">
        <v>33</v>
      </c>
      <c r="I29" s="19">
        <v>203</v>
      </c>
      <c r="J29" s="19">
        <v>26</v>
      </c>
      <c r="K29" s="19">
        <v>114</v>
      </c>
      <c r="L29" s="19">
        <v>217</v>
      </c>
      <c r="M29" s="19">
        <v>7</v>
      </c>
      <c r="N29" s="19">
        <v>3</v>
      </c>
      <c r="O29" s="19">
        <v>0</v>
      </c>
      <c r="P29" s="19">
        <v>24</v>
      </c>
      <c r="Q29" s="19">
        <v>385</v>
      </c>
      <c r="R29" s="18">
        <f>SUM(C29:Q29)</f>
        <v>2195</v>
      </c>
    </row>
    <row r="30" spans="1:18" ht="18" customHeight="1">
      <c r="A30" s="62" t="s">
        <v>71</v>
      </c>
      <c r="B30" s="62"/>
      <c r="C30" s="40">
        <f>(C29/$R$29)*100</f>
        <v>2.2323462414578588</v>
      </c>
      <c r="D30" s="40">
        <f aca="true" t="shared" si="0" ref="D30:Q30">(D29/$R$29)*100</f>
        <v>37.49430523917995</v>
      </c>
      <c r="E30" s="40">
        <f t="shared" si="0"/>
        <v>6.5603644646924835</v>
      </c>
      <c r="F30" s="40">
        <f t="shared" si="0"/>
        <v>7.061503416856492</v>
      </c>
      <c r="G30" s="40">
        <v>0.6</v>
      </c>
      <c r="H30" s="40">
        <f t="shared" si="0"/>
        <v>1.5034168564920272</v>
      </c>
      <c r="I30" s="40">
        <f t="shared" si="0"/>
        <v>9.248291571753986</v>
      </c>
      <c r="J30" s="40">
        <f t="shared" si="0"/>
        <v>1.184510250569476</v>
      </c>
      <c r="K30" s="40">
        <f t="shared" si="0"/>
        <v>5.193621867881549</v>
      </c>
      <c r="L30" s="40">
        <f t="shared" si="0"/>
        <v>9.88610478359909</v>
      </c>
      <c r="M30" s="40">
        <f t="shared" si="0"/>
        <v>0.31890660592255127</v>
      </c>
      <c r="N30" s="40">
        <f t="shared" si="0"/>
        <v>0.1366742596810934</v>
      </c>
      <c r="O30" s="40">
        <f t="shared" si="0"/>
        <v>0</v>
      </c>
      <c r="P30" s="40">
        <f t="shared" si="0"/>
        <v>1.0933940774487472</v>
      </c>
      <c r="Q30" s="40">
        <f t="shared" si="0"/>
        <v>17.539863325740317</v>
      </c>
      <c r="R30" s="41">
        <f>SUM(C30:Q30)</f>
        <v>100.0533029612756</v>
      </c>
    </row>
    <row r="31" ht="9" customHeight="1"/>
    <row r="32" spans="2:18" ht="18" customHeight="1">
      <c r="B32" s="45" t="s">
        <v>114</v>
      </c>
      <c r="C32" s="97"/>
      <c r="D32" s="97"/>
      <c r="E32" s="97"/>
      <c r="F32" s="97"/>
      <c r="G32" s="97"/>
      <c r="H32" s="97"/>
      <c r="I32" s="97"/>
      <c r="J32" s="97"/>
      <c r="K32" s="97"/>
      <c r="L32" s="97"/>
      <c r="M32" s="97"/>
      <c r="N32" s="97"/>
      <c r="O32" s="97"/>
      <c r="P32" s="97"/>
      <c r="Q32" s="97"/>
      <c r="R32" s="97"/>
    </row>
    <row r="33" spans="2:18" ht="18" customHeight="1">
      <c r="B33" s="97"/>
      <c r="C33" s="97"/>
      <c r="D33" s="97"/>
      <c r="E33" s="97"/>
      <c r="F33" s="97"/>
      <c r="G33" s="97"/>
      <c r="H33" s="97"/>
      <c r="I33" s="97"/>
      <c r="J33" s="97"/>
      <c r="K33" s="97"/>
      <c r="L33" s="97"/>
      <c r="M33" s="97"/>
      <c r="N33" s="97"/>
      <c r="O33" s="97"/>
      <c r="P33" s="97"/>
      <c r="Q33" s="97"/>
      <c r="R33" s="97"/>
    </row>
    <row r="34" spans="2:18" ht="18" customHeight="1">
      <c r="B34" s="45" t="s">
        <v>124</v>
      </c>
      <c r="C34" s="96"/>
      <c r="D34" s="96"/>
      <c r="E34" s="96"/>
      <c r="F34" s="96"/>
      <c r="G34" s="96"/>
      <c r="H34" s="96"/>
      <c r="I34" s="96"/>
      <c r="J34" s="96"/>
      <c r="K34" s="96"/>
      <c r="L34" s="96"/>
      <c r="M34" s="96"/>
      <c r="N34" s="96"/>
      <c r="O34" s="96"/>
      <c r="P34" s="96"/>
      <c r="Q34" s="96"/>
      <c r="R34" s="96"/>
    </row>
    <row r="35" spans="2:18" ht="18" customHeight="1">
      <c r="B35" s="96"/>
      <c r="C35" s="96"/>
      <c r="D35" s="96"/>
      <c r="E35" s="96"/>
      <c r="F35" s="96"/>
      <c r="G35" s="96"/>
      <c r="H35" s="96"/>
      <c r="I35" s="96"/>
      <c r="J35" s="96"/>
      <c r="K35" s="96"/>
      <c r="L35" s="96"/>
      <c r="M35" s="96"/>
      <c r="N35" s="96"/>
      <c r="O35" s="96"/>
      <c r="P35" s="96"/>
      <c r="Q35" s="96"/>
      <c r="R35" s="96"/>
    </row>
    <row r="36" spans="2:18" ht="18" customHeight="1">
      <c r="B36" s="96"/>
      <c r="C36" s="96"/>
      <c r="D36" s="96"/>
      <c r="E36" s="96"/>
      <c r="F36" s="96"/>
      <c r="G36" s="96"/>
      <c r="H36" s="96"/>
      <c r="I36" s="96"/>
      <c r="J36" s="96"/>
      <c r="K36" s="96"/>
      <c r="L36" s="96"/>
      <c r="M36" s="96"/>
      <c r="N36" s="96"/>
      <c r="O36" s="96"/>
      <c r="P36" s="96"/>
      <c r="Q36" s="96"/>
      <c r="R36" s="96"/>
    </row>
    <row r="37" ht="18" customHeight="1">
      <c r="B37" s="5" t="s">
        <v>69</v>
      </c>
    </row>
    <row r="38" ht="18" customHeight="1">
      <c r="B38" s="5" t="s">
        <v>70</v>
      </c>
    </row>
    <row r="39" ht="18" customHeight="1"/>
    <row r="40" ht="18" customHeight="1"/>
    <row r="41" ht="18" customHeight="1"/>
    <row r="42" ht="18" customHeight="1"/>
    <row r="43" ht="18" customHeight="1"/>
    <row r="44" ht="18" customHeight="1"/>
  </sheetData>
  <mergeCells count="5">
    <mergeCell ref="B34:R36"/>
    <mergeCell ref="B32:R33"/>
    <mergeCell ref="A28:B28"/>
    <mergeCell ref="A29:B29"/>
    <mergeCell ref="A30:B30"/>
  </mergeCells>
  <printOptions horizontalCentered="1"/>
  <pageMargins left="0.7874015748031497" right="0.7874015748031497" top="0.984251968503937" bottom="0.7874015748031497" header="0.5118110236220472" footer="0.5118110236220472"/>
  <pageSetup firstPageNumber="5" useFirstPageNumber="1" horizontalDpi="300" verticalDpi="300" orientation="portrait" paperSize="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D5"/>
  <sheetViews>
    <sheetView workbookViewId="0" topLeftCell="A1">
      <selection activeCell="C5" sqref="C5"/>
    </sheetView>
  </sheetViews>
  <sheetFormatPr defaultColWidth="9.00390625" defaultRowHeight="13.5"/>
  <sheetData>
    <row r="1" ht="13.5">
      <c r="A1" t="s">
        <v>46</v>
      </c>
    </row>
    <row r="3" spans="1:4" ht="13.5">
      <c r="A3" s="20"/>
      <c r="B3" s="20" t="s">
        <v>47</v>
      </c>
      <c r="C3" s="20" t="s">
        <v>48</v>
      </c>
      <c r="D3" s="20" t="s">
        <v>12</v>
      </c>
    </row>
    <row r="4" spans="1:4" ht="13.5">
      <c r="A4" s="20" t="s">
        <v>49</v>
      </c>
      <c r="B4" s="21">
        <v>1940</v>
      </c>
      <c r="C4" s="21">
        <v>255</v>
      </c>
      <c r="D4" s="21">
        <f>SUM(B4:C4)</f>
        <v>2195</v>
      </c>
    </row>
    <row r="5" spans="1:4" ht="13.5">
      <c r="A5" s="20" t="s">
        <v>50</v>
      </c>
      <c r="B5" s="22">
        <f>B4/D4</f>
        <v>0.8838268792710706</v>
      </c>
      <c r="C5" s="22">
        <f>C4/D4</f>
        <v>0.11617312072892938</v>
      </c>
      <c r="D5" s="22">
        <f>SUM(B5:C5)</f>
        <v>1</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FUJ9903B1041</dc:creator>
  <cp:keywords/>
  <dc:description/>
  <cp:lastModifiedBy>sdouser</cp:lastModifiedBy>
  <cp:lastPrinted>2005-07-05T01:28:22Z</cp:lastPrinted>
  <dcterms:created xsi:type="dcterms:W3CDTF">2004-05-20T04:33:31Z</dcterms:created>
  <dcterms:modified xsi:type="dcterms:W3CDTF">2005-07-06T01:15:31Z</dcterms:modified>
  <cp:category/>
  <cp:version/>
  <cp:contentType/>
  <cp:contentStatus/>
</cp:coreProperties>
</file>