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0" yWindow="0" windowWidth="2182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6.11~R7.2)" sheetId="31" r:id="rId26"/>
  </sheets>
  <definedNames>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25">'裏表紙 (R6.11~R7.2)'!$A$1:$K$39</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14">'常用雇用指数 '!$A$1:$S$94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<sst xmlns="http://schemas.openxmlformats.org/spreadsheetml/2006/main" xmlns:r="http://schemas.openxmlformats.org/officeDocument/2006/relationships" count="565" uniqueCount="565">
  <si>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産　　　業</t>
  </si>
  <si>
    <t>第9表</t>
    <rPh sb="0" eb="1">
      <t>ダイ</t>
    </rPh>
    <rPh sb="2" eb="3">
      <t>ヒョウ</t>
    </rPh>
    <phoneticPr fontId="5"/>
  </si>
  <si>
    <t>　11月末の常用労働者数は1,428,190人で、前年同月比1.2％減となった。また、パートタイム労働者比率は30.0％で、前年同月差0.8ポイント減となった。</t>
  </si>
  <si>
    <t>本月末労働者数</t>
    <rPh sb="0" eb="1">
      <t>ホン</t>
    </rPh>
    <rPh sb="1" eb="3">
      <t>ゲツマツ</t>
    </rPh>
    <rPh sb="3" eb="6">
      <t>ロウドウシャ</t>
    </rPh>
    <rPh sb="6" eb="7">
      <t>カズ</t>
    </rPh>
    <phoneticPr fontId="5"/>
  </si>
  <si>
    <t xml:space="preserve"> E12</t>
  </si>
  <si>
    <t>Ｒ</t>
  </si>
  <si>
    <t>Ⅰ 結果の概要　　　　　　　　　　　　　　　　　　　　　　　　　　　　　</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</si>
  <si>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</si>
  <si>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5"/>
  </si>
  <si>
    <t>R</t>
  </si>
  <si>
    <t>E28</t>
  </si>
  <si>
    <t>H</t>
  </si>
  <si>
    <t>人</t>
  </si>
  <si>
    <t>定期給与</t>
    <rPh sb="0" eb="2">
      <t>テイキ</t>
    </rPh>
    <rPh sb="2" eb="4">
      <t>キュウヨ</t>
    </rPh>
    <phoneticPr fontId="5"/>
  </si>
  <si>
    <t>２　労働時間の動き</t>
    <rPh sb="2" eb="4">
      <t>ロウドウ</t>
    </rPh>
    <rPh sb="4" eb="6">
      <t>ジカン</t>
    </rPh>
    <rPh sb="7" eb="8">
      <t>ウゴ</t>
    </rPh>
    <phoneticPr fontId="25"/>
  </si>
  <si>
    <t>時間</t>
  </si>
  <si>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</si>
  <si>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通信業</t>
    <rPh sb="0" eb="3">
      <t>ツウシンギョウ</t>
    </rPh>
    <phoneticPr fontId="5"/>
  </si>
  <si>
    <t xml:space="preserve"> E25</t>
  </si>
  <si>
    <t>Ｍ</t>
  </si>
  <si>
    <t>建設業</t>
    <rPh sb="0" eb="3">
      <t>ケンセツギョウ</t>
    </rPh>
    <phoneticPr fontId="25"/>
  </si>
  <si>
    <t>　総実労働時間のうち、所定内労働時間は140.0時間で、前年同月比0.7％増、所定外労働時間は13.9時間で、前年同月比9.5％増となった。</t>
  </si>
  <si>
    <t xml:space="preserve">     月間の増加(減少)労働者数</t>
    <rPh sb="5" eb="7">
      <t>ゲッカン</t>
    </rPh>
    <rPh sb="8" eb="10">
      <t>ゾウカ</t>
    </rPh>
    <rPh sb="11" eb="13">
      <t>ゲンショウ</t>
    </rPh>
    <rPh sb="14" eb="17">
      <t>ロウドウシャ</t>
    </rPh>
    <rPh sb="17" eb="18">
      <t>スウ</t>
    </rPh>
    <phoneticPr fontId="20"/>
  </si>
  <si>
    <t>入職率</t>
  </si>
  <si>
    <t>出勤日数</t>
    <rPh sb="0" eb="2">
      <t>シュッキン</t>
    </rPh>
    <rPh sb="2" eb="4">
      <t>ニッスウ</t>
    </rPh>
    <phoneticPr fontId="5"/>
  </si>
  <si>
    <t>Ⅰ 結果の概要</t>
    <rPh sb="2" eb="3">
      <t>ムスブ</t>
    </rPh>
    <rPh sb="3" eb="4">
      <t>ハタシ</t>
    </rPh>
    <rPh sb="5" eb="6">
      <t>オオムネ</t>
    </rPh>
    <rPh sb="6" eb="7">
      <t>ヨウ</t>
    </rPh>
    <phoneticPr fontId="25"/>
  </si>
  <si>
    <t>Ｐ 一括分</t>
  </si>
  <si>
    <t>産業性別賃金</t>
    <rPh sb="0" eb="2">
      <t>サンギョウ</t>
    </rPh>
    <rPh sb="2" eb="4">
      <t>セイベツ</t>
    </rPh>
    <rPh sb="4" eb="6">
      <t>チンギン</t>
    </rPh>
    <phoneticPr fontId="5"/>
  </si>
  <si>
    <t>現金給与額</t>
  </si>
  <si>
    <t>実質賃金指数（定期給与）（事業所規模5人以上・30人以上）</t>
    <rPh sb="0" eb="2">
      <t>ジッシツ</t>
    </rPh>
    <phoneticPr fontId="5"/>
  </si>
  <si>
    <t>所定内労働時間</t>
  </si>
  <si>
    <t xml:space="preserve"> R91</t>
  </si>
  <si>
    <t>３　雇用の動き</t>
    <rPh sb="2" eb="4">
      <t>コヨウ</t>
    </rPh>
    <rPh sb="5" eb="6">
      <t>ウゴ</t>
    </rPh>
    <phoneticPr fontId="25"/>
  </si>
  <si>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20"/>
  </si>
  <si>
    <t>産業、性別常用労働者１人平均月間現金給与額（事業所規模30人以上）</t>
  </si>
  <si>
    <t>　2　実数表</t>
    <rPh sb="3" eb="4">
      <t>ミ</t>
    </rPh>
    <rPh sb="4" eb="5">
      <t>カズ</t>
    </rPh>
    <rPh sb="5" eb="6">
      <t>ヒョウ</t>
    </rPh>
    <phoneticPr fontId="5"/>
  </si>
  <si>
    <t>製造業</t>
    <rPh sb="0" eb="3">
      <t>セイゾウギョウ</t>
    </rPh>
    <phoneticPr fontId="5"/>
  </si>
  <si>
    <t>- 2 -</t>
  </si>
  <si>
    <t>名目賃金指数給与総額</t>
    <rPh sb="0" eb="2">
      <t>メイモク</t>
    </rPh>
    <rPh sb="2" eb="4">
      <t>チンギン</t>
    </rPh>
    <rPh sb="4" eb="6">
      <t>シスウ</t>
    </rPh>
    <rPh sb="6" eb="8">
      <t>キュウヨ</t>
    </rPh>
    <rPh sb="8" eb="10">
      <t>ソウガク</t>
    </rPh>
    <phoneticPr fontId="5"/>
  </si>
  <si>
    <t>E21</t>
  </si>
  <si>
    <t>産業性別労働時間</t>
    <rPh sb="0" eb="2">
      <t>サンギョウ</t>
    </rPh>
    <rPh sb="2" eb="4">
      <t>セイベツ</t>
    </rPh>
    <rPh sb="4" eb="6">
      <t>ロウドウ</t>
    </rPh>
    <rPh sb="6" eb="8">
      <t>ジカン</t>
    </rPh>
    <phoneticPr fontId="5"/>
  </si>
  <si>
    <t>○ 毎月の速報結果を公表日から、見ることができます。</t>
  </si>
  <si>
    <t>M</t>
  </si>
  <si>
    <t>　　第１０表　　〃　所定内給与・・・・・・・・・・・・・１３</t>
  </si>
  <si>
    <t>第1表</t>
    <rPh sb="0" eb="1">
      <t>ダイ</t>
    </rPh>
    <rPh sb="2" eb="3">
      <t>ヒョウ</t>
    </rPh>
    <phoneticPr fontId="5"/>
  </si>
  <si>
    <t>本   月   末     労 働 者 数</t>
    <rPh sb="0" eb="1">
      <t>ホン</t>
    </rPh>
    <rPh sb="4" eb="5">
      <t>ツキ</t>
    </rPh>
    <rPh sb="8" eb="9">
      <t>スエ</t>
    </rPh>
    <rPh sb="14" eb="15">
      <t>ロウ</t>
    </rPh>
    <rPh sb="16" eb="17">
      <t>ドウ</t>
    </rPh>
    <rPh sb="18" eb="19">
      <t>モノ</t>
    </rPh>
    <rPh sb="20" eb="21">
      <t>カズ</t>
    </rPh>
    <phoneticPr fontId="5"/>
  </si>
  <si>
    <t>ﾊﾟｰﾄタイム労働者比率</t>
    <rPh sb="7" eb="10">
      <t>ロウドウシャ</t>
    </rPh>
    <rPh sb="10" eb="12">
      <t>ヒリツ</t>
    </rPh>
    <phoneticPr fontId="5"/>
  </si>
  <si>
    <t>(2)</t>
  </si>
  <si>
    <t>前月末労働者数</t>
  </si>
  <si>
    <t>x</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</si>
  <si>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20"/>
  </si>
  <si>
    <t>事業所規模＝30人以上</t>
    <rPh sb="0" eb="3">
      <t>ジギョウショ</t>
    </rPh>
    <rPh sb="3" eb="5">
      <t>キボ</t>
    </rPh>
    <rPh sb="8" eb="11">
      <t>ニンイジョウ</t>
    </rPh>
    <phoneticPr fontId="5"/>
  </si>
  <si>
    <t>令和</t>
  </si>
  <si>
    <t>年月</t>
    <rPh sb="0" eb="2">
      <t>ネンゲツ</t>
    </rPh>
    <phoneticPr fontId="5"/>
  </si>
  <si>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5"/>
  </si>
  <si>
    <t>　11月の１人平均月間現金給与総額（調査産業計）は290,986円で、前年同月比4.1％増となった。</t>
  </si>
  <si>
    <t>Ｐ一括分</t>
    <rPh sb="1" eb="3">
      <t>イッカツ</t>
    </rPh>
    <rPh sb="3" eb="4">
      <t>ブン</t>
    </rPh>
    <phoneticPr fontId="20"/>
  </si>
  <si>
    <t>ポイント</t>
  </si>
  <si>
    <t>年</t>
    <rPh sb="0" eb="1">
      <t>ネン</t>
    </rPh>
    <phoneticPr fontId="5"/>
  </si>
  <si>
    <t>I</t>
  </si>
  <si>
    <t>30</t>
  </si>
  <si>
    <t>人</t>
    <rPh sb="0" eb="1">
      <t>ニン</t>
    </rPh>
    <phoneticPr fontId="25"/>
  </si>
  <si>
    <t>　実数表の各一括分の内容は以下のとおりです。</t>
  </si>
  <si>
    <t>郵便業</t>
    <rPh sb="0" eb="2">
      <t>ユウビン</t>
    </rPh>
    <rPh sb="2" eb="3">
      <t>ギョウ</t>
    </rPh>
    <phoneticPr fontId="5"/>
  </si>
  <si>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</si>
  <si>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調査産業計</t>
  </si>
  <si>
    <t>金融業,保険業</t>
    <rPh sb="0" eb="2">
      <t>キンユウ</t>
    </rPh>
    <rPh sb="2" eb="3">
      <t>ギョウ</t>
    </rPh>
    <rPh sb="4" eb="7">
      <t>ホケンギョウ</t>
    </rPh>
    <phoneticPr fontId="25"/>
  </si>
  <si>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7"/>
  </si>
  <si>
    <t>名目賃金指数定期給与</t>
    <rPh sb="0" eb="2">
      <t>メイモク</t>
    </rPh>
    <rPh sb="2" eb="4">
      <t>チンギン</t>
    </rPh>
    <rPh sb="4" eb="6">
      <t>シスウ</t>
    </rPh>
    <rPh sb="6" eb="8">
      <t>テイキ</t>
    </rPh>
    <rPh sb="8" eb="10">
      <t>キュウヨ</t>
    </rPh>
    <phoneticPr fontId="5"/>
  </si>
  <si>
    <t>女</t>
    <rPh sb="0" eb="1">
      <t>オンナ</t>
    </rPh>
    <phoneticPr fontId="5"/>
  </si>
  <si>
    <t>雇用</t>
    <rPh sb="0" eb="2">
      <t>コヨウ</t>
    </rPh>
    <phoneticPr fontId="5"/>
  </si>
  <si>
    <t>ＴＬ</t>
  </si>
  <si>
    <t>(1)事業所規模５人以上</t>
  </si>
  <si>
    <t>- 3 -</t>
  </si>
  <si>
    <t>電子・デバイス</t>
  </si>
  <si>
    <t xml:space="preserve">   毎月勤労統計調査の説明</t>
  </si>
  <si>
    <t>前   月   末         労 働 者 数</t>
  </si>
  <si>
    <t>食サービス業</t>
    <rPh sb="0" eb="1">
      <t>ショク</t>
    </rPh>
    <rPh sb="5" eb="6">
      <t>ギョウ</t>
    </rPh>
    <phoneticPr fontId="5"/>
  </si>
  <si>
    <t>製造業</t>
  </si>
  <si>
    <t>常用雇用指数（事業所規模5人以上・30人以上）</t>
  </si>
  <si>
    <t>所定内労働時間指数</t>
    <rPh sb="0" eb="3">
      <t>ショテイナイ</t>
    </rPh>
    <rPh sb="3" eb="5">
      <t>ロウドウ</t>
    </rPh>
    <rPh sb="5" eb="7">
      <t>ジカン</t>
    </rPh>
    <rPh sb="7" eb="9">
      <t>シスウ</t>
    </rPh>
    <phoneticPr fontId="5"/>
  </si>
  <si>
    <t>Ｋ</t>
  </si>
  <si>
    <t>日</t>
  </si>
  <si>
    <t xml:space="preserve"> (1）事業所規模５人以上</t>
    <rPh sb="4" eb="7">
      <t>ジギョウショ</t>
    </rPh>
    <rPh sb="7" eb="9">
      <t>キボ</t>
    </rPh>
    <rPh sb="10" eb="13">
      <t>ニンイジョウ</t>
    </rPh>
    <phoneticPr fontId="25"/>
  </si>
  <si>
    <t xml:space="preserve"> </t>
  </si>
  <si>
    <t>総 実 労 働     時         間</t>
    <rPh sb="0" eb="1">
      <t>ソウ</t>
    </rPh>
    <rPh sb="2" eb="3">
      <t>ミ</t>
    </rPh>
    <rPh sb="4" eb="5">
      <t>ロウ</t>
    </rPh>
    <rPh sb="6" eb="7">
      <t>ドウ</t>
    </rPh>
    <rPh sb="12" eb="13">
      <t>トキ</t>
    </rPh>
    <rPh sb="22" eb="23">
      <t>アイダ</t>
    </rPh>
    <phoneticPr fontId="5"/>
  </si>
  <si>
    <t>窯業・土石製品</t>
    <rPh sb="5" eb="7">
      <t>セイヒン</t>
    </rPh>
    <phoneticPr fontId="20"/>
  </si>
  <si>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</si>
  <si>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20"/>
  </si>
  <si>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</si>
  <si>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t>生産用機械器具製造業</t>
  </si>
  <si>
    <t>総実労働時間</t>
  </si>
  <si>
    <t>第5表  産業、性別常用労働者数及びパートタイム労働者比率</t>
    <rPh sb="0" eb="1">
      <t>ダイ</t>
    </rPh>
    <rPh sb="2" eb="3">
      <t>ヒョウ</t>
    </rPh>
    <phoneticPr fontId="5"/>
  </si>
  <si>
    <t>季節調整済指数（事業所規模30人以上）</t>
  </si>
  <si>
    <t>超過労働給与</t>
    <rPh sb="0" eb="2">
      <t>チョウカ</t>
    </rPh>
    <rPh sb="2" eb="4">
      <t>ロウドウ</t>
    </rPh>
    <rPh sb="4" eb="6">
      <t>キュウヨ</t>
    </rPh>
    <phoneticPr fontId="5"/>
  </si>
  <si>
    <t>５００人以上</t>
    <rPh sb="3" eb="4">
      <t>ニン</t>
    </rPh>
    <rPh sb="4" eb="6">
      <t>イジョウ</t>
    </rPh>
    <phoneticPr fontId="5"/>
  </si>
  <si>
    <t>調査</t>
    <rPh sb="0" eb="2">
      <t>チョウサ</t>
    </rPh>
    <phoneticPr fontId="5"/>
  </si>
  <si>
    <t>前年　（同月）  増減率(％)</t>
    <rPh sb="0" eb="2">
      <t>ゼンネン</t>
    </rPh>
    <rPh sb="4" eb="6">
      <t>ドウゲツ</t>
    </rPh>
    <rPh sb="9" eb="11">
      <t>ゾウゲン</t>
    </rPh>
    <rPh sb="11" eb="12">
      <t>リツ</t>
    </rPh>
    <phoneticPr fontId="5"/>
  </si>
  <si>
    <t xml:space="preserve"> E27</t>
  </si>
  <si>
    <t>所定外労働時間</t>
    <rPh sb="0" eb="2">
      <t>ショテイ</t>
    </rPh>
    <rPh sb="2" eb="3">
      <t>ガイ</t>
    </rPh>
    <rPh sb="3" eb="5">
      <t>ロウドウ</t>
    </rPh>
    <rPh sb="5" eb="7">
      <t>ジカン</t>
    </rPh>
    <phoneticPr fontId="5"/>
  </si>
  <si>
    <t>１</t>
  </si>
  <si>
    <t>第3表　名目賃金指数（定期給与）</t>
    <rPh sb="0" eb="1">
      <t>ダイ</t>
    </rPh>
    <rPh sb="2" eb="3">
      <t>ヒョウ</t>
    </rPh>
    <rPh sb="4" eb="6">
      <t>メイモク</t>
    </rPh>
    <rPh sb="6" eb="8">
      <t>チンギン</t>
    </rPh>
    <rPh sb="8" eb="10">
      <t>シスウ</t>
    </rPh>
    <rPh sb="11" eb="13">
      <t>テイキ</t>
    </rPh>
    <rPh sb="13" eb="15">
      <t>キュウヨ</t>
    </rPh>
    <phoneticPr fontId="5"/>
  </si>
  <si>
    <t>P</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</si>
  <si>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20"/>
  </si>
  <si>
    <t>パートタイム労働者比率</t>
  </si>
  <si>
    <t>　</t>
  </si>
  <si>
    <t>Ｆ</t>
  </si>
  <si>
    <t>（2）事業所規模３０人以上</t>
    <rPh sb="3" eb="6">
      <t>ジギョウショ</t>
    </rPh>
    <rPh sb="6" eb="8">
      <t>キボ</t>
    </rPh>
    <rPh sb="10" eb="13">
      <t>ニンイジョウ</t>
    </rPh>
    <phoneticPr fontId="25"/>
  </si>
  <si>
    <t>出勤日数</t>
  </si>
  <si>
    <t>Q</t>
  </si>
  <si>
    <t>毎 月 勤 労 統 計 調 査 の 説 明</t>
  </si>
  <si>
    <t>所定外労働時間指数</t>
    <rPh sb="0" eb="2">
      <t>ショテイ</t>
    </rPh>
    <rPh sb="2" eb="3">
      <t>ガイ</t>
    </rPh>
    <rPh sb="3" eb="5">
      <t>ロウドウ</t>
    </rPh>
    <rPh sb="5" eb="7">
      <t>ジカン</t>
    </rPh>
    <rPh sb="7" eb="9">
      <t>シスウ</t>
    </rPh>
    <phoneticPr fontId="5"/>
  </si>
  <si>
    <t>労働時間の動き</t>
    <rPh sb="0" eb="2">
      <t>ロウドウ</t>
    </rPh>
    <rPh sb="2" eb="4">
      <t>ジカン</t>
    </rPh>
    <rPh sb="5" eb="6">
      <t>ウゴ</t>
    </rPh>
    <phoneticPr fontId="5"/>
  </si>
  <si>
    <t>運輸業,郵便業</t>
    <rPh sb="0" eb="3">
      <t>ウンユギョウ</t>
    </rPh>
    <rPh sb="4" eb="6">
      <t>ユウビン</t>
    </rPh>
    <rPh sb="6" eb="7">
      <t>ギョウ</t>
    </rPh>
    <phoneticPr fontId="25"/>
  </si>
  <si>
    <r>
      <t>「</t>
    </r>
    <r>
      <rPr>
        <sz val="10.5"/>
        <color auto="1"/>
        <rFont val="ＭＳ ゴシック"/>
      </rPr>
      <t>所定外労働時間」</t>
    </r>
    <r>
      <rPr>
        <sz val="10.5"/>
        <color auto="1"/>
        <rFont val="ＭＳ 明朝"/>
      </rPr>
      <t>とは、早出、残業、臨時の呼出、休日出勤等の実労働時間のことです。</t>
    </r>
  </si>
  <si>
    <t>常用雇用指数</t>
    <rPh sb="0" eb="2">
      <t>ジョウヨウ</t>
    </rPh>
    <rPh sb="2" eb="4">
      <t>コヨウ</t>
    </rPh>
    <rPh sb="4" eb="6">
      <t>シスウ</t>
    </rPh>
    <phoneticPr fontId="5"/>
  </si>
  <si>
    <t xml:space="preserve"> E09,10</t>
  </si>
  <si>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5"/>
  </si>
  <si>
    <t>第4表</t>
    <rPh sb="0" eb="1">
      <t>ダイ</t>
    </rPh>
    <rPh sb="2" eb="3">
      <t>ヒョウ</t>
    </rPh>
    <phoneticPr fontId="5"/>
  </si>
  <si>
    <t>輸送用機械器具製造業</t>
  </si>
  <si>
    <t>学術研究等</t>
    <rPh sb="0" eb="2">
      <t>ガクジュツ</t>
    </rPh>
    <rPh sb="2" eb="5">
      <t>ケンキュウトウ</t>
    </rPh>
    <phoneticPr fontId="20"/>
  </si>
  <si>
    <t>E29</t>
  </si>
  <si>
    <t>　現金給与総額のうち定期給与は271,752円で、前年同月比1.9％増、特別給与は19,234円で、前年同月差6,555円増となった。</t>
  </si>
  <si>
    <t>産　　業</t>
  </si>
  <si>
    <t>製造業</t>
    <rPh sb="0" eb="3">
      <t>セイゾウギョウ</t>
    </rPh>
    <phoneticPr fontId="25"/>
  </si>
  <si>
    <t xml:space="preserve"> I-1</t>
  </si>
  <si>
    <t xml:space="preserve"> E31</t>
  </si>
  <si>
    <t>超過労働給与</t>
    <rPh sb="0" eb="2">
      <t>チョウカ</t>
    </rPh>
    <rPh sb="2" eb="4">
      <t>ロウドウ</t>
    </rPh>
    <rPh sb="4" eb="6">
      <t>キュウヨ</t>
    </rPh>
    <phoneticPr fontId="25"/>
  </si>
  <si>
    <t xml:space="preserve"> PS</t>
  </si>
  <si>
    <t>定期給与</t>
    <rPh sb="0" eb="1">
      <t>サダム</t>
    </rPh>
    <rPh sb="1" eb="2">
      <t>キ</t>
    </rPh>
    <rPh sb="2" eb="4">
      <t>キュウヨ</t>
    </rPh>
    <phoneticPr fontId="5"/>
  </si>
  <si>
    <t>Ｅ</t>
  </si>
  <si>
    <t>E32,20</t>
  </si>
  <si>
    <t>常用労働者数</t>
    <rPh sb="0" eb="2">
      <t>ジョウヨウ</t>
    </rPh>
    <rPh sb="2" eb="5">
      <t>ロウドウシャ</t>
    </rPh>
    <rPh sb="5" eb="6">
      <t>スウ</t>
    </rPh>
    <phoneticPr fontId="5"/>
  </si>
  <si>
    <t>輸送用機械器具</t>
  </si>
  <si>
    <t>化学工業、石油製品・石炭製品製造業</t>
  </si>
  <si>
    <t>(令和２年平均＝100)</t>
    <rPh sb="1" eb="3">
      <t>レイワ</t>
    </rPh>
    <rPh sb="4" eb="5">
      <t>ネン</t>
    </rPh>
    <rPh sb="5" eb="7">
      <t>ヘイキン</t>
    </rPh>
    <phoneticPr fontId="5"/>
  </si>
  <si>
    <t>Ｏ</t>
  </si>
  <si>
    <t>円</t>
    <rPh sb="0" eb="1">
      <t>エン</t>
    </rPh>
    <phoneticPr fontId="25"/>
  </si>
  <si>
    <t>指　　　　　　　　　　　　　数</t>
    <rPh sb="0" eb="1">
      <t>ユビ</t>
    </rPh>
    <rPh sb="14" eb="15">
      <t>カズ</t>
    </rPh>
    <phoneticPr fontId="5"/>
  </si>
  <si>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</si>
  <si>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</si>
  <si>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5"/>
  </si>
  <si>
    <t>木材・木製品</t>
  </si>
  <si>
    <t>時間</t>
    <rPh sb="0" eb="2">
      <t>ジカン</t>
    </rPh>
    <phoneticPr fontId="25"/>
  </si>
  <si>
    <t>所定内給与</t>
    <rPh sb="0" eb="3">
      <t>ショテイナイ</t>
    </rPh>
    <rPh sb="3" eb="5">
      <t>キュウヨ</t>
    </rPh>
    <phoneticPr fontId="5"/>
  </si>
  <si>
    <t>産        業</t>
  </si>
  <si>
    <t>調査産業計</t>
    <rPh sb="0" eb="2">
      <t>チョウサ</t>
    </rPh>
    <rPh sb="2" eb="4">
      <t>サンギョウ</t>
    </rPh>
    <rPh sb="4" eb="5">
      <t>ケイ</t>
    </rPh>
    <phoneticPr fontId="25"/>
  </si>
  <si>
    <t>特別給与</t>
    <rPh sb="0" eb="2">
      <t>トクベツ</t>
    </rPh>
    <rPh sb="2" eb="4">
      <t>キュウヨ</t>
    </rPh>
    <phoneticPr fontId="5"/>
  </si>
  <si>
    <t>E09,10</t>
  </si>
  <si>
    <t>　　　　　　　　　　　　　第11表  産業、就業形態別常用労働者1人平均月間出勤日数及び実労働時間</t>
    <rPh sb="13" eb="14">
      <t>ダイ</t>
    </rPh>
    <rPh sb="16" eb="17">
      <t>ヒョウ</t>
    </rPh>
    <rPh sb="27" eb="29">
      <t>ジョウヨウ</t>
    </rPh>
    <phoneticPr fontId="5"/>
  </si>
  <si>
    <t>卸売業,小売業</t>
    <rPh sb="0" eb="2">
      <t>オロシウ</t>
    </rPh>
    <rPh sb="2" eb="3">
      <t>ギョウ</t>
    </rPh>
    <rPh sb="4" eb="6">
      <t>コウリ</t>
    </rPh>
    <rPh sb="6" eb="7">
      <t>ギョウ</t>
    </rPh>
    <phoneticPr fontId="25"/>
  </si>
  <si>
    <t>医療,福祉</t>
    <rPh sb="0" eb="2">
      <t>イリョウ</t>
    </rPh>
    <rPh sb="3" eb="5">
      <t>フクシ</t>
    </rPh>
    <phoneticPr fontId="25"/>
  </si>
  <si>
    <t>金融業，</t>
    <rPh sb="0" eb="3">
      <t>キンユウギョウ</t>
    </rPh>
    <phoneticPr fontId="5"/>
  </si>
  <si>
    <t>３</t>
  </si>
  <si>
    <t xml:space="preserve"> E19</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</si>
  <si>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5"/>
  </si>
  <si>
    <t xml:space="preserve">　　　　　　　　　　　　 </t>
  </si>
  <si>
    <t>医療， 福祉</t>
  </si>
  <si>
    <t>　「製造業」の所定外労働時間は14.5時間で、前年同月比3.3％減となった。</t>
  </si>
  <si>
    <t>所定外労働時間</t>
  </si>
  <si>
    <t>５</t>
  </si>
  <si>
    <t>３０～９９人</t>
    <rPh sb="5" eb="6">
      <t>ニン</t>
    </rPh>
    <phoneticPr fontId="5"/>
  </si>
  <si>
    <t xml:space="preserve"> 次の条件に該当する労働者をいいます。</t>
    <rPh sb="3" eb="5">
      <t>ジョウケン</t>
    </rPh>
    <phoneticPr fontId="20"/>
  </si>
  <si>
    <t>情報通信機械器具製造業</t>
  </si>
  <si>
    <t>その他の製造業、なめし革</t>
  </si>
  <si>
    <t xml:space="preserve"> P83</t>
  </si>
  <si>
    <t>物品賃貸業</t>
    <rPh sb="0" eb="2">
      <t>ブッピン</t>
    </rPh>
    <rPh sb="2" eb="4">
      <t>チンタイ</t>
    </rPh>
    <rPh sb="4" eb="5">
      <t>ギョウ</t>
    </rPh>
    <phoneticPr fontId="5"/>
  </si>
  <si>
    <t>木材・木製品製造業（家具を除く）</t>
  </si>
  <si>
    <t>電気・ガス・熱供給・水道業</t>
    <rPh sb="0" eb="2">
      <t>デンキ</t>
    </rPh>
    <rPh sb="6" eb="7">
      <t>ネツ</t>
    </rPh>
    <rPh sb="7" eb="9">
      <t>キョウキュウ</t>
    </rPh>
    <rPh sb="10" eb="13">
      <t>スイドウギョウ</t>
    </rPh>
    <phoneticPr fontId="20"/>
  </si>
  <si>
    <t>１日の所定労働時間が一般の労働者と同じで、１週の所定労働日数が一般の労働者より少ない者。</t>
    <rPh sb="39" eb="40">
      <t>スク</t>
    </rPh>
    <phoneticPr fontId="20"/>
  </si>
  <si>
    <t>第10表　季節調整済指数　（事業所規模30人以上）</t>
    <rPh sb="0" eb="1">
      <t>ダイ</t>
    </rPh>
    <rPh sb="3" eb="4">
      <t>ヒョウ</t>
    </rPh>
    <rPh sb="14" eb="17">
      <t>ジギョウショ</t>
    </rPh>
    <rPh sb="17" eb="19">
      <t>キボ</t>
    </rPh>
    <rPh sb="21" eb="24">
      <t>ニンイジョウ</t>
    </rPh>
    <phoneticPr fontId="5"/>
  </si>
  <si>
    <t>F</t>
  </si>
  <si>
    <t>複合</t>
    <rPh sb="0" eb="2">
      <t>フクゴウ</t>
    </rPh>
    <phoneticPr fontId="5"/>
  </si>
  <si>
    <t>職業紹介・派遣業</t>
  </si>
  <si>
    <t>５年</t>
  </si>
  <si>
    <t>利用上の注意</t>
    <rPh sb="0" eb="3">
      <t>リヨウジョウ</t>
    </rPh>
    <rPh sb="4" eb="6">
      <t>チュウイ</t>
    </rPh>
    <phoneticPr fontId="5"/>
  </si>
  <si>
    <t>その他の製造業、なめし革</t>
    <rPh sb="2" eb="3">
      <t>タ</t>
    </rPh>
    <rPh sb="4" eb="7">
      <t>セイゾウギョウ</t>
    </rPh>
    <rPh sb="11" eb="12">
      <t>カワ</t>
    </rPh>
    <phoneticPr fontId="5"/>
  </si>
  <si>
    <t>L</t>
  </si>
  <si>
    <t>第10表  産業、就業形態別常用労働者1人平均月間現金給与額</t>
    <rPh sb="0" eb="1">
      <t>ダイ</t>
    </rPh>
    <rPh sb="3" eb="4">
      <t>ヒョウ</t>
    </rPh>
    <rPh sb="14" eb="16">
      <t>ジョウヨウ</t>
    </rPh>
    <phoneticPr fontId="5"/>
  </si>
  <si>
    <t>日</t>
    <rPh sb="0" eb="1">
      <t>ニチ</t>
    </rPh>
    <phoneticPr fontId="5"/>
  </si>
  <si>
    <t>プラスチック製品</t>
  </si>
  <si>
    <t>Ｎ</t>
  </si>
  <si>
    <t>E19</t>
  </si>
  <si>
    <t>本月中の減少労働者数</t>
    <rPh sb="0" eb="3">
      <t>ホンゲツチュウ</t>
    </rPh>
    <rPh sb="4" eb="6">
      <t>ゲンショウ</t>
    </rPh>
    <rPh sb="6" eb="9">
      <t>ロウドウシャ</t>
    </rPh>
    <rPh sb="9" eb="10">
      <t>カズ</t>
    </rPh>
    <phoneticPr fontId="5"/>
  </si>
  <si>
    <t>賃金</t>
  </si>
  <si>
    <t>現金給与    総  額</t>
    <rPh sb="0" eb="2">
      <t>ゲンキン</t>
    </rPh>
    <rPh sb="2" eb="4">
      <t>キュウヨ</t>
    </rPh>
    <rPh sb="8" eb="9">
      <t>フサ</t>
    </rPh>
    <rPh sb="11" eb="12">
      <t>ガク</t>
    </rPh>
    <phoneticPr fontId="5"/>
  </si>
  <si>
    <t>労働時間</t>
    <rPh sb="0" eb="2">
      <t>ロウドウ</t>
    </rPh>
    <rPh sb="2" eb="4">
      <t>ジカン</t>
    </rPh>
    <phoneticPr fontId="5"/>
  </si>
  <si>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</si>
  <si>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5"/>
  </si>
  <si>
    <t>時間</t>
    <rPh sb="0" eb="2">
      <t>ジカン</t>
    </rPh>
    <phoneticPr fontId="5"/>
  </si>
  <si>
    <t>平成</t>
    <rPh sb="0" eb="2">
      <t>ヘイセイ</t>
    </rPh>
    <phoneticPr fontId="5"/>
  </si>
  <si>
    <t>規模別労働時間</t>
    <rPh sb="0" eb="3">
      <t>キボベツ</t>
    </rPh>
    <rPh sb="3" eb="5">
      <t>ロウドウ</t>
    </rPh>
    <rPh sb="5" eb="7">
      <t>ジカン</t>
    </rPh>
    <phoneticPr fontId="5"/>
  </si>
  <si>
    <t xml:space="preserve"> E13</t>
  </si>
  <si>
    <t>E27</t>
  </si>
  <si>
    <t>生活関連サービス業,娯楽業</t>
    <rPh sb="0" eb="2">
      <t>セイカツ</t>
    </rPh>
    <rPh sb="2" eb="4">
      <t>カンレン</t>
    </rPh>
    <rPh sb="8" eb="9">
      <t>ギョウ</t>
    </rPh>
    <rPh sb="10" eb="13">
      <t>ゴラクギョウ</t>
    </rPh>
    <phoneticPr fontId="25"/>
  </si>
  <si>
    <t>　｢０｣は、表記単位に満たないもの。</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</si>
  <si>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5"/>
  </si>
  <si>
    <t>食料品製造業、飲料・たばこ・飼料製造業</t>
  </si>
  <si>
    <t>現金給与総額</t>
    <rPh sb="0" eb="2">
      <t>ゲンキン</t>
    </rPh>
    <rPh sb="2" eb="4">
      <t>キュウヨ</t>
    </rPh>
    <rPh sb="4" eb="6">
      <t>ソウガク</t>
    </rPh>
    <phoneticPr fontId="5"/>
  </si>
  <si>
    <t>実労働時間</t>
  </si>
  <si>
    <t xml:space="preserve"> E29</t>
  </si>
  <si>
    <t>学術</t>
    <rPh sb="0" eb="2">
      <t>ガクジュツ</t>
    </rPh>
    <phoneticPr fontId="5"/>
  </si>
  <si>
    <t>サービス業（他に分類されないもの）</t>
    <rPh sb="4" eb="5">
      <t>ギョウ</t>
    </rPh>
    <rPh sb="6" eb="7">
      <t>タ</t>
    </rPh>
    <rPh sb="8" eb="10">
      <t>ブンルイ</t>
    </rPh>
    <phoneticPr fontId="20"/>
  </si>
  <si>
    <t>J</t>
  </si>
  <si>
    <t xml:space="preserve"> E23</t>
  </si>
  <si>
    <t>電気機械器具製造業</t>
  </si>
  <si>
    <t>前年
同月差</t>
    <rPh sb="0" eb="2">
      <t>ゼンネン</t>
    </rPh>
    <rPh sb="3" eb="5">
      <t>ドウゲツヒ</t>
    </rPh>
    <rPh sb="5" eb="6">
      <t>サ</t>
    </rPh>
    <phoneticPr fontId="5"/>
  </si>
  <si>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</si>
  <si>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</si>
  <si>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ないサービス業</t>
    <rPh sb="6" eb="7">
      <t>ギョウ</t>
    </rPh>
    <phoneticPr fontId="5"/>
  </si>
  <si>
    <t>　　　　　　　　　　　　　　　</t>
  </si>
  <si>
    <t>静岡県の賃金、労働時間及び雇用の動き</t>
    <rPh sb="11" eb="12">
      <t>オヨ</t>
    </rPh>
    <rPh sb="16" eb="17">
      <t>ウゴ</t>
    </rPh>
    <phoneticPr fontId="5"/>
  </si>
  <si>
    <t>労働時間指数（所定外労働時間）（事業所規模5人以上・30人以上）</t>
  </si>
  <si>
    <t>産業計</t>
    <rPh sb="0" eb="2">
      <t>サンギョウ</t>
    </rPh>
    <rPh sb="2" eb="3">
      <t>ケイ</t>
    </rPh>
    <phoneticPr fontId="5"/>
  </si>
  <si>
    <t>パルプ・紙・紙加工品製造業</t>
  </si>
  <si>
    <t>（単位：人）</t>
    <rPh sb="1" eb="3">
      <t>タンイ</t>
    </rPh>
    <rPh sb="4" eb="5">
      <t>ヒト</t>
    </rPh>
    <phoneticPr fontId="5"/>
  </si>
  <si>
    <t>本月中の増加労働者数</t>
    <rPh sb="0" eb="3">
      <t>ホンゲツチュウ</t>
    </rPh>
    <rPh sb="4" eb="6">
      <t>ゾウカ</t>
    </rPh>
    <rPh sb="6" eb="9">
      <t>ロウドウシャ</t>
    </rPh>
    <rPh sb="9" eb="10">
      <t>スウ</t>
    </rPh>
    <phoneticPr fontId="5"/>
  </si>
  <si>
    <t>事業所規模 ＝ ５人以上</t>
  </si>
  <si>
    <t>Ｇ</t>
  </si>
  <si>
    <t>Ⅱ 統　計　表　　　　　　　　　　　　　　　　　　　　　　　　　　　　</t>
  </si>
  <si>
    <t>－ 28 －</t>
  </si>
  <si>
    <t>２　実　数　表</t>
    <rPh sb="2" eb="3">
      <t>ミ</t>
    </rPh>
    <rPh sb="4" eb="5">
      <t>カズ</t>
    </rPh>
    <rPh sb="6" eb="7">
      <t>ヒョウ</t>
    </rPh>
    <phoneticPr fontId="5"/>
  </si>
  <si>
    <t xml:space="preserve"> E21</t>
  </si>
  <si>
    <t>規模別賃金</t>
    <rPh sb="0" eb="3">
      <t>キボベツ</t>
    </rPh>
    <rPh sb="3" eb="5">
      <t>チンギン</t>
    </rPh>
    <phoneticPr fontId="5"/>
  </si>
  <si>
    <t>（事業所規模３０人以上）</t>
    <rPh sb="1" eb="4">
      <t>ジギョウショ</t>
    </rPh>
    <rPh sb="4" eb="6">
      <t>キボ</t>
    </rPh>
    <rPh sb="8" eb="11">
      <t>ニンイジョウ</t>
    </rPh>
    <phoneticPr fontId="25"/>
  </si>
  <si>
    <t>(5)</t>
  </si>
  <si>
    <t>繊維工業</t>
  </si>
  <si>
    <t>化学、石油・石炭</t>
  </si>
  <si>
    <t>統計法に基づく基幹統計</t>
    <rPh sb="0" eb="3">
      <t>トウケイホウ</t>
    </rPh>
    <rPh sb="4" eb="5">
      <t>モト</t>
    </rPh>
    <rPh sb="7" eb="9">
      <t>キカン</t>
    </rPh>
    <phoneticPr fontId="5"/>
  </si>
  <si>
    <t>(2)事業所規模３０人以上</t>
  </si>
  <si>
    <t>月</t>
  </si>
  <si>
    <t>卸売業（I50～I55）</t>
    <rPh sb="0" eb="3">
      <t>オロシウリギョウ</t>
    </rPh>
    <phoneticPr fontId="5"/>
  </si>
  <si>
    <t>本月中の増加労働者数</t>
  </si>
  <si>
    <t>年月</t>
    <rPh sb="0" eb="1">
      <t>ネン</t>
    </rPh>
    <phoneticPr fontId="5"/>
  </si>
  <si>
    <t>現金給与総額</t>
  </si>
  <si>
    <t>宿泊業,飲食サービス業</t>
    <rPh sb="0" eb="2">
      <t>シュクハク</t>
    </rPh>
    <rPh sb="2" eb="3">
      <t>ギョウ</t>
    </rPh>
    <rPh sb="4" eb="6">
      <t>インショク</t>
    </rPh>
    <rPh sb="10" eb="11">
      <t>ギョウ</t>
    </rPh>
    <phoneticPr fontId="25"/>
  </si>
  <si>
    <t>E12</t>
  </si>
  <si>
    <t>目　　　　　　　　次</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</si>
  <si>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</si>
  <si>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</si>
  <si>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5"/>
  </si>
  <si>
    <t>離職率</t>
  </si>
  <si>
    <t>産業就業形態別雇用</t>
    <rPh sb="0" eb="2">
      <t>サンギョウ</t>
    </rPh>
    <rPh sb="2" eb="4">
      <t>シュウギョウ</t>
    </rPh>
    <rPh sb="4" eb="7">
      <t>ケイタイベツ</t>
    </rPh>
    <rPh sb="7" eb="9">
      <t>コヨウ</t>
    </rPh>
    <phoneticPr fontId="5"/>
  </si>
  <si>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20"/>
  </si>
  <si>
    <t>２</t>
  </si>
  <si>
    <t>N</t>
  </si>
  <si>
    <t>季節調整済指数</t>
  </si>
  <si>
    <t>パートタイム労働者</t>
    <rPh sb="6" eb="9">
      <t>ロウドウシャ</t>
    </rPh>
    <phoneticPr fontId="5"/>
  </si>
  <si>
    <t>出勤日数</t>
    <rPh sb="0" eb="2">
      <t>シュッキン</t>
    </rPh>
    <rPh sb="2" eb="4">
      <t>ニッスウ</t>
    </rPh>
    <phoneticPr fontId="25"/>
  </si>
  <si>
    <t>２　調査の対象</t>
  </si>
  <si>
    <t>第10表</t>
    <rPh sb="0" eb="1">
      <t>ダイ</t>
    </rPh>
    <rPh sb="3" eb="4">
      <t>ヒョウ</t>
    </rPh>
    <phoneticPr fontId="5"/>
  </si>
  <si>
    <t>産業中分類</t>
    <rPh sb="0" eb="2">
      <t>サンギョウ</t>
    </rPh>
    <rPh sb="2" eb="5">
      <t>チュウブンルイ</t>
    </rPh>
    <phoneticPr fontId="20"/>
  </si>
  <si>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</si>
  <si>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5"/>
  </si>
  <si>
    <t>名目賃金指数（定期給与）（事業所規模5人以上・30人以上）</t>
  </si>
  <si>
    <t>金属製品製造業</t>
  </si>
  <si>
    <t xml:space="preserve"> I-2</t>
  </si>
  <si>
    <t>月</t>
    <rPh sb="0" eb="1">
      <t>ガツ</t>
    </rPh>
    <phoneticPr fontId="5"/>
  </si>
  <si>
    <t>　調査結果の実数の年平均値は、各月の数値を常用労働者で加重平均することによって算出しています。また、指数及び労働異動率の年平均値は各月の数値を単純平均したものです。</t>
  </si>
  <si>
    <t>事業所規模5人以上</t>
    <rPh sb="0" eb="3">
      <t>ジギョウショ</t>
    </rPh>
    <rPh sb="3" eb="5">
      <t>キボ</t>
    </rPh>
    <rPh sb="6" eb="9">
      <t>ニンイジョウ</t>
    </rPh>
    <phoneticPr fontId="5"/>
  </si>
  <si>
    <t>食料品・たばこ</t>
  </si>
  <si>
    <t>総実労働時間指数</t>
    <rPh sb="0" eb="1">
      <t>ソウ</t>
    </rPh>
    <rPh sb="1" eb="2">
      <t>ジツ</t>
    </rPh>
    <rPh sb="2" eb="4">
      <t>ロウドウ</t>
    </rPh>
    <rPh sb="4" eb="6">
      <t>ジカン</t>
    </rPh>
    <rPh sb="6" eb="8">
      <t>シスウ</t>
    </rPh>
    <phoneticPr fontId="5"/>
  </si>
  <si>
    <t>総実労働時間</t>
    <rPh sb="0" eb="1">
      <t>ソウ</t>
    </rPh>
    <rPh sb="1" eb="2">
      <t>ジツ</t>
    </rPh>
    <rPh sb="2" eb="4">
      <t>ロウドウ</t>
    </rPh>
    <rPh sb="4" eb="6">
      <t>ジカン</t>
    </rPh>
    <phoneticPr fontId="5"/>
  </si>
  <si>
    <t>第8表</t>
    <rPh sb="0" eb="1">
      <t>ダイ</t>
    </rPh>
    <rPh sb="2" eb="3">
      <t>ヒョウ</t>
    </rPh>
    <phoneticPr fontId="5"/>
  </si>
  <si>
    <t xml:space="preserve"> 1　賃金の動き</t>
    <rPh sb="3" eb="5">
      <t>チンギン</t>
    </rPh>
    <rPh sb="6" eb="7">
      <t>ウゴ</t>
    </rPh>
    <phoneticPr fontId="25"/>
  </si>
  <si>
    <t>所定外時間</t>
    <rPh sb="0" eb="2">
      <t>ショテイ</t>
    </rPh>
    <rPh sb="2" eb="3">
      <t>ガイ</t>
    </rPh>
    <rPh sb="3" eb="5">
      <t>ジカン</t>
    </rPh>
    <phoneticPr fontId="5"/>
  </si>
  <si>
    <t>E16,17</t>
  </si>
  <si>
    <t>E30</t>
  </si>
  <si>
    <t>卸売業， 小売業</t>
  </si>
  <si>
    <t>E18</t>
  </si>
  <si>
    <t>E</t>
  </si>
  <si>
    <t>第12表</t>
    <rPh sb="0" eb="1">
      <t>ダイ</t>
    </rPh>
    <rPh sb="3" eb="4">
      <t>ヒョウ</t>
    </rPh>
    <phoneticPr fontId="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</si>
  <si>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</si>
  <si>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</si>
  <si>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25"/>
  </si>
  <si>
    <r>
      <t>「</t>
    </r>
    <r>
      <rPr>
        <sz val="10.5"/>
        <color auto="1"/>
        <rFont val="ＭＳ ゴシック"/>
      </rPr>
      <t>所定内給与」</t>
    </r>
    <r>
      <rPr>
        <sz val="10.5"/>
        <color auto="1"/>
        <rFont val="ＭＳ 明朝"/>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</si>
  <si>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</si>
  <si>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</si>
  <si>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5"/>
  </si>
  <si>
    <t>Ⅱ　統計表</t>
    <rPh sb="2" eb="5">
      <t>トウケイヒョウ</t>
    </rPh>
    <phoneticPr fontId="5"/>
  </si>
  <si>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5"/>
  </si>
  <si>
    <t>宿泊業,飲</t>
    <rPh sb="0" eb="2">
      <t>シュクハク</t>
    </rPh>
    <rPh sb="2" eb="3">
      <t>ギョウ</t>
    </rPh>
    <rPh sb="4" eb="5">
      <t>イン</t>
    </rPh>
    <phoneticPr fontId="5"/>
  </si>
  <si>
    <t>第9表  産業、就業形態別常用労働者1人平均月間現金給与額</t>
    <rPh sb="0" eb="1">
      <t>ダイ</t>
    </rPh>
    <rPh sb="2" eb="3">
      <t>ヒョウ</t>
    </rPh>
    <rPh sb="13" eb="15">
      <t>ジョウヨウ</t>
    </rPh>
    <phoneticPr fontId="5"/>
  </si>
  <si>
    <t>一  般  労  働  者</t>
  </si>
  <si>
    <t xml:space="preserve"> E30</t>
  </si>
  <si>
    <t>教育， 学習支援業</t>
  </si>
  <si>
    <t>賃金の動き</t>
    <rPh sb="0" eb="2">
      <t>チンギン</t>
    </rPh>
    <rPh sb="3" eb="4">
      <t>ウゴ</t>
    </rPh>
    <phoneticPr fontId="5"/>
  </si>
  <si>
    <t>賃金</t>
    <rPh sb="1" eb="2">
      <t>キン</t>
    </rPh>
    <phoneticPr fontId="5"/>
  </si>
  <si>
    <t>名目賃金指数（所定内給与）（事業所規模5人以上・30人以上）</t>
  </si>
  <si>
    <t>(1)</t>
  </si>
  <si>
    <t>労働時間指数（総実労働時間）（事業所規模5人以上・30人以上）</t>
  </si>
  <si>
    <t>本月中の増加労  働  者  数</t>
  </si>
  <si>
    <t>E13</t>
  </si>
  <si>
    <t>第１表  産業、性別常用労働者１人平均月間現金給与額</t>
    <rPh sb="0" eb="1">
      <t>ダイ</t>
    </rPh>
    <rPh sb="2" eb="3">
      <t>ヒョウ</t>
    </rPh>
    <phoneticPr fontId="5"/>
  </si>
  <si>
    <t>雇用の動き</t>
    <rPh sb="0" eb="2">
      <t>コヨウ</t>
    </rPh>
    <rPh sb="3" eb="4">
      <t>ウゴ</t>
    </rPh>
    <phoneticPr fontId="5"/>
  </si>
  <si>
    <t>第13表</t>
    <rPh sb="0" eb="1">
      <t>ダイ</t>
    </rPh>
    <rPh sb="3" eb="4">
      <t>ヒョウ</t>
    </rPh>
    <phoneticPr fontId="5"/>
  </si>
  <si>
    <t>１　指　数　表</t>
    <rPh sb="2" eb="3">
      <t>ユビ</t>
    </rPh>
    <rPh sb="4" eb="5">
      <t>カズ</t>
    </rPh>
    <rPh sb="6" eb="7">
      <t>ヒョウ</t>
    </rPh>
    <phoneticPr fontId="5"/>
  </si>
  <si>
    <t>電気・ガス水道業等</t>
    <rPh sb="0" eb="2">
      <t>デンキ</t>
    </rPh>
    <rPh sb="5" eb="8">
      <t>スイドウギョウ</t>
    </rPh>
    <rPh sb="8" eb="9">
      <t>ナド</t>
    </rPh>
    <phoneticPr fontId="20"/>
  </si>
  <si>
    <t>名目賃金指数（現金給与総額）（事業所規模5人以上･30人以上）</t>
  </si>
  <si>
    <t>　　第 ９ 表　　〃　定期給与・・・・・・・・・・・・・１３</t>
  </si>
  <si>
    <t>第2表</t>
    <rPh sb="0" eb="1">
      <t>ダイ</t>
    </rPh>
    <rPh sb="2" eb="3">
      <t>ヒョウ</t>
    </rPh>
    <phoneticPr fontId="5"/>
  </si>
  <si>
    <t>（令和２年平均＝100）</t>
    <rPh sb="1" eb="3">
      <t>レイワ</t>
    </rPh>
    <rPh sb="4" eb="5">
      <t>ネン</t>
    </rPh>
    <rPh sb="5" eb="7">
      <t>ヘイキン</t>
    </rPh>
    <phoneticPr fontId="5"/>
  </si>
  <si>
    <t>実質賃金指数給与総額</t>
    <rPh sb="0" eb="2">
      <t>ジッシツ</t>
    </rPh>
    <rPh sb="2" eb="4">
      <t>チンギン</t>
    </rPh>
    <rPh sb="4" eb="6">
      <t>シスウ</t>
    </rPh>
    <rPh sb="6" eb="8">
      <t>キュウヨ</t>
    </rPh>
    <rPh sb="8" eb="10">
      <t>ソウガク</t>
    </rPh>
    <phoneticPr fontId="5"/>
  </si>
  <si>
    <t>第3表</t>
    <rPh sb="0" eb="1">
      <t>ダイ</t>
    </rPh>
    <rPh sb="2" eb="3">
      <t>ヒョウ</t>
    </rPh>
    <phoneticPr fontId="5"/>
  </si>
  <si>
    <t>　｢－｣は、該当数字なし又は指数化されていない。</t>
  </si>
  <si>
    <t>電気・ガス・熱供給・水道業</t>
  </si>
  <si>
    <t>支援業</t>
    <rPh sb="0" eb="2">
      <t>シエン</t>
    </rPh>
    <rPh sb="2" eb="3">
      <t>ギョウ</t>
    </rPh>
    <phoneticPr fontId="5"/>
  </si>
  <si>
    <t>実質賃金指数定期給与</t>
    <rPh sb="0" eb="2">
      <t>ジッシツ</t>
    </rPh>
    <rPh sb="2" eb="4">
      <t>チンギン</t>
    </rPh>
    <rPh sb="4" eb="6">
      <t>シスウ</t>
    </rPh>
    <rPh sb="6" eb="8">
      <t>テイキ</t>
    </rPh>
    <rPh sb="8" eb="10">
      <t>キュウヨ</t>
    </rPh>
    <phoneticPr fontId="5"/>
  </si>
  <si>
    <t>第5表</t>
    <rPh sb="0" eb="1">
      <t>ダイ</t>
    </rPh>
    <rPh sb="2" eb="3">
      <t>ヒョウ</t>
    </rPh>
    <phoneticPr fontId="5"/>
  </si>
  <si>
    <t>宿泊業</t>
  </si>
  <si>
    <t>６</t>
  </si>
  <si>
    <t>○ エクセル形式なので、ダウンロードして使用できます。</t>
    <rPh sb="20" eb="22">
      <t>シヨウ</t>
    </rPh>
    <phoneticPr fontId="5"/>
  </si>
  <si>
    <t>小売業</t>
    <rPh sb="0" eb="3">
      <t>コウリギョウ</t>
    </rPh>
    <phoneticPr fontId="5"/>
  </si>
  <si>
    <t>名目賃金指数所定内給与</t>
    <rPh sb="0" eb="2">
      <t>メイモク</t>
    </rPh>
    <rPh sb="2" eb="4">
      <t>チンギン</t>
    </rPh>
    <rPh sb="4" eb="6">
      <t>シスウ</t>
    </rPh>
    <rPh sb="6" eb="9">
      <t>ショテイナイ</t>
    </rPh>
    <rPh sb="9" eb="11">
      <t>キュウヨ</t>
    </rPh>
    <phoneticPr fontId="5"/>
  </si>
  <si>
    <t>第6表</t>
    <rPh sb="0" eb="1">
      <t>ダイ</t>
    </rPh>
    <rPh sb="2" eb="3">
      <t>ヒョウ</t>
    </rPh>
    <phoneticPr fontId="5"/>
  </si>
  <si>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5"/>
  </si>
  <si>
    <t>第2表  産業、性別常用労働者１人平均月間現金給与額</t>
    <rPh sb="0" eb="1">
      <t>ダイ</t>
    </rPh>
    <rPh sb="2" eb="3">
      <t>ヒョウ</t>
    </rPh>
    <phoneticPr fontId="5"/>
  </si>
  <si>
    <t>　｢ｘ｣は、集計事業所数が２以下又は当該産業に属する事業所数が少ないため、公表しない。</t>
  </si>
  <si>
    <t>　定期給与のうち所定内給与は249,701円で、前年同月比2.2％増、超過労働給与は22,051円で、前年同月差585円減となった。</t>
  </si>
  <si>
    <t>第7表</t>
    <rPh sb="0" eb="1">
      <t>ダイ</t>
    </rPh>
    <rPh sb="2" eb="3">
      <t>ヒョウ</t>
    </rPh>
    <phoneticPr fontId="5"/>
  </si>
  <si>
    <t>窯業・土石製品製造業</t>
  </si>
  <si>
    <t>労働時間指数（所定内労働時間）（事業所規模5人以上・30人以上）</t>
    <rPh sb="7" eb="10">
      <t>ショテイナイ</t>
    </rPh>
    <phoneticPr fontId="5"/>
  </si>
  <si>
    <t>TL</t>
  </si>
  <si>
    <t>季節調整済指数</t>
    <rPh sb="0" eb="2">
      <t>キセツ</t>
    </rPh>
    <rPh sb="2" eb="4">
      <t>チョウセイ</t>
    </rPh>
    <rPh sb="4" eb="5">
      <t>ズ</t>
    </rPh>
    <rPh sb="5" eb="7">
      <t>シスウ</t>
    </rPh>
    <phoneticPr fontId="5"/>
  </si>
  <si>
    <t xml:space="preserve">  離職率</t>
    <rPh sb="2" eb="4">
      <t>リショク</t>
    </rPh>
    <rPh sb="4" eb="5">
      <t>リツ</t>
    </rPh>
    <phoneticPr fontId="5"/>
  </si>
  <si>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5"/>
  </si>
  <si>
    <t>宿泊業， 飲食サービス業</t>
  </si>
  <si>
    <t>　　第１１表　　〃　特別給与・・・・・・・・・・・・・１４</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</si>
  <si>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5"/>
  </si>
  <si>
    <t>鉄鋼業</t>
  </si>
  <si>
    <t>産業性別雇用</t>
    <rPh sb="0" eb="2">
      <t>サンギョウ</t>
    </rPh>
    <rPh sb="2" eb="4">
      <t>セイベツ</t>
    </rPh>
    <rPh sb="4" eb="6">
      <t>コヨウ</t>
    </rPh>
    <phoneticPr fontId="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</si>
  <si>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20"/>
  </si>
  <si>
    <t>　　第１２表　　〃　総実労働時間・・・・・・・・・・・・・１４</t>
  </si>
  <si>
    <t>元</t>
    <rPh sb="0" eb="1">
      <t>ガン</t>
    </rPh>
    <phoneticPr fontId="5"/>
  </si>
  <si>
    <t>Ｌ</t>
  </si>
  <si>
    <t>第4表  産業、性別常用労働者１人平均月間出勤日数及び実労働時間</t>
    <rPh sb="0" eb="1">
      <t>ダイ</t>
    </rPh>
    <rPh sb="2" eb="3">
      <t>ヒョウ</t>
    </rPh>
    <phoneticPr fontId="5"/>
  </si>
  <si>
    <t>　　第１３表　　〃　所定内労働時間・・・・・・・・・・・・・１４</t>
  </si>
  <si>
    <t>他に分類され</t>
    <rPh sb="0" eb="1">
      <t>タ</t>
    </rPh>
    <rPh sb="2" eb="4">
      <t>ブンルイ</t>
    </rPh>
    <phoneticPr fontId="5"/>
  </si>
  <si>
    <t>本月中の増加労  働  者  数</t>
    <rPh sb="0" eb="3">
      <t>ホンゲツチュウ</t>
    </rPh>
    <rPh sb="4" eb="6">
      <t>ゾウカ</t>
    </rPh>
    <rPh sb="6" eb="7">
      <t>ロウ</t>
    </rPh>
    <rPh sb="9" eb="10">
      <t>ドウ</t>
    </rPh>
    <rPh sb="12" eb="13">
      <t>モノ</t>
    </rPh>
    <rPh sb="15" eb="16">
      <t>スウ</t>
    </rPh>
    <phoneticPr fontId="5"/>
  </si>
  <si>
    <t>学術研究，専門・技術サービス業</t>
    <rPh sb="0" eb="2">
      <t>ガクジュツ</t>
    </rPh>
    <rPh sb="2" eb="4">
      <t>ケンキュウ</t>
    </rPh>
    <rPh sb="5" eb="7">
      <t>センモン</t>
    </rPh>
    <rPh sb="8" eb="10">
      <t>ギジュツ</t>
    </rPh>
    <rPh sb="14" eb="15">
      <t>ギョウ</t>
    </rPh>
    <phoneticPr fontId="20"/>
  </si>
  <si>
    <t xml:space="preserve">(1) </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</si>
  <si>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5"/>
  </si>
  <si>
    <t>　　第１４表　　〃　所定外労働時間・・・・・・・・・・・・・１５</t>
  </si>
  <si>
    <t>不動産業,物品賃貸業</t>
    <rPh sb="0" eb="3">
      <t>フドウサン</t>
    </rPh>
    <rPh sb="3" eb="4">
      <t>ギョウ</t>
    </rPh>
    <rPh sb="5" eb="7">
      <t>ブッピン</t>
    </rPh>
    <rPh sb="7" eb="10">
      <t>チンタイギョウ</t>
    </rPh>
    <phoneticPr fontId="25"/>
  </si>
  <si>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5"/>
  </si>
  <si>
    <t>(3)</t>
  </si>
  <si>
    <t>産業就業形態別賃金</t>
    <rPh sb="0" eb="2">
      <t>サンギョウ</t>
    </rPh>
    <rPh sb="2" eb="4">
      <t>シュウギョウ</t>
    </rPh>
    <rPh sb="4" eb="7">
      <t>ケイタイベツ</t>
    </rPh>
    <rPh sb="7" eb="9">
      <t>チンギン</t>
    </rPh>
    <phoneticPr fontId="5"/>
  </si>
  <si>
    <t>G</t>
  </si>
  <si>
    <t>- 1 -</t>
  </si>
  <si>
    <t xml:space="preserve">  指数を見た場合、たとえば現金給与総額ではボーナス時に指数が大きなものとなり、前月との比較がしにくい。雇用指数や入職率も季節的変動が大きい。</t>
  </si>
  <si>
    <t>第11表</t>
    <rPh sb="0" eb="1">
      <t>ダイ</t>
    </rPh>
    <rPh sb="3" eb="4">
      <t>ヒョウ</t>
    </rPh>
    <phoneticPr fontId="5"/>
  </si>
  <si>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5"/>
  </si>
  <si>
    <t xml:space="preserve"> E11</t>
  </si>
  <si>
    <t>事業所規模 ＝ ３０人以上</t>
  </si>
  <si>
    <t>入(離)職率　＝　　　　　    　　　　　　　×　１００</t>
  </si>
  <si>
    <t>　　　　　　　　　　　　　　　　　　　　　　　　　　　　　　　　　　　　</t>
  </si>
  <si>
    <t>第14表</t>
    <rPh sb="0" eb="1">
      <t>ダイ</t>
    </rPh>
    <rPh sb="3" eb="4">
      <t>ヒョウ</t>
    </rPh>
    <phoneticPr fontId="5"/>
  </si>
  <si>
    <t>　対前年（前月）比等の増減率は、原則として指数により行っています。そのため実数から算定した場合とは必ずしも一致しないため、ご注意ください。</t>
    <rPh sb="62" eb="64">
      <t>チュウイ</t>
    </rPh>
    <phoneticPr fontId="20"/>
  </si>
  <si>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5"/>
  </si>
  <si>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20"/>
  </si>
  <si>
    <t>調査の説明</t>
    <rPh sb="0" eb="2">
      <t>チョウサ</t>
    </rPh>
    <rPh sb="3" eb="5">
      <t>セツメイ</t>
    </rPh>
    <phoneticPr fontId="5"/>
  </si>
  <si>
    <t>日</t>
    <rPh sb="0" eb="1">
      <t>ヒ</t>
    </rPh>
    <phoneticPr fontId="5"/>
  </si>
  <si>
    <t>１　指数表</t>
    <rPh sb="2" eb="4">
      <t>シスウ</t>
    </rPh>
    <rPh sb="4" eb="5">
      <t>ヒョウ</t>
    </rPh>
    <phoneticPr fontId="5"/>
  </si>
  <si>
    <t>1</t>
  </si>
  <si>
    <t>利 用 上 の 注 意</t>
    <rPh sb="0" eb="1">
      <t>リ</t>
    </rPh>
    <rPh sb="2" eb="3">
      <t>ヨウ</t>
    </rPh>
    <rPh sb="4" eb="5">
      <t>ジョウ</t>
    </rPh>
    <rPh sb="8" eb="9">
      <t>チュウ</t>
    </rPh>
    <rPh sb="10" eb="11">
      <t>イ</t>
    </rPh>
    <phoneticPr fontId="20"/>
  </si>
  <si>
    <t>　この調査結果の数値は、調査事業所からの報告を基にして、本県の事業所規模5人以上のすべての事業所に対応するよう復元して算定したものです。</t>
  </si>
  <si>
    <t>４</t>
  </si>
  <si>
    <t>E25</t>
  </si>
  <si>
    <t>O</t>
  </si>
  <si>
    <t>運輸業，</t>
    <rPh sb="0" eb="3">
      <t>ウンユギョウ</t>
    </rPh>
    <phoneticPr fontId="5"/>
  </si>
  <si>
    <t>　指数について</t>
    <rPh sb="1" eb="3">
      <t>シスウ</t>
    </rPh>
    <phoneticPr fontId="20"/>
  </si>
  <si>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20"/>
  </si>
  <si>
    <t>（単位：円）</t>
  </si>
  <si>
    <t>(4)</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</si>
  <si>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</si>
  <si>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</si>
  <si>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</si>
  <si>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20"/>
  </si>
  <si>
    <t>ゴム製品</t>
  </si>
  <si>
    <t>他に分類されないサービス業</t>
    <rPh sb="0" eb="1">
      <t>タ</t>
    </rPh>
    <rPh sb="2" eb="4">
      <t>ブンルイ</t>
    </rPh>
    <rPh sb="12" eb="13">
      <t>ギョウ</t>
    </rPh>
    <phoneticPr fontId="20"/>
  </si>
  <si>
    <t>８</t>
  </si>
  <si>
    <t>７</t>
  </si>
  <si>
    <t xml:space="preserve"> R92</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</si>
  <si>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20"/>
  </si>
  <si>
    <t>略　称</t>
    <rPh sb="0" eb="1">
      <t>リャク</t>
    </rPh>
    <rPh sb="2" eb="3">
      <t>ショウ</t>
    </rPh>
    <phoneticPr fontId="20"/>
  </si>
  <si>
    <t>産 業 大 分 類</t>
    <rPh sb="0" eb="1">
      <t>サン</t>
    </rPh>
    <rPh sb="2" eb="3">
      <t>ギョウ</t>
    </rPh>
    <rPh sb="4" eb="5">
      <t>ダイ</t>
    </rPh>
    <rPh sb="6" eb="7">
      <t>ブン</t>
    </rPh>
    <rPh sb="8" eb="9">
      <t>タグイ</t>
    </rPh>
    <phoneticPr fontId="20"/>
  </si>
  <si>
    <t>生活関連サービス業等</t>
    <rPh sb="0" eb="2">
      <t>セイカツ</t>
    </rPh>
    <rPh sb="2" eb="4">
      <t>カンレン</t>
    </rPh>
    <rPh sb="8" eb="9">
      <t>ギョウ</t>
    </rPh>
    <rPh sb="9" eb="10">
      <t>トウ</t>
    </rPh>
    <phoneticPr fontId="20"/>
  </si>
  <si>
    <t>－ 29 －</t>
  </si>
  <si>
    <t>生活関連サービス業，娯楽業</t>
    <rPh sb="0" eb="2">
      <t>セイカツ</t>
    </rPh>
    <rPh sb="2" eb="4">
      <t>カンレン</t>
    </rPh>
    <rPh sb="8" eb="9">
      <t>ギョウ</t>
    </rPh>
    <rPh sb="10" eb="13">
      <t>ゴラクギョウ</t>
    </rPh>
    <phoneticPr fontId="20"/>
  </si>
  <si>
    <t>建設業</t>
    <rPh sb="0" eb="3">
      <t>ケンセツギョウ</t>
    </rPh>
    <phoneticPr fontId="5"/>
  </si>
  <si>
    <t>情報</t>
    <rPh sb="0" eb="2">
      <t>ジョウホウ</t>
    </rPh>
    <phoneticPr fontId="5"/>
  </si>
  <si>
    <t>はん用機械器具</t>
  </si>
  <si>
    <t>E26</t>
  </si>
  <si>
    <t>はん用機械器具製造業</t>
  </si>
  <si>
    <t>生産用機械器具</t>
  </si>
  <si>
    <t>業務用機械器具</t>
  </si>
  <si>
    <t>業務用機械器具製造業</t>
  </si>
  <si>
    <t>労働異動率</t>
  </si>
  <si>
    <t>不動産業， 物品賃貸業</t>
  </si>
  <si>
    <t xml:space="preserve"> E16,17</t>
  </si>
  <si>
    <t>家具・装備品</t>
  </si>
  <si>
    <t>ゴム製品製造業</t>
  </si>
  <si>
    <t>家具・装備品製造業</t>
  </si>
  <si>
    <t>電子部品・デバイス・電子回路製造業</t>
  </si>
  <si>
    <t>E14</t>
  </si>
  <si>
    <t xml:space="preserve">     第8表   産業、事業所規模別常用労働者1人平均月間出勤日数及び実労働時間</t>
    <rPh sb="5" eb="6">
      <t>ダイ</t>
    </rPh>
    <rPh sb="7" eb="8">
      <t>ヒョウ</t>
    </rPh>
    <rPh sb="14" eb="17">
      <t>ジギョウショ</t>
    </rPh>
    <rPh sb="35" eb="36">
      <t>オヨ</t>
    </rPh>
    <phoneticPr fontId="5"/>
  </si>
  <si>
    <t>パルプ・紙</t>
  </si>
  <si>
    <t>電気機械器具</t>
  </si>
  <si>
    <t>人</t>
    <rPh sb="0" eb="1">
      <t>ヒト</t>
    </rPh>
    <phoneticPr fontId="5"/>
  </si>
  <si>
    <t>　11月の１人平均月間総実労働時間（調査産業計）は146.4時間で、前年同月比0.6％増となった。</t>
  </si>
  <si>
    <t>情報通信機械器具</t>
  </si>
  <si>
    <t>プラスチック製品製造業（別掲を除く）</t>
  </si>
  <si>
    <t>○ 静岡県毎月勤労統計調査の結果は『統計センターしずおか』で御覧になれます。</t>
    <rPh sb="2" eb="5">
      <t>シズオカケン</t>
    </rPh>
    <phoneticPr fontId="5"/>
  </si>
  <si>
    <t>E31</t>
  </si>
  <si>
    <t>情報通信業</t>
  </si>
  <si>
    <t>その他の製造業、なめし革・同製品・毛皮製造業</t>
  </si>
  <si>
    <t>教育，学習</t>
    <rPh sb="0" eb="2">
      <t>キョウイク</t>
    </rPh>
    <rPh sb="3" eb="5">
      <t>ガクシュウ</t>
    </rPh>
    <phoneticPr fontId="5"/>
  </si>
  <si>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</si>
  <si>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5"/>
  </si>
  <si>
    <t>９</t>
  </si>
  <si>
    <t xml:space="preserve"> M75</t>
  </si>
  <si>
    <t>表  示</t>
    <rPh sb="0" eb="1">
      <t>オモテ</t>
    </rPh>
    <rPh sb="3" eb="4">
      <t>シメス</t>
    </rPh>
    <phoneticPr fontId="20"/>
  </si>
  <si>
    <t>内      容</t>
    <rPh sb="0" eb="1">
      <t>ウチ</t>
    </rPh>
    <rPh sb="7" eb="8">
      <t>カタチ</t>
    </rPh>
    <phoneticPr fontId="20"/>
  </si>
  <si>
    <t>複合サービス事業</t>
    <rPh sb="0" eb="2">
      <t>フクゴウ</t>
    </rPh>
    <rPh sb="6" eb="8">
      <t>ジギョウ</t>
    </rPh>
    <phoneticPr fontId="25"/>
  </si>
  <si>
    <t>Ｍ一括分</t>
    <rPh sb="1" eb="3">
      <t>イッカツ</t>
    </rPh>
    <rPh sb="3" eb="4">
      <t>ブン</t>
    </rPh>
    <phoneticPr fontId="20"/>
  </si>
  <si>
    <t>サービス業等</t>
    <rPh sb="4" eb="5">
      <t>ギョウ</t>
    </rPh>
    <rPh sb="5" eb="6">
      <t>トウ</t>
    </rPh>
    <phoneticPr fontId="5"/>
  </si>
  <si>
    <t>産　　　　　業</t>
    <rPh sb="0" eb="1">
      <t>サン</t>
    </rPh>
    <rPh sb="6" eb="7">
      <t>ギョウ</t>
    </rPh>
    <phoneticPr fontId="5"/>
  </si>
  <si>
    <t>Ｒ一括分</t>
    <rPh sb="1" eb="3">
      <t>イッカツ</t>
    </rPh>
    <rPh sb="3" eb="4">
      <t>ブン</t>
    </rPh>
    <phoneticPr fontId="20"/>
  </si>
  <si>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5"/>
  </si>
  <si>
    <t>常用労働者</t>
  </si>
  <si>
    <t>（事業所規模５人以上）</t>
    <rPh sb="1" eb="4">
      <t>ジギョウショ</t>
    </rPh>
    <rPh sb="4" eb="6">
      <t>キボ</t>
    </rPh>
    <rPh sb="7" eb="10">
      <t>ニンイジョウ</t>
    </rPh>
    <phoneticPr fontId="25"/>
  </si>
  <si>
    <t>電気・ガス</t>
    <rPh sb="0" eb="2">
      <t>デンキ</t>
    </rPh>
    <phoneticPr fontId="5"/>
  </si>
  <si>
    <t>現金給与総額</t>
    <rPh sb="0" eb="1">
      <t>ウツツ</t>
    </rPh>
    <rPh sb="1" eb="2">
      <t>キン</t>
    </rPh>
    <rPh sb="2" eb="3">
      <t>キュウ</t>
    </rPh>
    <rPh sb="3" eb="4">
      <t>アタエ</t>
    </rPh>
    <rPh sb="4" eb="5">
      <t>フサ</t>
    </rPh>
    <rPh sb="5" eb="6">
      <t>ガク</t>
    </rPh>
    <phoneticPr fontId="5"/>
  </si>
  <si>
    <t>前年
同月比</t>
    <rPh sb="0" eb="2">
      <t>ゼンネン</t>
    </rPh>
    <rPh sb="3" eb="5">
      <t>ドウゲツヒ</t>
    </rPh>
    <rPh sb="5" eb="6">
      <t>ヒ</t>
    </rPh>
    <phoneticPr fontId="5"/>
  </si>
  <si>
    <t>表２　月間現金給与額</t>
    <rPh sb="0" eb="1">
      <t>ヒョウ</t>
    </rPh>
    <rPh sb="3" eb="5">
      <t>ゲッカン</t>
    </rPh>
    <rPh sb="5" eb="7">
      <t>ゲンキン</t>
    </rPh>
    <rPh sb="7" eb="9">
      <t>キュウヨ</t>
    </rPh>
    <rPh sb="9" eb="10">
      <t>ガク</t>
    </rPh>
    <phoneticPr fontId="5"/>
  </si>
  <si>
    <t>電気・ガス・熱供給・水道業</t>
    <rPh sb="0" eb="2">
      <t>デンキ</t>
    </rPh>
    <rPh sb="6" eb="7">
      <t>ネツ</t>
    </rPh>
    <rPh sb="7" eb="9">
      <t>キョウキュウ</t>
    </rPh>
    <rPh sb="10" eb="12">
      <t>スイドウ</t>
    </rPh>
    <rPh sb="12" eb="13">
      <t>ギョウ</t>
    </rPh>
    <phoneticPr fontId="25"/>
  </si>
  <si>
    <t>情報通信業</t>
    <rPh sb="0" eb="2">
      <t>ジョウホウ</t>
    </rPh>
    <rPh sb="2" eb="4">
      <t>ツウシン</t>
    </rPh>
    <rPh sb="4" eb="5">
      <t>ギョウ</t>
    </rPh>
    <phoneticPr fontId="25"/>
  </si>
  <si>
    <t>K</t>
  </si>
  <si>
    <t>教育,学習支援業</t>
    <rPh sb="0" eb="2">
      <t>キョウイク</t>
    </rPh>
    <rPh sb="3" eb="5">
      <t>ガクシュウ</t>
    </rPh>
    <rPh sb="5" eb="7">
      <t>シエン</t>
    </rPh>
    <rPh sb="7" eb="8">
      <t>ギョウ</t>
    </rPh>
    <phoneticPr fontId="25"/>
  </si>
  <si>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</si>
  <si>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サービス業（他に分類されないもの）</t>
    <rPh sb="0" eb="5">
      <t>サービスギョウ</t>
    </rPh>
    <rPh sb="6" eb="7">
      <t>タ</t>
    </rPh>
    <rPh sb="8" eb="10">
      <t>ブンルイ</t>
    </rPh>
    <phoneticPr fontId="25"/>
  </si>
  <si>
    <t>（1）事業所規模５人以上</t>
    <rPh sb="3" eb="6">
      <t>ジギョウショ</t>
    </rPh>
    <rPh sb="6" eb="8">
      <t>キボ</t>
    </rPh>
    <rPh sb="9" eb="12">
      <t>ニンイジョウ</t>
    </rPh>
    <phoneticPr fontId="25"/>
  </si>
  <si>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</si>
  <si>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Ｄ</t>
  </si>
  <si>
    <t>所定内労働時間</t>
    <rPh sb="0" eb="3">
      <t>ショテイナイ</t>
    </rPh>
    <rPh sb="3" eb="5">
      <t>ロウドウ</t>
    </rPh>
    <rPh sb="5" eb="7">
      <t>ジカン</t>
    </rPh>
    <phoneticPr fontId="5"/>
  </si>
  <si>
    <t>小売業（I56～I61）</t>
    <rPh sb="0" eb="3">
      <t>コウリギョウ</t>
    </rPh>
    <phoneticPr fontId="5"/>
  </si>
  <si>
    <t>医療，</t>
    <rPh sb="0" eb="2">
      <t>イリョウ</t>
    </rPh>
    <phoneticPr fontId="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</si>
  <si>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</si>
  <si>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日</t>
    <rPh sb="0" eb="1">
      <t>ニチ</t>
    </rPh>
    <phoneticPr fontId="25"/>
  </si>
  <si>
    <t xml:space="preserve">  ここでは、センサス局方式を用いて算定した季節調整係数で原系列を除して求めるという方法によっている。</t>
  </si>
  <si>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</si>
  <si>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（単位：円）</t>
    <rPh sb="1" eb="3">
      <t>タンイ</t>
    </rPh>
    <rPh sb="4" eb="5">
      <t>エン</t>
    </rPh>
    <phoneticPr fontId="5"/>
  </si>
  <si>
    <t>労 働 異 動 率</t>
    <rPh sb="0" eb="1">
      <t>ロウ</t>
    </rPh>
    <rPh sb="2" eb="3">
      <t>ハタラキ</t>
    </rPh>
    <rPh sb="4" eb="5">
      <t>イ</t>
    </rPh>
    <rPh sb="6" eb="7">
      <t>ドウ</t>
    </rPh>
    <rPh sb="8" eb="9">
      <t>リツ</t>
    </rPh>
    <phoneticPr fontId="25"/>
  </si>
  <si>
    <t>複合サービス事業</t>
  </si>
  <si>
    <t>パートタイム労働者比率</t>
    <rPh sb="6" eb="9">
      <t>ロウドウシャ</t>
    </rPh>
    <rPh sb="9" eb="11">
      <t>ヒリツ</t>
    </rPh>
    <phoneticPr fontId="5"/>
  </si>
  <si>
    <t xml:space="preserve">  入職率</t>
    <rPh sb="2" eb="3">
      <t>ニュウ</t>
    </rPh>
    <rPh sb="3" eb="4">
      <t>ショク</t>
    </rPh>
    <rPh sb="4" eb="5">
      <t>リツ</t>
    </rPh>
    <phoneticPr fontId="5"/>
  </si>
  <si>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5"/>
  </si>
  <si>
    <t>きまって支給する給与</t>
    <rPh sb="4" eb="6">
      <t>シキュウ</t>
    </rPh>
    <rPh sb="8" eb="10">
      <t>キュウヨ</t>
    </rPh>
    <phoneticPr fontId="5"/>
  </si>
  <si>
    <t>Ｉ</t>
  </si>
  <si>
    <t>Ｊ</t>
  </si>
  <si>
    <t>本月中の減少労  働  者  数</t>
  </si>
  <si>
    <t>Ｐ</t>
  </si>
  <si>
    <t>Ｑ</t>
  </si>
  <si>
    <t>生活関連</t>
    <rPh sb="0" eb="2">
      <t>セイカツ</t>
    </rPh>
    <rPh sb="2" eb="4">
      <t>カンレン</t>
    </rPh>
    <phoneticPr fontId="5"/>
  </si>
  <si>
    <t>卸売業，</t>
    <rPh sb="0" eb="2">
      <t>オロシウリ</t>
    </rPh>
    <rPh sb="2" eb="3">
      <t>ギョウ</t>
    </rPh>
    <phoneticPr fontId="5"/>
  </si>
  <si>
    <t>水道業等</t>
    <rPh sb="0" eb="2">
      <t>スイドウ</t>
    </rPh>
    <rPh sb="2" eb="3">
      <t>ギョウ</t>
    </rPh>
    <rPh sb="3" eb="4">
      <t>トウ</t>
    </rPh>
    <phoneticPr fontId="5"/>
  </si>
  <si>
    <t>保険業</t>
    <rPh sb="0" eb="3">
      <t>ホケンギョウ</t>
    </rPh>
    <phoneticPr fontId="5"/>
  </si>
  <si>
    <t>研究等</t>
    <rPh sb="0" eb="2">
      <t>ケンキュウ</t>
    </rPh>
    <rPh sb="2" eb="3">
      <t>トウ</t>
    </rPh>
    <phoneticPr fontId="5"/>
  </si>
  <si>
    <t>福祉</t>
    <rPh sb="0" eb="2">
      <t>フクシ</t>
    </rPh>
    <phoneticPr fontId="5"/>
  </si>
  <si>
    <t>サービス事業</t>
    <rPh sb="4" eb="6">
      <t>ジギョウ</t>
    </rPh>
    <phoneticPr fontId="5"/>
  </si>
  <si>
    <t xml:space="preserve"> E26</t>
  </si>
  <si>
    <t>男</t>
  </si>
  <si>
    <t xml:space="preserve"> RS</t>
  </si>
  <si>
    <t>６年</t>
  </si>
  <si>
    <t>対前月
増減率(%)</t>
    <rPh sb="0" eb="1">
      <t>タイ</t>
    </rPh>
    <rPh sb="1" eb="3">
      <t>ゼンゲツ</t>
    </rPh>
    <rPh sb="4" eb="6">
      <t>ゾウゲン</t>
    </rPh>
    <rPh sb="6" eb="7">
      <t>リツ</t>
    </rPh>
    <phoneticPr fontId="5"/>
  </si>
  <si>
    <t>事業所規模30人以上</t>
    <rPh sb="0" eb="3">
      <t>ジギョウショ</t>
    </rPh>
    <rPh sb="3" eb="5">
      <t>キボ</t>
    </rPh>
    <rPh sb="7" eb="10">
      <t>ニンイジョウ</t>
    </rPh>
    <phoneticPr fontId="5"/>
  </si>
  <si>
    <t xml:space="preserve"> 期間を定めず、又は１ヶ月以上の期間を定めて雇われている者。</t>
    <rPh sb="13" eb="15">
      <t>イジョウ</t>
    </rPh>
    <phoneticPr fontId="20"/>
  </si>
  <si>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5"/>
  </si>
  <si>
    <t>第4表　実質賃金指数（定期給与）</t>
    <rPh sb="0" eb="1">
      <t>ダイ</t>
    </rPh>
    <rPh sb="2" eb="3">
      <t>ヒョウ</t>
    </rPh>
    <rPh sb="4" eb="6">
      <t>ジッシツ</t>
    </rPh>
    <rPh sb="6" eb="8">
      <t>チンギン</t>
    </rPh>
    <rPh sb="8" eb="10">
      <t>シスウ</t>
    </rPh>
    <rPh sb="11" eb="13">
      <t>テイキ</t>
    </rPh>
    <rPh sb="13" eb="15">
      <t>キュウヨ</t>
    </rPh>
    <phoneticPr fontId="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</si>
  <si>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</si>
  <si>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5"/>
  </si>
  <si>
    <t>第9表　常用雇用指数</t>
    <rPh sb="0" eb="1">
      <t>ダイ</t>
    </rPh>
    <rPh sb="2" eb="3">
      <t>ヒョウ</t>
    </rPh>
    <rPh sb="4" eb="6">
      <t>ジョウヨウ</t>
    </rPh>
    <rPh sb="6" eb="8">
      <t>コヨウ</t>
    </rPh>
    <rPh sb="8" eb="10">
      <t>シスウ</t>
    </rPh>
    <phoneticPr fontId="5"/>
  </si>
  <si>
    <t>前月比</t>
    <rPh sb="2" eb="3">
      <t>ヒ</t>
    </rPh>
    <phoneticPr fontId="5"/>
  </si>
  <si>
    <t>季節調整済</t>
    <rPh sb="0" eb="2">
      <t>キセツ</t>
    </rPh>
    <rPh sb="2" eb="4">
      <t>チョウセイ</t>
    </rPh>
    <rPh sb="4" eb="5">
      <t>ズ</t>
    </rPh>
    <phoneticPr fontId="5"/>
  </si>
  <si>
    <t>前月差</t>
  </si>
  <si>
    <t>５～２９人</t>
    <rPh sb="4" eb="5">
      <t>ニン</t>
    </rPh>
    <phoneticPr fontId="5"/>
  </si>
  <si>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</si>
  <si>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</si>
  <si>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事業所規模 ＝ 5人以上</t>
  </si>
  <si>
    <t xml:space="preserve"> E28</t>
  </si>
  <si>
    <t>特別に支払われた給与</t>
    <rPh sb="0" eb="2">
      <t>トクベツ</t>
    </rPh>
    <rPh sb="3" eb="5">
      <t>シハラ</t>
    </rPh>
    <rPh sb="8" eb="10">
      <t>キュウヨ</t>
    </rPh>
    <phoneticPr fontId="5"/>
  </si>
  <si>
    <t>窯業・土石製品</t>
  </si>
  <si>
    <t>計</t>
    <rPh sb="0" eb="1">
      <t>ケイ</t>
    </rPh>
    <phoneticPr fontId="5"/>
  </si>
  <si>
    <t>男</t>
    <rPh sb="0" eb="1">
      <t>オトコ</t>
    </rPh>
    <phoneticPr fontId="5"/>
  </si>
  <si>
    <t>建設業</t>
  </si>
  <si>
    <t>運輸業， 郵便業</t>
  </si>
  <si>
    <t>女</t>
  </si>
  <si>
    <t>金融業， 保険業</t>
  </si>
  <si>
    <t>学術研究， 専門・技術サービス業</t>
  </si>
  <si>
    <t>生活関連サービス業， 娯楽業</t>
  </si>
  <si>
    <t xml:space="preserve"> E14</t>
  </si>
  <si>
    <t xml:space="preserve"> E15</t>
  </si>
  <si>
    <t>印刷・同関連業</t>
  </si>
  <si>
    <t xml:space="preserve"> E18</t>
  </si>
  <si>
    <t xml:space="preserve"> E22</t>
  </si>
  <si>
    <t>非鉄金属製造業</t>
  </si>
  <si>
    <t>特別に支払われた給与</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</si>
  <si>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</si>
  <si>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r>
      <t>「</t>
    </r>
    <r>
      <rPr>
        <sz val="10.5"/>
        <color auto="1"/>
        <rFont val="ＭＳ ゴシック"/>
      </rPr>
      <t>一般労働者」</t>
    </r>
    <r>
      <rPr>
        <sz val="10.5"/>
        <color auto="1"/>
        <rFont val="ＭＳ 明朝"/>
      </rPr>
      <t>とは、常用労働者のうち、パートタイム労働者でない者のことをいいます。</t>
    </r>
  </si>
  <si>
    <t>本月末労働者数</t>
  </si>
  <si>
    <t xml:space="preserve"> MS</t>
  </si>
  <si>
    <t>Ｍ 一括分</t>
  </si>
  <si>
    <t>医療業</t>
  </si>
  <si>
    <t>他の事業サービス</t>
  </si>
  <si>
    <t>Ｒ 一括分</t>
  </si>
  <si>
    <t>第3表  産業、性別常用労働者１人平均月間出勤日数及び実労働時間</t>
    <rPh sb="0" eb="1">
      <t>ダイ</t>
    </rPh>
    <rPh sb="2" eb="3">
      <t>ヒョウ</t>
    </rPh>
    <phoneticPr fontId="5"/>
  </si>
  <si>
    <t>産　　　　業</t>
    <rPh sb="0" eb="1">
      <t>サン</t>
    </rPh>
    <rPh sb="5" eb="6">
      <t>ギョウ</t>
    </rPh>
    <phoneticPr fontId="5"/>
  </si>
  <si>
    <t>前月末労働者数</t>
    <rPh sb="0" eb="2">
      <t>ゼンゲツ</t>
    </rPh>
    <rPh sb="2" eb="3">
      <t>マツ</t>
    </rPh>
    <rPh sb="3" eb="6">
      <t>ロウドウシャ</t>
    </rPh>
    <rPh sb="6" eb="7">
      <t>スウ</t>
    </rPh>
    <phoneticPr fontId="5"/>
  </si>
  <si>
    <t>第6表  産業、性別常用労働者数及びパートタイム労働者比率</t>
    <rPh sb="0" eb="1">
      <t>ダイ</t>
    </rPh>
    <rPh sb="2" eb="3">
      <t>ヒョウ</t>
    </rPh>
    <phoneticPr fontId="5"/>
  </si>
  <si>
    <t>本月中の減少労働者数</t>
  </si>
  <si>
    <t>１００～４９９人</t>
    <rPh sb="7" eb="8">
      <t>ニン</t>
    </rPh>
    <phoneticPr fontId="5"/>
  </si>
  <si>
    <t>所定内時間</t>
    <rPh sb="0" eb="3">
      <t>ショテイナイ</t>
    </rPh>
    <rPh sb="3" eb="5">
      <t>ジカン</t>
    </rPh>
    <phoneticPr fontId="5"/>
  </si>
  <si>
    <t>一  般  労  働  者</t>
    <rPh sb="0" eb="1">
      <t>１</t>
    </rPh>
    <rPh sb="3" eb="4">
      <t>バン</t>
    </rPh>
    <rPh sb="6" eb="7">
      <t>ロウ</t>
    </rPh>
    <rPh sb="9" eb="10">
      <t>ドウ</t>
    </rPh>
    <rPh sb="12" eb="13">
      <t>モノ</t>
    </rPh>
    <phoneticPr fontId="5"/>
  </si>
  <si>
    <t>所 定 内        給  与</t>
    <rPh sb="0" eb="1">
      <t>トコロ</t>
    </rPh>
    <rPh sb="2" eb="3">
      <t>サダム</t>
    </rPh>
    <rPh sb="4" eb="5">
      <t>ウチ</t>
    </rPh>
    <rPh sb="13" eb="14">
      <t>キュウ</t>
    </rPh>
    <rPh sb="16" eb="17">
      <t>クミ</t>
    </rPh>
    <phoneticPr fontId="5"/>
  </si>
  <si>
    <t>-</t>
  </si>
  <si>
    <t>超過労働     給  与</t>
    <rPh sb="0" eb="1">
      <t>チョウ</t>
    </rPh>
    <rPh sb="1" eb="2">
      <t>カ</t>
    </rPh>
    <rPh sb="2" eb="3">
      <t>ロウ</t>
    </rPh>
    <rPh sb="3" eb="4">
      <t>ドウ</t>
    </rPh>
    <rPh sb="9" eb="10">
      <t>キュウ</t>
    </rPh>
    <rPh sb="12" eb="13">
      <t>クミ</t>
    </rPh>
    <phoneticPr fontId="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</si>
  <si>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</si>
  <si>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5"/>
  </si>
  <si>
    <t>所   定   外        労 働 時 間</t>
    <rPh sb="0" eb="1">
      <t>トコロ</t>
    </rPh>
    <rPh sb="4" eb="5">
      <t>サダム</t>
    </rPh>
    <rPh sb="8" eb="9">
      <t>ガイ</t>
    </rPh>
    <rPh sb="17" eb="18">
      <t>ロウ</t>
    </rPh>
    <rPh sb="19" eb="20">
      <t>ドウ</t>
    </rPh>
    <rPh sb="21" eb="22">
      <t>トキ</t>
    </rPh>
    <rPh sb="23" eb="24">
      <t>アイダ</t>
    </rPh>
    <phoneticPr fontId="5"/>
  </si>
  <si>
    <t>　　　　　　　　　　　　　第12表  産業、就業形態別常用労働者1人平均月間出勤日数及び実労働時間</t>
    <rPh sb="13" eb="14">
      <t>ダイ</t>
    </rPh>
    <rPh sb="16" eb="17">
      <t>ヒョウ</t>
    </rPh>
    <rPh sb="27" eb="29">
      <t>ジョウヨウ</t>
    </rPh>
    <phoneticPr fontId="5"/>
  </si>
  <si>
    <t>４　調査事項の説明</t>
  </si>
  <si>
    <t>第13表  産業、就業形態別常用労働者数</t>
    <rPh sb="0" eb="1">
      <t>ダイ</t>
    </rPh>
    <rPh sb="3" eb="4">
      <t>ヒョウ</t>
    </rPh>
    <rPh sb="14" eb="16">
      <t>ジョウヨウ</t>
    </rPh>
    <phoneticPr fontId="5"/>
  </si>
  <si>
    <t>前   月   末         労 働 者 数</t>
    <rPh sb="0" eb="1">
      <t>マエ</t>
    </rPh>
    <rPh sb="4" eb="5">
      <t>ツキ</t>
    </rPh>
    <rPh sb="8" eb="9">
      <t>マツ</t>
    </rPh>
    <rPh sb="18" eb="19">
      <t>ロウ</t>
    </rPh>
    <rPh sb="20" eb="21">
      <t>ドウ</t>
    </rPh>
    <rPh sb="22" eb="23">
      <t>モノ</t>
    </rPh>
    <rPh sb="24" eb="25">
      <t>スウ</t>
    </rPh>
    <phoneticPr fontId="5"/>
  </si>
  <si>
    <t>本月中の減少労  働  者  数</t>
    <rPh sb="0" eb="3">
      <t>ホンゲツチュウ</t>
    </rPh>
    <rPh sb="4" eb="6">
      <t>ゲンショウ</t>
    </rPh>
    <rPh sb="6" eb="7">
      <t>ロウ</t>
    </rPh>
    <rPh sb="9" eb="10">
      <t>ドウ</t>
    </rPh>
    <rPh sb="12" eb="13">
      <t>モノ</t>
    </rPh>
    <rPh sb="15" eb="16">
      <t>スウ</t>
    </rPh>
    <phoneticPr fontId="5"/>
  </si>
  <si>
    <t>　第14表  産業、就業形態別常用労働者数</t>
    <rPh sb="1" eb="2">
      <t>ダイ</t>
    </rPh>
    <rPh sb="4" eb="5">
      <t>ヒョウ</t>
    </rPh>
    <rPh sb="15" eb="17">
      <t>ジョウヨウ</t>
    </rPh>
    <phoneticPr fontId="5"/>
  </si>
  <si>
    <t>（単位：人）</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</si>
  <si>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</si>
  <si>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</si>
  <si>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</si>
  <si>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</si>
  <si>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20"/>
  </si>
  <si>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</si>
  <si>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</si>
  <si>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</si>
  <si>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</si>
  <si>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</si>
  <si>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20"/>
  </si>
  <si>
    <t>前月末労働者数</t>
    <rPh sb="0" eb="2">
      <t>ゼンゲツ</t>
    </rPh>
    <rPh sb="2" eb="3">
      <t>マツ</t>
    </rPh>
    <rPh sb="3" eb="6">
      <t>ロウドウシャ</t>
    </rPh>
    <rPh sb="6" eb="7">
      <t>スウ</t>
    </rPh>
    <phoneticPr fontId="20"/>
  </si>
  <si>
    <t xml:space="preserve"> なお、この入(離)職率は、単に新規の入(離)職者のみならず、同一企業内の転勤者が含まれています。</t>
  </si>
  <si>
    <t>令和７年１月３０日</t>
  </si>
  <si>
    <t>月</t>
    <rPh sb="0" eb="1">
      <t>ツキ</t>
    </rPh>
    <phoneticPr fontId="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</si>
  <si>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20"/>
  </si>
  <si>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20"/>
  </si>
  <si>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20"/>
  </si>
  <si>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20"/>
  </si>
  <si>
    <t>　11月の１人平均月間現金給与総額（調査産業計）は319,458円で、前年同月比5.0％増となった。</t>
  </si>
  <si>
    <t>　現金給与総額のうち定期給与は295,426円で、前年同月比2.3％増、特別給与は24,032円で、前年同月差8,386円増となった。</t>
  </si>
  <si>
    <t>　定期給与のうち所定内給与は268,685円で、前年同月比2.7％増、超過労働給与は26,741円で、前年同月差287円減となった。</t>
  </si>
  <si>
    <t>　総実労働時間のうち、所定内労働時間は134.5時間で、前年同月比0.2％増、所定外労働時間は11.9時間で、前年同月比4.4％増となった。</t>
  </si>
  <si>
    <t>　11月の１人平均月間総実労働時間（調査産業計）は153.9時間で、前年同月比1.3％増となった。</t>
  </si>
  <si>
    <t>　「製造業」の所定外労働時間は15.3時間で、前年同月比2.5％減となった。</t>
  </si>
  <si>
    <t>　調査産業計の労働異動率をみると、入職率は1.31％で、前年同月差0.30ポイント減、離職率は1.45％で、前年同月差0.09ポイント減となった。</t>
  </si>
  <si>
    <t>　11月末の常用労働者数は878,862人で、前年同月比2.9％減となった。また、パートタイム労働者比率は23.9％で、前年同月差1.2ポイント減となった。</t>
  </si>
  <si>
    <t>　調査産業計の労働異動率をみると、入職率は1.15％で、前年同月差0.34ポイント減、離職率は1.31％で、前年同月差0.05ポイント増となった。</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</si>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</sst>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6&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58">
    <font>
      <sz val="11"/>
      <color indexed="8"/>
      <name val="ＭＳ Ｐゴシック"/>
      <family val="3"/>
    </font>
    <font>
      <u/>
      <sz val="11"/>
      <color indexed="12"/>
      <name val="ＭＳ 明朝"/>
      <family val="1"/>
    </font>
    <font>
      <sz val="11"/>
      <color auto="1"/>
      <name val="ＭＳ 明朝"/>
      <family val="1"/>
    </font>
    <font>
      <sz val="11"/>
      <color auto="1"/>
      <name val="ＭＳ Ｐゴシック"/>
      <family val="3"/>
    </font>
    <font>
      <sz val="5"/>
      <color auto="1"/>
      <name val="ＭＳ 明朝"/>
      <family val="1"/>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sz val="11"/>
      <color indexed="10"/>
      <name val="ＭＳ Ｐゴシック"/>
      <family val="3"/>
    </font>
    <font>
      <sz val="11"/>
      <color indexed="48"/>
      <name val="ＭＳ Ｐゴシック"/>
      <family val="3"/>
    </font>
    <font>
      <sz val="10"/>
      <color indexed="12"/>
      <name val="ＭＳ ゴシック"/>
      <family val="3"/>
    </font>
    <font>
      <b/>
      <sz val="10.5"/>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6"/>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29">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50">
    <xf numFmtId="0" fontId="0" fillId="0" borderId="0" xfId="0">
      <alignment vertical="center"/>
    </xf>
    <xf numFmtId="0" fontId="3" fillId="0" borderId="0" xfId="21"/>
    <xf numFmtId="176" fontId="3" fillId="0" borderId="0" xfId="21" applyNumberFormat="1"/>
    <xf numFmtId="0" fontId="6" fillId="0" borderId="0" xfId="8" applyFont="1" applyFill="1"/>
    <xf numFmtId="0" fontId="7" fillId="0" borderId="0" xfId="27" applyFont="1" applyAlignment="1">
      <alignment horizontal="centerContinuous"/>
    </xf>
    <xf numFmtId="0" fontId="6" fillId="0" borderId="0" xfId="27" applyFont="1" applyAlignment="1">
      <alignment horizontal="center"/>
    </xf>
    <xf numFmtId="0" fontId="8" fillId="0" borderId="0" xfId="27" applyFont="1" applyBorder="1" applyAlignment="1">
      <alignment horizontal="centerContinuous"/>
    </xf>
    <xf numFmtId="0" fontId="9" fillId="0" borderId="0" xfId="27" applyFont="1" applyAlignment="1">
      <alignment horizontal="centerContinuous"/>
    </xf>
    <xf numFmtId="0" fontId="3" fillId="0" borderId="0" xfId="10" applyAlignment="1"/>
    <xf numFmtId="49" fontId="10" fillId="0" borderId="0" xfId="27" applyNumberFormat="1" applyFont="1" applyBorder="1" applyAlignment="1">
      <alignment horizontal="center" vertical="center"/>
    </xf>
    <xf numFmtId="0" fontId="8" fillId="0" borderId="0" xfId="27" applyFont="1" applyAlignment="1">
      <alignment horizontal="center"/>
    </xf>
    <xf numFmtId="0" fontId="3" fillId="0" borderId="0" xfId="27" applyAlignment="1">
      <alignment horizontal="centerContinuous"/>
    </xf>
    <xf numFmtId="0" fontId="11" fillId="0" borderId="0" xfId="27" applyFont="1"/>
    <xf numFmtId="58" fontId="3" fillId="0" borderId="0" xfId="27" applyNumberFormat="1" applyAlignment="1">
      <alignment horizontal="center"/>
    </xf>
    <xf numFmtId="177" fontId="12" fillId="0" borderId="0" xfId="27" applyNumberFormat="1" applyFont="1" applyBorder="1" applyAlignment="1">
      <alignment horizontal="center"/>
    </xf>
    <xf numFmtId="58" fontId="3" fillId="0" borderId="0" xfId="27" applyNumberFormat="1" applyAlignment="1">
      <alignment horizontal="center" vertical="center"/>
    </xf>
    <xf numFmtId="0" fontId="13" fillId="0" borderId="0" xfId="27" applyFont="1" applyAlignment="1"/>
    <xf numFmtId="0" fontId="14" fillId="0" borderId="0" xfId="18" applyFont="1" applyAlignment="1"/>
    <xf numFmtId="178" fontId="12" fillId="0" borderId="0" xfId="27" applyNumberFormat="1" applyFont="1" applyBorder="1" applyAlignment="1"/>
    <xf numFmtId="0" fontId="3" fillId="0" borderId="0" xfId="8" applyFont="1" applyFill="1" applyAlignment="1">
      <alignment horizontal="right"/>
    </xf>
    <xf numFmtId="176" fontId="3" fillId="0" borderId="0" xfId="27" applyNumberFormat="1" applyFont="1" applyBorder="1" applyAlignment="1">
      <alignment horizontal="center" vertical="top" wrapText="1"/>
    </xf>
    <xf numFmtId="49" fontId="3" fillId="0" borderId="0" xfId="26" applyNumberFormat="1"/>
    <xf numFmtId="179" fontId="3" fillId="0" borderId="0" xfId="12" applyNumberFormat="1" applyFont="1" applyBorder="1"/>
    <xf numFmtId="179" fontId="3" fillId="0" borderId="0" xfId="17" applyNumberFormat="1" applyFont="1" applyBorder="1" applyAlignment="1"/>
    <xf numFmtId="176" fontId="3" fillId="0" borderId="0" xfId="27" applyNumberFormat="1" applyFont="1" applyBorder="1" applyAlignment="1">
      <alignment wrapText="1"/>
    </xf>
    <xf numFmtId="0" fontId="3" fillId="0" borderId="0" xfId="28">
      <alignment vertical="center"/>
    </xf>
    <xf numFmtId="0" fontId="2" fillId="0" borderId="0" xfId="20" applyFont="1">
      <alignment vertical="center"/>
    </xf>
    <xf numFmtId="0" fontId="10" fillId="0" borderId="0" xfId="20" applyFont="1">
      <alignment vertical="center"/>
    </xf>
    <xf numFmtId="0" fontId="10" fillId="0" borderId="0" xfId="20" applyFont="1" applyAlignment="1">
      <alignment horizontal="center" vertical="center"/>
    </xf>
    <xf numFmtId="0" fontId="15" fillId="0" borderId="0" xfId="20" applyFont="1">
      <alignment vertical="center"/>
    </xf>
    <xf numFmtId="0" fontId="16" fillId="0" borderId="0" xfId="20" applyFont="1">
      <alignment vertical="center"/>
    </xf>
    <xf numFmtId="49" fontId="16" fillId="0" borderId="0" xfId="20" applyNumberFormat="1" applyFont="1" applyAlignment="1">
      <alignment horizontal="center" vertical="center"/>
    </xf>
    <xf numFmtId="0" fontId="16" fillId="0" borderId="0" xfId="20" applyFont="1" applyAlignment="1">
      <alignment horizontal="right" vertical="center"/>
    </xf>
    <xf numFmtId="49" fontId="16" fillId="0" borderId="0" xfId="20" applyNumberFormat="1" applyFont="1">
      <alignment vertical="center"/>
    </xf>
    <xf numFmtId="0" fontId="16" fillId="0" borderId="0" xfId="1" applyFont="1" applyAlignment="1" applyProtection="1">
      <alignment vertical="center"/>
    </xf>
    <xf numFmtId="0" fontId="15" fillId="0" borderId="0" xfId="20" applyFont="1" applyAlignment="1">
      <alignment horizontal="center" vertical="center"/>
    </xf>
    <xf numFmtId="0" fontId="17" fillId="0" borderId="0" xfId="1" applyFont="1" applyAlignment="1" applyProtection="1">
      <alignment vertical="center"/>
    </xf>
    <xf numFmtId="14" fontId="16" fillId="0" borderId="0" xfId="20" applyNumberFormat="1" applyFont="1">
      <alignment vertical="center"/>
    </xf>
    <xf numFmtId="0" fontId="18" fillId="0" borderId="0" xfId="20" applyFont="1">
      <alignment vertical="center"/>
    </xf>
    <xf numFmtId="0" fontId="19" fillId="0" borderId="0" xfId="20" applyFont="1">
      <alignment vertical="center"/>
    </xf>
    <xf numFmtId="0" fontId="18" fillId="0" borderId="0" xfId="20" quotePrefix="1" applyFont="1" applyAlignment="1">
      <alignment horizontal="center" vertical="center"/>
    </xf>
    <xf numFmtId="0" fontId="18" fillId="0" borderId="0" xfId="20" applyFont="1" applyAlignment="1">
      <alignment horizontal="center" vertical="center"/>
    </xf>
    <xf numFmtId="0" fontId="2" fillId="0" borderId="0" xfId="1" applyFont="1" applyAlignment="1" applyProtection="1">
      <alignment horizontal="right" vertical="center"/>
    </xf>
    <xf numFmtId="0" fontId="2" fillId="0" borderId="0" xfId="20" applyFont="1" applyAlignment="1">
      <alignment horizontal="right" vertical="center"/>
    </xf>
    <xf numFmtId="0" fontId="2" fillId="0" borderId="0" xfId="12"/>
    <xf numFmtId="0" fontId="2" fillId="0" borderId="0" xfId="15" applyAlignment="1">
      <alignment horizontal="left" vertical="top"/>
    </xf>
    <xf numFmtId="0" fontId="21" fillId="0" borderId="0" xfId="15"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11" fillId="0" borderId="0" xfId="15" quotePrefix="1" applyFont="1"/>
    <xf numFmtId="0" fontId="11" fillId="0" borderId="0" xfId="15" applyFont="1" applyAlignment="1">
      <alignment horizontal="left" vertical="top"/>
    </xf>
    <xf numFmtId="49" fontId="11" fillId="0" borderId="0" xfId="15" applyNumberFormat="1" applyFont="1" applyAlignment="1">
      <alignment horizontal="left" vertical="top"/>
    </xf>
    <xf numFmtId="49" fontId="2" fillId="0" borderId="0" xfId="15" applyNumberFormat="1" applyFont="1" applyAlignment="1">
      <alignment horizontal="left" vertical="top"/>
    </xf>
    <xf numFmtId="49" fontId="21" fillId="0" borderId="0" xfId="15" applyNumberFormat="1" applyFont="1" applyAlignment="1">
      <alignment horizontal="left" vertical="top"/>
    </xf>
    <xf numFmtId="49" fontId="11" fillId="0" borderId="0" xfId="15" applyNumberFormat="1" applyFont="1"/>
    <xf numFmtId="49" fontId="11" fillId="0" borderId="0" xfId="15" applyNumberFormat="1" applyFont="1" applyAlignment="1">
      <alignment vertical="top" wrapText="1"/>
    </xf>
    <xf numFmtId="0" fontId="11" fillId="0" borderId="0" xfId="15" applyFont="1" applyAlignment="1">
      <alignment vertical="top"/>
    </xf>
    <xf numFmtId="49" fontId="11" fillId="0" borderId="0" xfId="15" applyNumberFormat="1" applyFont="1" applyAlignment="1">
      <alignment vertical="top"/>
    </xf>
    <xf numFmtId="49" fontId="11" fillId="0" borderId="0" xfId="15" applyNumberFormat="1" applyFont="1" applyAlignment="1">
      <alignment vertical="center"/>
    </xf>
    <xf numFmtId="49" fontId="22" fillId="0" borderId="0" xfId="15" applyNumberFormat="1" applyFont="1" applyFill="1" applyBorder="1" applyAlignment="1">
      <alignment vertical="center"/>
    </xf>
    <xf numFmtId="49" fontId="10" fillId="0" borderId="0" xfId="15" applyNumberFormat="1" applyFont="1" applyFill="1" applyBorder="1" applyAlignment="1">
      <alignment vertical="center"/>
    </xf>
    <xf numFmtId="49" fontId="2" fillId="0" borderId="0" xfId="15" applyNumberFormat="1" applyFont="1" applyBorder="1"/>
    <xf numFmtId="49" fontId="11" fillId="0" borderId="0" xfId="15" applyNumberFormat="1" applyFont="1" applyAlignment="1">
      <alignment horizontal="left" vertical="top" wrapText="1"/>
    </xf>
    <xf numFmtId="0" fontId="11" fillId="0" borderId="0" xfId="15" applyNumberFormat="1" applyFont="1" applyAlignment="1">
      <alignment vertical="top" wrapText="1"/>
    </xf>
    <xf numFmtId="0" fontId="11" fillId="0" borderId="0" xfId="15" applyNumberFormat="1" applyFont="1" applyBorder="1" applyAlignment="1">
      <alignment horizontal="left" vertical="top" wrapText="1"/>
    </xf>
    <xf numFmtId="49" fontId="11" fillId="0" borderId="0" xfId="15" applyNumberFormat="1" applyFont="1" applyAlignment="1">
      <alignment vertical="distributed"/>
    </xf>
    <xf numFmtId="49" fontId="22" fillId="0" borderId="1" xfId="15" applyNumberFormat="1" applyFont="1" applyFill="1" applyBorder="1" applyAlignment="1">
      <alignment horizontal="center" vertical="center"/>
    </xf>
    <xf numFmtId="49" fontId="22" fillId="0" borderId="2" xfId="15" applyNumberFormat="1" applyFont="1" applyFill="1" applyBorder="1" applyAlignment="1">
      <alignment vertical="center"/>
    </xf>
    <xf numFmtId="49" fontId="22" fillId="0" borderId="3"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1" xfId="6" applyNumberFormat="1" applyFont="1" applyBorder="1" applyAlignment="1">
      <alignment horizontal="center" vertical="center" wrapText="1" shrinkToFit="1"/>
    </xf>
    <xf numFmtId="49" fontId="23" fillId="0" borderId="2" xfId="6" applyNumberFormat="1" applyFont="1" applyBorder="1" applyAlignment="1">
      <alignment vertical="center" shrinkToFit="1"/>
    </xf>
    <xf numFmtId="49" fontId="23" fillId="0" borderId="3" xfId="6" applyNumberFormat="1" applyFont="1" applyBorder="1" applyAlignment="1">
      <alignment vertical="center" shrinkToFit="1"/>
    </xf>
    <xf numFmtId="49" fontId="23" fillId="0" borderId="4" xfId="6" applyNumberFormat="1" applyFont="1" applyBorder="1" applyAlignment="1">
      <alignment vertical="center" shrinkToFit="1"/>
    </xf>
    <xf numFmtId="49" fontId="22" fillId="0" borderId="5" xfId="15" applyNumberFormat="1" applyFont="1" applyFill="1" applyBorder="1" applyAlignment="1">
      <alignment horizontal="center" vertical="center"/>
    </xf>
    <xf numFmtId="49" fontId="22" fillId="0" borderId="0" xfId="15" applyNumberFormat="1" applyFont="1" applyFill="1" applyBorder="1" applyAlignment="1">
      <alignment horizontal="center" vertical="center"/>
    </xf>
    <xf numFmtId="49" fontId="2" fillId="0" borderId="6" xfId="15" applyNumberFormat="1" applyFont="1" applyBorder="1"/>
    <xf numFmtId="49" fontId="22" fillId="0" borderId="5" xfId="15" applyNumberFormat="1" applyFont="1" applyFill="1" applyBorder="1" applyAlignment="1">
      <alignment vertical="center"/>
    </xf>
    <xf numFmtId="49" fontId="22" fillId="0" borderId="6" xfId="15" applyNumberFormat="1" applyFont="1" applyFill="1" applyBorder="1" applyAlignment="1">
      <alignment vertical="center"/>
    </xf>
    <xf numFmtId="49" fontId="23" fillId="0" borderId="5" xfId="6" applyNumberFormat="1" applyFont="1" applyBorder="1" applyAlignment="1">
      <alignment horizontal="left" vertical="center" shrinkToFit="1"/>
    </xf>
    <xf numFmtId="49" fontId="23" fillId="0" borderId="0" xfId="6" applyNumberFormat="1" applyFont="1" applyBorder="1" applyAlignment="1">
      <alignment horizontal="left" vertical="center" shrinkToFit="1"/>
    </xf>
    <xf numFmtId="49" fontId="23" fillId="0" borderId="6" xfId="6" applyNumberFormat="1" applyFont="1" applyBorder="1" applyAlignment="1">
      <alignment horizontal="left" vertical="center" shrinkToFit="1"/>
    </xf>
    <xf numFmtId="49" fontId="23" fillId="0" borderId="7" xfId="6" applyNumberFormat="1" applyFont="1" applyBorder="1" applyAlignment="1">
      <alignment horizontal="center" vertical="center" wrapText="1" shrinkToFit="1"/>
    </xf>
    <xf numFmtId="49" fontId="23" fillId="0" borderId="2" xfId="6" applyNumberFormat="1" applyFont="1" applyBorder="1" applyAlignment="1">
      <alignment horizontal="left" vertical="center" shrinkToFit="1"/>
    </xf>
    <xf numFmtId="49" fontId="23" fillId="0" borderId="3" xfId="6" applyNumberFormat="1" applyFont="1" applyBorder="1" applyAlignment="1">
      <alignment horizontal="left" vertical="center" shrinkToFit="1"/>
    </xf>
    <xf numFmtId="49" fontId="23" fillId="0" borderId="4" xfId="6" applyNumberFormat="1" applyFont="1" applyBorder="1" applyAlignment="1">
      <alignment horizontal="left" vertical="center" shrinkToFit="1"/>
    </xf>
    <xf numFmtId="49" fontId="22" fillId="0" borderId="7" xfId="15" applyNumberFormat="1" applyFont="1" applyFill="1" applyBorder="1" applyAlignment="1">
      <alignment horizontal="center" vertical="center"/>
    </xf>
    <xf numFmtId="49" fontId="22" fillId="0" borderId="2" xfId="15" applyNumberFormat="1" applyFont="1" applyFill="1" applyBorder="1" applyAlignment="1">
      <alignment horizontal="center" vertical="center"/>
    </xf>
    <xf numFmtId="49" fontId="22" fillId="0" borderId="3" xfId="15" applyNumberFormat="1" applyFont="1" applyFill="1" applyBorder="1" applyAlignment="1">
      <alignment horizontal="center" vertical="center"/>
    </xf>
    <xf numFmtId="49" fontId="2" fillId="0" borderId="3" xfId="15" applyNumberFormat="1" applyFont="1" applyBorder="1"/>
    <xf numFmtId="49" fontId="2" fillId="0" borderId="4" xfId="15" applyNumberFormat="1" applyFont="1" applyBorder="1"/>
    <xf numFmtId="49" fontId="23" fillId="0" borderId="8" xfId="6" applyNumberFormat="1" applyFont="1" applyBorder="1" applyAlignment="1">
      <alignment horizontal="center" vertical="center" wrapText="1"/>
    </xf>
    <xf numFmtId="49" fontId="23" fillId="0" borderId="9" xfId="6" applyNumberFormat="1" applyFont="1" applyBorder="1" applyAlignment="1">
      <alignment vertical="center" wrapText="1"/>
    </xf>
    <xf numFmtId="0" fontId="2" fillId="0" borderId="10" xfId="15" applyBorder="1" applyAlignment="1">
      <alignment vertical="center" wrapText="1"/>
    </xf>
    <xf numFmtId="49" fontId="23" fillId="0" borderId="11" xfId="6" applyNumberFormat="1" applyFont="1" applyBorder="1" applyAlignment="1">
      <alignment vertical="center" shrinkToFit="1"/>
    </xf>
    <xf numFmtId="49" fontId="23" fillId="0" borderId="12" xfId="6" applyNumberFormat="1" applyFont="1" applyBorder="1" applyAlignment="1">
      <alignment vertical="center" shrinkToFit="1"/>
    </xf>
    <xf numFmtId="49" fontId="22" fillId="0" borderId="13" xfId="15" applyNumberFormat="1" applyFont="1" applyFill="1" applyBorder="1" applyAlignment="1">
      <alignment horizontal="center" vertical="center"/>
    </xf>
    <xf numFmtId="49" fontId="22" fillId="0" borderId="9" xfId="15" applyNumberFormat="1" applyFont="1" applyFill="1" applyBorder="1" applyAlignment="1">
      <alignment horizontal="left" vertical="top" wrapText="1"/>
    </xf>
    <xf numFmtId="49" fontId="22" fillId="0" borderId="10" xfId="15" applyNumberFormat="1" applyFont="1" applyFill="1" applyBorder="1" applyAlignment="1">
      <alignment horizontal="left" vertical="top" wrapText="1"/>
    </xf>
    <xf numFmtId="0" fontId="2" fillId="0" borderId="10" xfId="15" applyFont="1" applyBorder="1" applyAlignment="1">
      <alignment horizontal="left" vertical="top" wrapText="1"/>
    </xf>
    <xf numFmtId="0" fontId="2" fillId="0" borderId="14" xfId="15" applyFont="1" applyBorder="1" applyAlignment="1">
      <alignment horizontal="left" vertical="top" wrapText="1"/>
    </xf>
    <xf numFmtId="0" fontId="2" fillId="0" borderId="0" xfId="15" applyFont="1" applyBorder="1" applyAlignment="1">
      <alignment horizontal="left" vertical="top" wrapText="1"/>
    </xf>
    <xf numFmtId="49" fontId="24" fillId="0" borderId="0" xfId="15" applyNumberFormat="1" applyFont="1"/>
    <xf numFmtId="0" fontId="23" fillId="0" borderId="8" xfId="15" applyFont="1" applyBorder="1" applyAlignment="1">
      <alignment horizontal="center" vertical="center" wrapText="1"/>
    </xf>
    <xf numFmtId="0" fontId="23" fillId="0" borderId="5" xfId="15" applyFont="1" applyBorder="1" applyAlignment="1">
      <alignment vertical="center" wrapText="1"/>
    </xf>
    <xf numFmtId="0" fontId="2" fillId="0" borderId="0" xfId="15" applyAlignment="1">
      <alignment vertical="center" wrapText="1"/>
    </xf>
    <xf numFmtId="0" fontId="23" fillId="0" borderId="11" xfId="15" applyFont="1" applyBorder="1" applyAlignment="1">
      <alignment vertical="center" shrinkToFit="1"/>
    </xf>
    <xf numFmtId="0" fontId="23" fillId="0" borderId="12" xfId="15" applyFont="1" applyBorder="1" applyAlignment="1">
      <alignment vertical="center" shrinkToFit="1"/>
    </xf>
    <xf numFmtId="49" fontId="22" fillId="0" borderId="5" xfId="15" applyNumberFormat="1" applyFont="1" applyFill="1" applyBorder="1" applyAlignment="1">
      <alignment horizontal="left" vertical="top" wrapText="1"/>
    </xf>
    <xf numFmtId="49" fontId="22" fillId="0" borderId="0" xfId="15" applyNumberFormat="1" applyFont="1" applyFill="1" applyBorder="1" applyAlignment="1">
      <alignment horizontal="left" vertical="top" wrapText="1"/>
    </xf>
    <xf numFmtId="0" fontId="2" fillId="0" borderId="6" xfId="15" applyFont="1" applyBorder="1" applyAlignment="1">
      <alignment horizontal="left" vertical="top" wrapText="1"/>
    </xf>
    <xf numFmtId="0" fontId="23" fillId="0" borderId="13" xfId="15" applyFont="1" applyBorder="1" applyAlignment="1">
      <alignment horizontal="center" vertical="center" wrapText="1"/>
    </xf>
    <xf numFmtId="0" fontId="23" fillId="0" borderId="2" xfId="15" applyFont="1" applyBorder="1" applyAlignment="1">
      <alignment vertical="center" wrapText="1"/>
    </xf>
    <xf numFmtId="0" fontId="2" fillId="0" borderId="3" xfId="15" applyBorder="1" applyAlignment="1">
      <alignment vertical="center" wrapText="1"/>
    </xf>
    <xf numFmtId="49" fontId="22" fillId="0" borderId="9" xfId="15" applyNumberFormat="1" applyFont="1" applyFill="1" applyBorder="1" applyAlignment="1">
      <alignment vertical="center"/>
    </xf>
    <xf numFmtId="49" fontId="22" fillId="0" borderId="10" xfId="15" applyNumberFormat="1" applyFont="1" applyFill="1" applyBorder="1" applyAlignment="1">
      <alignment vertical="center"/>
    </xf>
    <xf numFmtId="49" fontId="22" fillId="0" borderId="14" xfId="15" applyNumberFormat="1" applyFont="1" applyFill="1" applyBorder="1" applyAlignment="1">
      <alignment vertical="center"/>
    </xf>
    <xf numFmtId="49" fontId="23" fillId="0" borderId="13" xfId="6" applyNumberFormat="1" applyFont="1" applyBorder="1" applyAlignment="1">
      <alignment horizontal="center" vertical="center" wrapText="1" shrinkToFit="1"/>
    </xf>
    <xf numFmtId="49" fontId="23" fillId="0" borderId="15" xfId="6" applyNumberFormat="1" applyFont="1" applyBorder="1" applyAlignment="1">
      <alignment vertical="center" shrinkToFit="1"/>
    </xf>
    <xf numFmtId="49" fontId="23" fillId="0" borderId="0" xfId="6" applyNumberFormat="1" applyFont="1" applyBorder="1" applyAlignment="1">
      <alignment horizontal="left" vertical="center" wrapText="1"/>
    </xf>
    <xf numFmtId="0" fontId="2" fillId="0" borderId="6" xfId="15" applyBorder="1" applyAlignment="1">
      <alignment vertical="center" wrapText="1"/>
    </xf>
    <xf numFmtId="49" fontId="23" fillId="0" borderId="3" xfId="6" applyNumberFormat="1" applyFont="1" applyBorder="1" applyAlignment="1">
      <alignment horizontal="left" vertical="center" wrapText="1"/>
    </xf>
    <xf numFmtId="0" fontId="2" fillId="0" borderId="4" xfId="15" applyBorder="1" applyAlignment="1">
      <alignment vertical="center" wrapText="1"/>
    </xf>
    <xf numFmtId="49" fontId="23" fillId="0" borderId="10" xfId="6" applyNumberFormat="1" applyFont="1" applyBorder="1" applyAlignment="1">
      <alignment vertical="center" shrinkToFit="1"/>
    </xf>
    <xf numFmtId="49" fontId="23" fillId="0" borderId="10" xfId="6" applyNumberFormat="1" applyFont="1" applyBorder="1" applyAlignment="1">
      <alignment vertical="center" wrapText="1"/>
    </xf>
    <xf numFmtId="0" fontId="2" fillId="0" borderId="14" xfId="15" applyBorder="1" applyAlignment="1">
      <alignment vertical="center" wrapText="1"/>
    </xf>
    <xf numFmtId="0" fontId="22" fillId="0" borderId="0" xfId="15" applyFont="1" applyFill="1" applyBorder="1" applyAlignment="1">
      <alignment vertical="center"/>
    </xf>
    <xf numFmtId="49" fontId="23" fillId="0" borderId="0" xfId="6" applyNumberFormat="1" applyFont="1" applyBorder="1" applyAlignment="1">
      <alignment vertical="center" shrinkToFit="1"/>
    </xf>
    <xf numFmtId="0" fontId="23" fillId="0" borderId="0" xfId="15" applyFont="1" applyBorder="1" applyAlignment="1">
      <alignment vertical="center" wrapText="1"/>
    </xf>
    <xf numFmtId="0" fontId="23" fillId="0" borderId="10" xfId="15" applyFont="1" applyBorder="1" applyAlignment="1">
      <alignment vertical="center" shrinkToFit="1"/>
    </xf>
    <xf numFmtId="0" fontId="26" fillId="0" borderId="0" xfId="13" applyFont="1" applyAlignment="1">
      <alignment horizontal="right"/>
    </xf>
    <xf numFmtId="0" fontId="9" fillId="0" borderId="0" xfId="26" applyFont="1"/>
    <xf numFmtId="0" fontId="27" fillId="0" borderId="0" xfId="16" applyFont="1"/>
    <xf numFmtId="0" fontId="28" fillId="2" borderId="5" xfId="16" applyNumberFormat="1" applyFont="1" applyFill="1" applyBorder="1" applyAlignment="1">
      <alignment horizontal="center" vertical="center" shrinkToFit="1"/>
    </xf>
    <xf numFmtId="0" fontId="2" fillId="0" borderId="0" xfId="16" applyBorder="1" applyAlignment="1">
      <alignment shrinkToFit="1"/>
    </xf>
    <xf numFmtId="0" fontId="2" fillId="0" borderId="6" xfId="16" applyBorder="1" applyAlignment="1">
      <alignment shrinkToFit="1"/>
    </xf>
    <xf numFmtId="0" fontId="26" fillId="0" borderId="5" xfId="16" applyFont="1" applyBorder="1" applyAlignment="1">
      <alignment horizontal="right"/>
    </xf>
    <xf numFmtId="0" fontId="3" fillId="0" borderId="0" xfId="16" applyFont="1" applyBorder="1" applyAlignment="1">
      <alignment horizontal="left" vertical="center"/>
    </xf>
    <xf numFmtId="0" fontId="3" fillId="0" borderId="6" xfId="16" applyFont="1" applyBorder="1" applyAlignment="1">
      <alignment horizontal="left" vertical="center"/>
    </xf>
    <xf numFmtId="0" fontId="29" fillId="0" borderId="0" xfId="16" applyFont="1"/>
    <xf numFmtId="38" fontId="14" fillId="0" borderId="0" xfId="4" applyFont="1" applyAlignment="1">
      <alignment vertical="top" wrapText="1"/>
    </xf>
    <xf numFmtId="0" fontId="14" fillId="0" borderId="0" xfId="16" applyFont="1" applyAlignment="1">
      <alignment vertical="top" wrapText="1"/>
    </xf>
    <xf numFmtId="0" fontId="30" fillId="0" borderId="0" xfId="8" applyFont="1"/>
    <xf numFmtId="0" fontId="2" fillId="0" borderId="2" xfId="16" applyBorder="1" applyAlignment="1">
      <alignment shrinkToFit="1"/>
    </xf>
    <xf numFmtId="0" fontId="2" fillId="0" borderId="3" xfId="16" applyBorder="1" applyAlignment="1">
      <alignment shrinkToFit="1"/>
    </xf>
    <xf numFmtId="0" fontId="2" fillId="0" borderId="4" xfId="16" applyBorder="1" applyAlignment="1">
      <alignment shrinkToFit="1"/>
    </xf>
    <xf numFmtId="0" fontId="28" fillId="0" borderId="2" xfId="16" applyNumberFormat="1" applyFont="1" applyBorder="1" applyAlignment="1">
      <alignment horizontal="right"/>
    </xf>
    <xf numFmtId="0" fontId="28" fillId="0" borderId="3" xfId="16" applyFont="1" applyBorder="1" applyAlignment="1">
      <alignment horizontal="distributed" vertical="center" shrinkToFit="1"/>
    </xf>
    <xf numFmtId="0" fontId="28" fillId="0" borderId="3" xfId="16" applyFont="1" applyBorder="1" applyAlignment="1">
      <alignment horizontal="left" vertical="center" shrinkToFit="1"/>
    </xf>
    <xf numFmtId="0" fontId="28" fillId="0" borderId="4" xfId="16" applyFont="1" applyBorder="1" applyAlignment="1">
      <alignment vertical="center" shrinkToFit="1"/>
    </xf>
    <xf numFmtId="0" fontId="28" fillId="0" borderId="0" xfId="8" applyFont="1" applyBorder="1"/>
    <xf numFmtId="0" fontId="31" fillId="0" borderId="0" xfId="21" applyFont="1"/>
    <xf numFmtId="0" fontId="28" fillId="2" borderId="9" xfId="16" applyFont="1" applyFill="1" applyBorder="1" applyAlignment="1">
      <alignment horizontal="center" vertical="center" wrapText="1"/>
    </xf>
    <xf numFmtId="0" fontId="28" fillId="2" borderId="10" xfId="16" applyFont="1" applyFill="1" applyBorder="1" applyAlignment="1">
      <alignment horizontal="center" vertical="center" wrapText="1"/>
    </xf>
    <xf numFmtId="0" fontId="28" fillId="2" borderId="14" xfId="16" applyFont="1" applyFill="1" applyBorder="1" applyAlignment="1">
      <alignment vertical="center" wrapText="1"/>
    </xf>
    <xf numFmtId="0" fontId="32" fillId="0" borderId="9" xfId="8" applyFont="1" applyBorder="1" applyAlignment="1">
      <alignment horizontal="right" vertical="top"/>
    </xf>
    <xf numFmtId="3" fontId="30" fillId="0" borderId="10" xfId="16" applyNumberFormat="1" applyFont="1" applyBorder="1" applyAlignment="1">
      <alignment vertical="center"/>
    </xf>
    <xf numFmtId="38" fontId="30" fillId="0" borderId="10" xfId="4" applyFont="1" applyBorder="1" applyAlignment="1"/>
    <xf numFmtId="38" fontId="30" fillId="0" borderId="14" xfId="4" applyFont="1" applyBorder="1" applyAlignment="1"/>
    <xf numFmtId="3" fontId="30" fillId="0" borderId="14" xfId="16" applyNumberFormat="1" applyFont="1" applyBorder="1" applyAlignment="1">
      <alignment vertical="center"/>
    </xf>
    <xf numFmtId="0" fontId="28" fillId="2" borderId="5" xfId="16" applyFont="1" applyFill="1" applyBorder="1" applyAlignment="1">
      <alignment horizontal="center" vertical="center" wrapText="1"/>
    </xf>
    <xf numFmtId="0" fontId="28" fillId="2" borderId="0" xfId="16" applyFont="1" applyFill="1" applyBorder="1" applyAlignment="1">
      <alignment horizontal="center" vertical="center" wrapText="1"/>
    </xf>
    <xf numFmtId="0" fontId="28" fillId="2" borderId="13" xfId="8" applyFont="1" applyFill="1" applyBorder="1" applyAlignment="1">
      <alignment horizontal="center" vertical="center" wrapText="1" shrinkToFit="1"/>
    </xf>
    <xf numFmtId="0" fontId="32" fillId="0" borderId="5" xfId="16" applyFont="1" applyBorder="1" applyAlignment="1">
      <alignment horizontal="right" vertical="top" shrinkToFit="1"/>
    </xf>
    <xf numFmtId="180" fontId="30" fillId="0" borderId="0" xfId="8" applyNumberFormat="1" applyFont="1" applyFill="1" applyBorder="1" applyAlignment="1"/>
    <xf numFmtId="180" fontId="30" fillId="0" borderId="6" xfId="16" applyNumberFormat="1" applyFont="1" applyFill="1" applyBorder="1" applyAlignment="1"/>
    <xf numFmtId="0" fontId="28" fillId="2" borderId="5" xfId="16" applyFont="1" applyFill="1" applyBorder="1" applyAlignment="1">
      <alignment vertical="center" shrinkToFit="1"/>
    </xf>
    <xf numFmtId="0" fontId="28" fillId="2" borderId="9" xfId="16" applyFont="1" applyFill="1" applyBorder="1" applyAlignment="1">
      <alignment horizontal="center" vertical="center" shrinkToFit="1"/>
    </xf>
    <xf numFmtId="0" fontId="28" fillId="2" borderId="10" xfId="16" applyFont="1" applyFill="1" applyBorder="1" applyAlignment="1">
      <alignment horizontal="center" vertical="center" shrinkToFit="1"/>
    </xf>
    <xf numFmtId="0" fontId="28" fillId="2" borderId="14" xfId="16" applyFont="1" applyFill="1" applyBorder="1" applyAlignment="1">
      <alignment vertical="center" shrinkToFit="1"/>
    </xf>
    <xf numFmtId="3" fontId="30" fillId="0" borderId="0" xfId="16" applyNumberFormat="1" applyFont="1" applyBorder="1" applyAlignment="1">
      <alignment vertical="center"/>
    </xf>
    <xf numFmtId="38" fontId="30" fillId="0" borderId="0" xfId="4" applyFont="1" applyBorder="1" applyAlignment="1"/>
    <xf numFmtId="38" fontId="30" fillId="0" borderId="6" xfId="4" applyFont="1" applyFill="1" applyBorder="1" applyAlignment="1"/>
    <xf numFmtId="3" fontId="30" fillId="0" borderId="6" xfId="16" applyNumberFormat="1" applyFont="1" applyFill="1" applyBorder="1" applyAlignment="1">
      <alignment vertical="center"/>
    </xf>
    <xf numFmtId="0" fontId="28" fillId="2" borderId="5" xfId="16" applyFont="1" applyFill="1" applyBorder="1" applyAlignment="1"/>
    <xf numFmtId="0" fontId="28" fillId="2" borderId="0" xfId="16" applyFont="1" applyFill="1" applyBorder="1" applyAlignment="1">
      <alignment horizontal="center" vertical="center" shrinkToFit="1"/>
    </xf>
    <xf numFmtId="49" fontId="3" fillId="0" borderId="0" xfId="21" applyNumberFormat="1" applyFont="1" applyAlignment="1">
      <alignment horizontal="center"/>
    </xf>
    <xf numFmtId="0" fontId="33" fillId="2" borderId="5" xfId="16" applyFont="1" applyFill="1" applyBorder="1"/>
    <xf numFmtId="0" fontId="28" fillId="2" borderId="14" xfId="16" applyFont="1" applyFill="1" applyBorder="1" applyAlignment="1"/>
    <xf numFmtId="0" fontId="28" fillId="2" borderId="2" xfId="16" applyFont="1" applyFill="1" applyBorder="1" applyAlignment="1">
      <alignment horizontal="center" vertical="center" shrinkToFit="1"/>
    </xf>
    <xf numFmtId="0" fontId="28" fillId="2" borderId="9" xfId="16" applyFont="1" applyFill="1" applyBorder="1" applyAlignment="1">
      <alignment horizontal="center" vertical="center" wrapText="1" shrinkToFit="1"/>
    </xf>
    <xf numFmtId="38" fontId="30" fillId="0" borderId="0" xfId="16" applyNumberFormat="1" applyFont="1" applyBorder="1" applyAlignment="1">
      <alignment vertical="center"/>
    </xf>
    <xf numFmtId="38" fontId="30" fillId="0" borderId="6" xfId="16" applyNumberFormat="1" applyFont="1" applyFill="1" applyBorder="1" applyAlignment="1">
      <alignment vertical="center"/>
    </xf>
    <xf numFmtId="0" fontId="28" fillId="2" borderId="2" xfId="16" applyFont="1" applyFill="1" applyBorder="1" applyAlignment="1">
      <alignment vertical="center" shrinkToFit="1"/>
    </xf>
    <xf numFmtId="0" fontId="28" fillId="2" borderId="2" xfId="16" applyFont="1" applyFill="1" applyBorder="1" applyAlignment="1">
      <alignment horizontal="center" vertical="center" wrapText="1" shrinkToFit="1"/>
    </xf>
    <xf numFmtId="0" fontId="28" fillId="2" borderId="8" xfId="16" applyFont="1" applyFill="1" applyBorder="1" applyAlignment="1">
      <alignment horizontal="center" vertical="center" wrapText="1" shrinkToFit="1"/>
    </xf>
    <xf numFmtId="38" fontId="34" fillId="0" borderId="0" xfId="16" applyNumberFormat="1" applyFont="1" applyBorder="1" applyAlignment="1"/>
    <xf numFmtId="38" fontId="34" fillId="0" borderId="6" xfId="16" applyNumberFormat="1" applyFont="1" applyFill="1" applyBorder="1" applyAlignment="1"/>
    <xf numFmtId="0" fontId="28" fillId="0" borderId="6" xfId="13" applyFont="1" applyBorder="1" applyAlignment="1">
      <alignment horizontal="right"/>
    </xf>
    <xf numFmtId="0" fontId="28" fillId="2" borderId="6" xfId="16" applyFont="1" applyFill="1" applyBorder="1" applyAlignment="1">
      <alignment vertical="center" shrinkToFit="1"/>
    </xf>
    <xf numFmtId="0" fontId="28" fillId="2" borderId="5" xfId="16" applyFont="1" applyFill="1" applyBorder="1" applyAlignment="1">
      <alignment vertical="center"/>
    </xf>
    <xf numFmtId="0" fontId="3" fillId="0" borderId="0" xfId="21" applyBorder="1" applyAlignment="1">
      <alignment horizontal="center" vertical="center" shrinkToFit="1"/>
    </xf>
    <xf numFmtId="0" fontId="26" fillId="0" borderId="0" xfId="16" applyFont="1" applyBorder="1" applyAlignment="1">
      <alignment horizontal="right" vertical="center" shrinkToFit="1"/>
    </xf>
    <xf numFmtId="0" fontId="28" fillId="2" borderId="5" xfId="8" applyFont="1" applyFill="1" applyBorder="1" applyAlignment="1">
      <alignment horizontal="center" vertical="center"/>
    </xf>
    <xf numFmtId="0" fontId="28" fillId="2" borderId="0" xfId="16" applyNumberFormat="1" applyFont="1" applyFill="1" applyBorder="1" applyAlignment="1">
      <alignment horizontal="center" vertical="center"/>
    </xf>
    <xf numFmtId="0" fontId="28" fillId="2" borderId="6" xfId="8" applyFont="1" applyFill="1" applyBorder="1" applyAlignment="1">
      <alignment horizontal="center" vertical="center"/>
    </xf>
    <xf numFmtId="0" fontId="28" fillId="2" borderId="2" xfId="8" applyFont="1" applyFill="1" applyBorder="1" applyAlignment="1">
      <alignment horizontal="center" vertical="center"/>
    </xf>
    <xf numFmtId="0" fontId="28" fillId="2" borderId="3" xfId="16" applyNumberFormat="1" applyFont="1" applyFill="1" applyBorder="1" applyAlignment="1">
      <alignment horizontal="center" vertical="center"/>
    </xf>
    <xf numFmtId="0" fontId="28" fillId="2" borderId="4" xfId="8" applyFont="1" applyFill="1" applyBorder="1" applyAlignment="1">
      <alignment horizontal="center" vertical="center"/>
    </xf>
    <xf numFmtId="0" fontId="28" fillId="0" borderId="4" xfId="16" applyFont="1" applyBorder="1" applyAlignment="1">
      <alignment horizontal="distributed" vertical="center" shrinkToFit="1"/>
    </xf>
    <xf numFmtId="0" fontId="33" fillId="0" borderId="0" xfId="21" applyFont="1"/>
    <xf numFmtId="0" fontId="32" fillId="0" borderId="9" xfId="16" applyFont="1" applyBorder="1" applyAlignment="1">
      <alignment horizontal="right" vertical="center"/>
    </xf>
    <xf numFmtId="180" fontId="30" fillId="0" borderId="10" xfId="16" applyNumberFormat="1" applyFont="1" applyBorder="1" applyAlignment="1">
      <alignment vertical="center"/>
    </xf>
    <xf numFmtId="180" fontId="30" fillId="0" borderId="10" xfId="8" applyNumberFormat="1" applyFont="1" applyFill="1" applyBorder="1" applyAlignment="1"/>
    <xf numFmtId="180" fontId="30" fillId="0" borderId="14" xfId="4" applyNumberFormat="1" applyFont="1" applyFill="1" applyBorder="1" applyAlignment="1"/>
    <xf numFmtId="180" fontId="30" fillId="0" borderId="14" xfId="16" applyNumberFormat="1" applyFont="1" applyBorder="1" applyAlignment="1">
      <alignment vertical="center"/>
    </xf>
    <xf numFmtId="0" fontId="32" fillId="0" borderId="5" xfId="16" applyFont="1" applyBorder="1" applyAlignment="1">
      <alignment horizontal="right" vertical="center"/>
    </xf>
    <xf numFmtId="0" fontId="28" fillId="2" borderId="1" xfId="16" applyFont="1" applyFill="1" applyBorder="1" applyAlignment="1">
      <alignment vertical="center" wrapText="1"/>
    </xf>
    <xf numFmtId="180" fontId="30" fillId="0" borderId="0" xfId="16" applyNumberFormat="1" applyFont="1" applyBorder="1" applyAlignment="1">
      <alignment vertical="center"/>
    </xf>
    <xf numFmtId="180" fontId="30" fillId="0" borderId="6" xfId="16" applyNumberFormat="1" applyFont="1" applyFill="1" applyBorder="1" applyAlignment="1">
      <alignment vertical="center"/>
    </xf>
    <xf numFmtId="0" fontId="28" fillId="2" borderId="2" xfId="16" applyFont="1" applyFill="1" applyBorder="1" applyAlignment="1">
      <alignment horizontal="center" vertical="center" wrapText="1"/>
    </xf>
    <xf numFmtId="0" fontId="2" fillId="0" borderId="0" xfId="16" applyFont="1" applyAlignment="1">
      <alignment vertical="top" wrapText="1"/>
    </xf>
    <xf numFmtId="0" fontId="24" fillId="0" borderId="0" xfId="16" applyFont="1"/>
    <xf numFmtId="0" fontId="28" fillId="2" borderId="3" xfId="16" applyFont="1" applyFill="1" applyBorder="1" applyAlignment="1">
      <alignment horizontal="center" vertical="center" shrinkToFit="1"/>
    </xf>
    <xf numFmtId="0" fontId="28" fillId="2" borderId="14" xfId="16" applyFont="1" applyFill="1" applyBorder="1" applyAlignment="1">
      <alignment vertical="center"/>
    </xf>
    <xf numFmtId="0" fontId="32" fillId="0" borderId="5" xfId="8" applyFont="1" applyBorder="1" applyAlignment="1">
      <alignment horizontal="right" vertical="top"/>
    </xf>
    <xf numFmtId="181" fontId="30" fillId="0" borderId="0" xfId="16" applyNumberFormat="1" applyFont="1" applyBorder="1" applyAlignment="1"/>
    <xf numFmtId="181" fontId="30" fillId="0" borderId="6" xfId="16" applyNumberFormat="1" applyFont="1" applyBorder="1" applyAlignment="1"/>
    <xf numFmtId="0" fontId="28" fillId="2" borderId="3" xfId="16" applyFont="1" applyFill="1" applyBorder="1" applyAlignment="1">
      <alignment horizontal="center" vertical="center" wrapText="1"/>
    </xf>
    <xf numFmtId="0" fontId="28" fillId="2" borderId="13" xfId="8" applyFont="1" applyFill="1" applyBorder="1" applyAlignment="1">
      <alignment horizontal="center" vertical="center"/>
    </xf>
    <xf numFmtId="0" fontId="28" fillId="2" borderId="9" xfId="16" applyFont="1" applyFill="1" applyBorder="1" applyAlignment="1">
      <alignment horizontal="center" vertical="center"/>
    </xf>
    <xf numFmtId="0" fontId="28" fillId="2" borderId="14" xfId="16" applyFont="1" applyFill="1" applyBorder="1" applyAlignment="1">
      <alignment horizontal="center" vertical="center"/>
    </xf>
    <xf numFmtId="182" fontId="30" fillId="0" borderId="0" xfId="16" applyNumberFormat="1" applyFont="1" applyBorder="1" applyAlignment="1"/>
    <xf numFmtId="182" fontId="30" fillId="0" borderId="6" xfId="16" applyNumberFormat="1" applyFont="1" applyBorder="1" applyAlignment="1"/>
    <xf numFmtId="0" fontId="28" fillId="2" borderId="1" xfId="8" applyFont="1" applyFill="1" applyBorder="1" applyAlignment="1">
      <alignment horizontal="center" vertical="center"/>
    </xf>
    <xf numFmtId="0" fontId="28" fillId="2" borderId="0" xfId="16" applyFont="1" applyFill="1" applyBorder="1" applyAlignment="1"/>
    <xf numFmtId="0" fontId="8" fillId="0" borderId="0" xfId="28" applyFont="1">
      <alignment vertical="center"/>
    </xf>
    <xf numFmtId="0" fontId="9" fillId="0" borderId="0" xfId="28" applyFont="1" applyAlignment="1"/>
    <xf numFmtId="183" fontId="3" fillId="2" borderId="5" xfId="2" applyNumberFormat="1" applyFont="1" applyFill="1" applyBorder="1" applyAlignment="1">
      <alignment horizontal="center" vertical="center" wrapText="1"/>
    </xf>
    <xf numFmtId="183" fontId="3" fillId="2" borderId="0" xfId="2" applyNumberFormat="1" applyFont="1" applyFill="1" applyBorder="1" applyAlignment="1">
      <alignment horizontal="center" vertical="center" wrapText="1"/>
    </xf>
    <xf numFmtId="183" fontId="3" fillId="2" borderId="6" xfId="2" applyNumberFormat="1" applyFont="1" applyFill="1" applyBorder="1" applyAlignment="1">
      <alignment horizontal="center" vertical="center" wrapText="1"/>
    </xf>
    <xf numFmtId="183" fontId="9" fillId="3" borderId="1" xfId="2" applyNumberFormat="1" applyFont="1" applyFill="1" applyBorder="1" applyAlignment="1">
      <alignment vertical="center"/>
    </xf>
    <xf numFmtId="49" fontId="35" fillId="0" borderId="5" xfId="2" applyNumberFormat="1" applyFont="1" applyBorder="1" applyAlignment="1">
      <alignment horizontal="right" vertical="center"/>
    </xf>
    <xf numFmtId="49" fontId="35" fillId="0" borderId="0" xfId="2" applyNumberFormat="1" applyFont="1" applyBorder="1" applyAlignment="1">
      <alignment horizontal="right" vertical="center"/>
    </xf>
    <xf numFmtId="49" fontId="36" fillId="0" borderId="6" xfId="2" applyNumberFormat="1" applyFont="1" applyBorder="1" applyAlignment="1">
      <alignment horizontal="right" vertical="center"/>
    </xf>
    <xf numFmtId="0" fontId="35" fillId="0" borderId="0" xfId="28" applyFont="1" applyAlignment="1">
      <alignment horizontal="right" vertical="center"/>
    </xf>
    <xf numFmtId="0" fontId="3" fillId="0" borderId="0" xfId="28" applyAlignment="1">
      <alignment horizontal="right" vertical="center"/>
    </xf>
    <xf numFmtId="49" fontId="36" fillId="0" borderId="0" xfId="2" applyNumberFormat="1" applyFont="1" applyBorder="1" applyAlignment="1">
      <alignment horizontal="right" vertical="center"/>
    </xf>
    <xf numFmtId="183" fontId="37" fillId="0" borderId="1" xfId="2" applyNumberFormat="1" applyFont="1" applyBorder="1" applyAlignment="1">
      <alignment horizontal="center" vertical="center" wrapText="1"/>
    </xf>
    <xf numFmtId="183" fontId="3" fillId="0" borderId="0" xfId="2" applyNumberFormat="1" applyFont="1" applyBorder="1" applyAlignment="1">
      <alignment vertical="center"/>
    </xf>
    <xf numFmtId="0" fontId="9" fillId="0" borderId="0" xfId="28" applyFont="1" applyAlignment="1">
      <alignment horizontal="center" vertical="center"/>
    </xf>
    <xf numFmtId="0" fontId="36" fillId="0" borderId="6" xfId="2" applyNumberFormat="1" applyFont="1" applyBorder="1" applyAlignment="1">
      <alignment horizontal="right" vertical="center"/>
    </xf>
    <xf numFmtId="183" fontId="3" fillId="2" borderId="2" xfId="2" applyNumberFormat="1" applyFont="1" applyFill="1" applyBorder="1" applyAlignment="1">
      <alignment horizontal="center" vertical="center" wrapText="1"/>
    </xf>
    <xf numFmtId="183" fontId="3" fillId="2" borderId="3" xfId="2" applyNumberFormat="1" applyFont="1" applyFill="1" applyBorder="1" applyAlignment="1">
      <alignment horizontal="center" vertical="center" wrapText="1"/>
    </xf>
    <xf numFmtId="183" fontId="3" fillId="2" borderId="4" xfId="2" applyNumberFormat="1" applyFont="1" applyFill="1" applyBorder="1" applyAlignment="1">
      <alignment horizontal="center" vertical="center" wrapText="1"/>
    </xf>
    <xf numFmtId="49" fontId="35" fillId="0" borderId="0" xfId="2" applyNumberFormat="1" applyFont="1" applyBorder="1" applyAlignment="1">
      <alignment horizontal="center" vertical="center"/>
    </xf>
    <xf numFmtId="49" fontId="36" fillId="0" borderId="6" xfId="2" applyNumberFormat="1" applyFont="1" applyBorder="1" applyAlignment="1">
      <alignment horizontal="center" vertical="center"/>
    </xf>
    <xf numFmtId="0" fontId="36" fillId="0" borderId="0" xfId="28" applyFont="1" applyBorder="1" applyAlignment="1">
      <alignment horizontal="center" vertical="center"/>
    </xf>
    <xf numFmtId="183" fontId="37" fillId="0" borderId="7" xfId="2" applyNumberFormat="1" applyFont="1" applyBorder="1" applyAlignment="1">
      <alignment horizontal="center" vertical="center" wrapText="1"/>
    </xf>
    <xf numFmtId="183" fontId="10" fillId="2" borderId="4" xfId="2" applyNumberFormat="1" applyFont="1" applyFill="1" applyBorder="1" applyAlignment="1">
      <alignment horizontal="center" vertical="center" wrapText="1"/>
    </xf>
    <xf numFmtId="183" fontId="33" fillId="2" borderId="9" xfId="2" applyNumberFormat="1" applyFont="1" applyFill="1" applyBorder="1" applyAlignment="1" applyProtection="1">
      <alignment horizontal="left" vertical="center" wrapText="1"/>
      <protection locked="0"/>
    </xf>
    <xf numFmtId="184" fontId="33" fillId="2" borderId="10" xfId="2" applyNumberFormat="1" applyFont="1" applyFill="1" applyBorder="1" applyAlignment="1" applyProtection="1">
      <alignment horizontal="distributed" vertical="center" shrinkToFit="1"/>
      <protection locked="0"/>
    </xf>
    <xf numFmtId="184" fontId="33" fillId="2" borderId="14" xfId="2" applyNumberFormat="1" applyFont="1" applyFill="1" applyBorder="1" applyAlignment="1" applyProtection="1">
      <alignment horizontal="distributed" vertical="center" shrinkToFit="1"/>
      <protection locked="0"/>
    </xf>
    <xf numFmtId="183" fontId="13" fillId="3" borderId="1" xfId="2" applyNumberFormat="1" applyFont="1" applyFill="1" applyBorder="1" applyAlignment="1">
      <alignment horizontal="center" vertical="center"/>
    </xf>
    <xf numFmtId="180" fontId="3" fillId="0" borderId="9" xfId="14" applyNumberFormat="1" applyFont="1" applyBorder="1"/>
    <xf numFmtId="180" fontId="3" fillId="0" borderId="10" xfId="14" applyNumberFormat="1" applyFont="1" applyBorder="1"/>
    <xf numFmtId="180" fontId="3" fillId="0" borderId="10" xfId="2" applyNumberFormat="1" applyFont="1" applyBorder="1" applyAlignment="1">
      <alignment vertical="center"/>
    </xf>
    <xf numFmtId="180" fontId="9" fillId="0" borderId="14" xfId="14" applyNumberFormat="1" applyFont="1" applyBorder="1"/>
    <xf numFmtId="180" fontId="9" fillId="0" borderId="14" xfId="2" applyNumberFormat="1" applyFont="1" applyBorder="1" applyAlignment="1">
      <alignment vertical="center"/>
    </xf>
    <xf numFmtId="180" fontId="13" fillId="3" borderId="1" xfId="2" applyNumberFormat="1" applyFont="1" applyFill="1" applyBorder="1" applyAlignment="1">
      <alignment horizontal="center" vertical="center" shrinkToFit="1"/>
    </xf>
    <xf numFmtId="180" fontId="9" fillId="0" borderId="1" xfId="2" applyNumberFormat="1" applyFont="1" applyBorder="1" applyAlignment="1"/>
    <xf numFmtId="180" fontId="3" fillId="0" borderId="5" xfId="2" applyNumberFormat="1" applyFont="1" applyBorder="1" applyAlignment="1">
      <alignment vertical="center"/>
    </xf>
    <xf numFmtId="180" fontId="3" fillId="0" borderId="0" xfId="7" applyNumberFormat="1">
      <alignment vertical="center"/>
    </xf>
    <xf numFmtId="180" fontId="9" fillId="0" borderId="14" xfId="2" applyNumberFormat="1" applyFont="1" applyBorder="1" applyAlignment="1"/>
    <xf numFmtId="0" fontId="6" fillId="0" borderId="0" xfId="28" applyFont="1">
      <alignment vertical="center"/>
    </xf>
    <xf numFmtId="180" fontId="3" fillId="0" borderId="5" xfId="14" applyNumberFormat="1" applyFont="1" applyBorder="1"/>
    <xf numFmtId="180" fontId="3" fillId="0" borderId="0" xfId="13" applyNumberFormat="1" applyFont="1" applyFill="1" applyBorder="1"/>
    <xf numFmtId="180" fontId="3" fillId="0" borderId="0" xfId="2" applyNumberFormat="1" applyFont="1" applyBorder="1" applyAlignment="1">
      <alignment vertical="center"/>
    </xf>
    <xf numFmtId="180" fontId="9" fillId="0" borderId="6" xfId="14" applyNumberFormat="1" applyFont="1" applyBorder="1"/>
    <xf numFmtId="180" fontId="9" fillId="0" borderId="6" xfId="2" applyNumberFormat="1" applyFont="1" applyBorder="1" applyAlignment="1">
      <alignment vertical="center"/>
    </xf>
    <xf numFmtId="179" fontId="3" fillId="0" borderId="0" xfId="28" applyNumberFormat="1" applyFont="1">
      <alignment vertical="center"/>
    </xf>
    <xf numFmtId="180" fontId="9" fillId="0" borderId="6" xfId="2" applyNumberFormat="1" applyFont="1" applyBorder="1" applyAlignment="1"/>
    <xf numFmtId="0" fontId="8" fillId="0" borderId="0" xfId="28" applyFont="1" applyAlignment="1">
      <alignment vertical="center"/>
    </xf>
    <xf numFmtId="0" fontId="6" fillId="0" borderId="0" xfId="28" applyFont="1" applyAlignment="1">
      <alignment vertical="center" shrinkToFit="1"/>
    </xf>
    <xf numFmtId="0" fontId="6" fillId="0" borderId="0" xfId="28" applyFont="1" applyAlignment="1">
      <alignment horizontal="center" vertical="center" shrinkToFit="1"/>
    </xf>
    <xf numFmtId="0" fontId="10" fillId="0" borderId="6" xfId="28" applyFont="1" applyBorder="1" applyAlignment="1">
      <alignment horizontal="distributed" vertical="center"/>
    </xf>
    <xf numFmtId="180" fontId="10" fillId="0" borderId="6" xfId="28" applyNumberFormat="1" applyFont="1" applyBorder="1" applyAlignment="1">
      <alignment horizontal="center" vertical="center"/>
    </xf>
    <xf numFmtId="180" fontId="3" fillId="0" borderId="0" xfId="14" applyNumberFormat="1" applyFont="1" applyFill="1" applyBorder="1" applyAlignment="1"/>
    <xf numFmtId="184" fontId="33" fillId="2" borderId="10" xfId="2" applyNumberFormat="1" applyFont="1" applyFill="1" applyBorder="1" applyAlignment="1" applyProtection="1">
      <alignment horizontal="distributed" vertical="center"/>
      <protection locked="0"/>
    </xf>
    <xf numFmtId="184" fontId="33" fillId="2" borderId="14" xfId="2" applyNumberFormat="1" applyFont="1" applyFill="1" applyBorder="1" applyAlignment="1" applyProtection="1">
      <alignment vertical="center" shrinkToFit="1"/>
      <protection locked="0"/>
    </xf>
    <xf numFmtId="180" fontId="3" fillId="0" borderId="5" xfId="28" applyNumberFormat="1" applyFont="1" applyBorder="1" applyAlignment="1">
      <alignment horizontal="right" vertical="center"/>
    </xf>
    <xf numFmtId="180" fontId="3" fillId="0" borderId="0" xfId="28" applyNumberFormat="1" applyFont="1" applyBorder="1" applyAlignment="1">
      <alignment horizontal="right" vertical="center"/>
    </xf>
    <xf numFmtId="184" fontId="33" fillId="2" borderId="10" xfId="2" applyNumberFormat="1" applyFont="1" applyFill="1" applyBorder="1" applyAlignment="1" applyProtection="1">
      <alignment horizontal="distributed" vertical="center" wrapText="1"/>
      <protection locked="0"/>
    </xf>
    <xf numFmtId="184" fontId="33" fillId="2" borderId="14" xfId="2" applyNumberFormat="1" applyFont="1" applyFill="1" applyBorder="1" applyAlignment="1" applyProtection="1">
      <alignment horizontal="distributed" vertical="center"/>
      <protection locked="0"/>
    </xf>
    <xf numFmtId="0" fontId="38" fillId="0" borderId="0" xfId="28" applyFont="1" applyAlignment="1">
      <alignment vertical="center"/>
    </xf>
    <xf numFmtId="0" fontId="3" fillId="0" borderId="0" xfId="7" applyAlignment="1">
      <alignment horizontal="center" vertical="center"/>
    </xf>
    <xf numFmtId="184" fontId="33" fillId="2" borderId="10" xfId="2" applyNumberFormat="1" applyFont="1" applyFill="1" applyBorder="1" applyAlignment="1" applyProtection="1">
      <alignment vertical="center" shrinkToFit="1"/>
      <protection locked="0"/>
    </xf>
    <xf numFmtId="180" fontId="9" fillId="3" borderId="1" xfId="2" applyNumberFormat="1" applyFont="1" applyFill="1" applyBorder="1" applyAlignment="1">
      <alignment vertical="center"/>
    </xf>
    <xf numFmtId="0" fontId="39" fillId="0" borderId="0" xfId="25" applyFont="1"/>
    <xf numFmtId="0" fontId="40" fillId="0" borderId="0" xfId="21" applyFont="1" applyFill="1"/>
    <xf numFmtId="0" fontId="35" fillId="0" borderId="0" xfId="25" applyFont="1"/>
    <xf numFmtId="180" fontId="41" fillId="0" borderId="0" xfId="25" applyNumberFormat="1" applyFont="1" applyBorder="1"/>
    <xf numFmtId="0" fontId="2" fillId="0" borderId="0" xfId="14" applyBorder="1" applyAlignment="1">
      <alignment vertical="center"/>
    </xf>
    <xf numFmtId="183" fontId="13" fillId="3" borderId="1" xfId="2" applyNumberFormat="1" applyFont="1" applyFill="1" applyBorder="1" applyAlignment="1">
      <alignment vertical="center"/>
    </xf>
    <xf numFmtId="183" fontId="33" fillId="0" borderId="5" xfId="2" applyNumberFormat="1" applyFont="1" applyBorder="1" applyAlignment="1">
      <alignment vertical="top" wrapText="1"/>
    </xf>
    <xf numFmtId="183" fontId="33" fillId="0" borderId="0" xfId="2" applyNumberFormat="1" applyFont="1" applyBorder="1" applyAlignment="1">
      <alignment vertical="top" wrapText="1"/>
    </xf>
    <xf numFmtId="183" fontId="35" fillId="0" borderId="0" xfId="2" applyNumberFormat="1" applyFont="1" applyBorder="1" applyAlignment="1">
      <alignment horizontal="left" vertical="top" wrapText="1"/>
    </xf>
    <xf numFmtId="180" fontId="3" fillId="0" borderId="9" xfId="14" applyNumberFormat="1" applyFont="1" applyBorder="1" applyAlignment="1">
      <alignment horizontal="right"/>
    </xf>
    <xf numFmtId="180" fontId="3" fillId="0" borderId="10" xfId="21" applyNumberFormat="1" applyFont="1" applyBorder="1" applyAlignment="1">
      <alignment horizontal="right"/>
    </xf>
    <xf numFmtId="180" fontId="3" fillId="0" borderId="10" xfId="2" applyNumberFormat="1" applyFont="1" applyBorder="1" applyAlignment="1">
      <alignment horizontal="right" vertical="center"/>
    </xf>
    <xf numFmtId="180" fontId="9" fillId="0" borderId="14" xfId="14" applyNumberFormat="1" applyFont="1" applyBorder="1" applyAlignment="1">
      <alignment horizontal="right"/>
    </xf>
    <xf numFmtId="180" fontId="9" fillId="0" borderId="1" xfId="2" applyNumberFormat="1" applyFont="1" applyBorder="1" applyAlignment="1">
      <alignment horizontal="right"/>
    </xf>
    <xf numFmtId="183" fontId="3" fillId="0" borderId="5" xfId="2" applyNumberFormat="1" applyFont="1" applyBorder="1" applyAlignment="1">
      <alignment vertical="center"/>
    </xf>
    <xf numFmtId="180" fontId="42" fillId="0" borderId="14" xfId="14" applyNumberFormat="1" applyFont="1" applyBorder="1" applyAlignment="1">
      <alignment horizontal="right"/>
    </xf>
    <xf numFmtId="180" fontId="9" fillId="0" borderId="13" xfId="2" applyNumberFormat="1" applyFont="1" applyBorder="1" applyAlignment="1"/>
    <xf numFmtId="180" fontId="3" fillId="0" borderId="5" xfId="14" applyNumberFormat="1" applyFont="1" applyBorder="1" applyAlignment="1">
      <alignment horizontal="right"/>
    </xf>
    <xf numFmtId="180" fontId="3" fillId="0" borderId="0" xfId="14" applyNumberFormat="1" applyFont="1" applyBorder="1" applyAlignment="1">
      <alignment horizontal="right"/>
    </xf>
    <xf numFmtId="180" fontId="9" fillId="0" borderId="6" xfId="14" applyNumberFormat="1" applyFont="1" applyBorder="1" applyAlignment="1">
      <alignment horizontal="right"/>
    </xf>
    <xf numFmtId="180" fontId="42" fillId="0" borderId="6" xfId="14" applyNumberFormat="1" applyFont="1" applyBorder="1" applyAlignment="1">
      <alignment horizontal="right"/>
    </xf>
    <xf numFmtId="0" fontId="10" fillId="0" borderId="6" xfId="28" applyFont="1" applyBorder="1" applyAlignment="1">
      <alignment horizontal="center" vertical="center"/>
    </xf>
    <xf numFmtId="0" fontId="35" fillId="0" borderId="0" xfId="19" applyFont="1" applyBorder="1" applyAlignment="1">
      <alignment horizontal="right" vertical="top" shrinkToFit="1"/>
    </xf>
    <xf numFmtId="0" fontId="3" fillId="0" borderId="0" xfId="19" applyFont="1" applyBorder="1" applyAlignment="1">
      <alignment horizontal="right" vertical="top" shrinkToFit="1"/>
    </xf>
    <xf numFmtId="183" fontId="35" fillId="0" borderId="0" xfId="2" applyNumberFormat="1" applyFont="1" applyBorder="1" applyAlignment="1">
      <alignment vertical="top" wrapText="1"/>
    </xf>
    <xf numFmtId="0" fontId="35" fillId="0" borderId="0" xfId="28" applyFont="1" applyAlignment="1">
      <alignment horizontal="right" vertical="center"/>
    </xf>
    <xf numFmtId="183" fontId="33" fillId="0" borderId="0" xfId="2" applyNumberFormat="1" applyFont="1" applyBorder="1" applyAlignment="1">
      <alignment horizontal="center" vertical="center" wrapText="1"/>
    </xf>
    <xf numFmtId="180" fontId="9" fillId="0" borderId="16" xfId="2" applyNumberFormat="1" applyFont="1" applyBorder="1" applyAlignment="1">
      <alignment vertical="center"/>
    </xf>
    <xf numFmtId="183" fontId="3" fillId="0" borderId="0" xfId="2" applyNumberFormat="1" applyFont="1" applyBorder="1" applyAlignment="1"/>
    <xf numFmtId="0" fontId="3" fillId="0" borderId="0" xfId="28">
      <alignment vertical="center"/>
    </xf>
    <xf numFmtId="183" fontId="33" fillId="0" borderId="0" xfId="2" applyNumberFormat="1" applyFont="1" applyBorder="1" applyAlignment="1">
      <alignment horizontal="left" vertical="top" wrapText="1"/>
    </xf>
    <xf numFmtId="180" fontId="9" fillId="0" borderId="10" xfId="2" applyNumberFormat="1" applyFont="1" applyBorder="1" applyAlignment="1">
      <alignment vertical="center"/>
    </xf>
    <xf numFmtId="180" fontId="9" fillId="0" borderId="0" xfId="2" applyNumberFormat="1" applyFont="1" applyBorder="1" applyAlignment="1">
      <alignment vertical="center"/>
    </xf>
    <xf numFmtId="183" fontId="3" fillId="0" borderId="5" xfId="2" applyNumberFormat="1" applyFont="1" applyBorder="1" applyAlignment="1"/>
    <xf numFmtId="183" fontId="37" fillId="0" borderId="17" xfId="2" applyNumberFormat="1" applyFont="1" applyBorder="1" applyAlignment="1">
      <alignment horizontal="center" vertical="center" wrapText="1"/>
    </xf>
    <xf numFmtId="183" fontId="37" fillId="0" borderId="6" xfId="2" applyNumberFormat="1" applyFont="1" applyBorder="1" applyAlignment="1">
      <alignment horizontal="center" vertical="center" wrapText="1"/>
    </xf>
    <xf numFmtId="183" fontId="37" fillId="0" borderId="18" xfId="2" applyNumberFormat="1" applyFont="1" applyBorder="1" applyAlignment="1">
      <alignment horizontal="center" vertical="center" wrapText="1"/>
    </xf>
    <xf numFmtId="0" fontId="35" fillId="0" borderId="0" xfId="28" applyFont="1" applyBorder="1" applyAlignment="1">
      <alignment horizontal="center" vertical="center"/>
    </xf>
    <xf numFmtId="0" fontId="33" fillId="0" borderId="0" xfId="28" applyFont="1" applyAlignment="1">
      <alignment horizontal="center" vertical="center"/>
    </xf>
    <xf numFmtId="183" fontId="33" fillId="0" borderId="5" xfId="2" applyNumberFormat="1" applyFont="1" applyBorder="1" applyAlignment="1">
      <alignment horizontal="left" vertical="center" wrapText="1"/>
    </xf>
    <xf numFmtId="0" fontId="33" fillId="0" borderId="0" xfId="28" applyFont="1">
      <alignment vertical="center"/>
    </xf>
    <xf numFmtId="181" fontId="3" fillId="0" borderId="9" xfId="14" applyNumberFormat="1" applyFont="1" applyBorder="1"/>
    <xf numFmtId="181" fontId="3" fillId="0" borderId="10" xfId="14" applyNumberFormat="1" applyFont="1" applyBorder="1"/>
    <xf numFmtId="181" fontId="3" fillId="0" borderId="10" xfId="2" applyNumberFormat="1" applyFont="1" applyBorder="1" applyAlignment="1">
      <alignment vertical="center"/>
    </xf>
    <xf numFmtId="181" fontId="9" fillId="0" borderId="14" xfId="14" applyNumberFormat="1" applyFont="1" applyBorder="1"/>
    <xf numFmtId="181" fontId="3" fillId="0" borderId="9" xfId="0" applyNumberFormat="1" applyFont="1" applyBorder="1">
      <alignment vertical="center"/>
    </xf>
    <xf numFmtId="181" fontId="3" fillId="0" borderId="10" xfId="0" applyNumberFormat="1" applyFont="1" applyBorder="1">
      <alignment vertical="center"/>
    </xf>
    <xf numFmtId="181" fontId="9" fillId="0" borderId="14" xfId="2" applyNumberFormat="1" applyFont="1" applyBorder="1" applyAlignment="1">
      <alignment vertical="center"/>
    </xf>
    <xf numFmtId="180" fontId="3" fillId="0" borderId="9" xfId="0" applyNumberFormat="1" applyFont="1" applyBorder="1">
      <alignment vertical="center"/>
    </xf>
    <xf numFmtId="180" fontId="3" fillId="0" borderId="10" xfId="0" applyNumberFormat="1" applyFont="1" applyBorder="1">
      <alignment vertical="center"/>
    </xf>
    <xf numFmtId="179" fontId="3" fillId="0" borderId="9" xfId="14" applyNumberFormat="1" applyFont="1" applyBorder="1"/>
    <xf numFmtId="179" fontId="3" fillId="0" borderId="10" xfId="14" applyNumberFormat="1" applyFont="1" applyBorder="1"/>
    <xf numFmtId="179" fontId="3" fillId="0" borderId="10" xfId="2" applyNumberFormat="1" applyFont="1" applyBorder="1" applyAlignment="1">
      <alignment vertical="center"/>
    </xf>
    <xf numFmtId="179" fontId="9" fillId="0" borderId="14" xfId="14" applyNumberFormat="1" applyFont="1" applyBorder="1"/>
    <xf numFmtId="179" fontId="3" fillId="0" borderId="9" xfId="0" applyNumberFormat="1" applyFont="1" applyBorder="1">
      <alignment vertical="center"/>
    </xf>
    <xf numFmtId="179" fontId="3" fillId="0" borderId="10" xfId="0" applyNumberFormat="1" applyFont="1" applyBorder="1">
      <alignment vertical="center"/>
    </xf>
    <xf numFmtId="179" fontId="9" fillId="0" borderId="14" xfId="2" applyNumberFormat="1" applyFont="1" applyBorder="1" applyAlignment="1">
      <alignment vertical="center"/>
    </xf>
    <xf numFmtId="181" fontId="3" fillId="0" borderId="5" xfId="14" applyNumberFormat="1" applyFont="1" applyBorder="1"/>
    <xf numFmtId="181" fontId="3" fillId="0" borderId="0" xfId="21" applyNumberFormat="1" applyBorder="1"/>
    <xf numFmtId="181" fontId="3" fillId="0" borderId="0" xfId="7" applyNumberFormat="1" applyFont="1">
      <alignment vertical="center"/>
    </xf>
    <xf numFmtId="181" fontId="9" fillId="0" borderId="6" xfId="14" applyNumberFormat="1" applyFont="1" applyBorder="1"/>
    <xf numFmtId="181" fontId="3" fillId="0" borderId="5" xfId="0" applyNumberFormat="1" applyFont="1" applyBorder="1">
      <alignment vertical="center"/>
    </xf>
    <xf numFmtId="181" fontId="3" fillId="0" borderId="0" xfId="0" applyNumberFormat="1" applyFont="1" applyBorder="1">
      <alignment vertical="center"/>
    </xf>
    <xf numFmtId="181" fontId="9" fillId="0" borderId="6" xfId="2" applyNumberFormat="1" applyFont="1" applyBorder="1" applyAlignment="1">
      <alignment vertical="center"/>
    </xf>
    <xf numFmtId="180" fontId="3" fillId="0" borderId="5" xfId="7" applyNumberFormat="1" applyBorder="1">
      <alignment vertical="center"/>
    </xf>
    <xf numFmtId="180" fontId="3" fillId="0" borderId="0" xfId="7" applyNumberFormat="1" applyBorder="1">
      <alignment vertical="center"/>
    </xf>
    <xf numFmtId="179" fontId="3" fillId="0" borderId="5" xfId="14" applyNumberFormat="1" applyFont="1" applyBorder="1"/>
    <xf numFmtId="179" fontId="9" fillId="0" borderId="6" xfId="14" applyNumberFormat="1" applyFont="1" applyBorder="1"/>
    <xf numFmtId="179" fontId="3" fillId="0" borderId="5" xfId="0" applyNumberFormat="1" applyFont="1" applyBorder="1">
      <alignment vertical="center"/>
    </xf>
    <xf numFmtId="179" fontId="3" fillId="0" borderId="0" xfId="0" applyNumberFormat="1" applyFont="1" applyBorder="1">
      <alignment vertical="center"/>
    </xf>
    <xf numFmtId="179" fontId="9" fillId="0" borderId="6" xfId="2" applyNumberFormat="1" applyFont="1" applyBorder="1" applyAlignment="1">
      <alignment vertical="center"/>
    </xf>
    <xf numFmtId="181" fontId="3" fillId="0" borderId="5" xfId="28" applyNumberFormat="1" applyFont="1" applyBorder="1" applyAlignment="1">
      <alignment horizontal="right" vertical="center"/>
    </xf>
    <xf numFmtId="181" fontId="3" fillId="0" borderId="0" xfId="28" applyNumberFormat="1" applyFont="1" applyBorder="1" applyAlignment="1">
      <alignment horizontal="right" vertical="center"/>
    </xf>
    <xf numFmtId="179" fontId="3" fillId="0" borderId="5" xfId="28" applyNumberFormat="1" applyFont="1" applyBorder="1" applyAlignment="1">
      <alignment horizontal="right" vertical="center"/>
    </xf>
    <xf numFmtId="179" fontId="3" fillId="0" borderId="0" xfId="28" applyNumberFormat="1" applyFont="1" applyBorder="1" applyAlignment="1">
      <alignment horizontal="right" vertical="center"/>
    </xf>
    <xf numFmtId="0" fontId="3" fillId="0" borderId="19" xfId="21" applyBorder="1"/>
    <xf numFmtId="0" fontId="3" fillId="0" borderId="3" xfId="21" applyBorder="1"/>
    <xf numFmtId="0" fontId="3" fillId="0" borderId="19" xfId="11" applyFont="1" applyBorder="1" applyAlignment="1">
      <alignment horizontal="left"/>
    </xf>
    <xf numFmtId="0" fontId="3" fillId="0" borderId="0" xfId="13" applyFont="1" applyAlignment="1">
      <alignment horizontal="left"/>
    </xf>
    <xf numFmtId="49" fontId="43" fillId="0" borderId="0" xfId="11" applyNumberFormat="1" applyFont="1" applyBorder="1" applyAlignment="1">
      <alignment horizontal="left" vertical="center" textRotation="180"/>
    </xf>
    <xf numFmtId="0" fontId="3" fillId="0" borderId="0" xfId="10" quotePrefix="1" applyAlignment="1">
      <alignment horizontal="left"/>
    </xf>
    <xf numFmtId="0" fontId="35" fillId="2" borderId="9" xfId="11" applyFont="1" applyFill="1" applyBorder="1" applyAlignment="1">
      <alignment horizontal="center" vertical="distributed"/>
    </xf>
    <xf numFmtId="0" fontId="35" fillId="2" borderId="14" xfId="11" applyFont="1" applyFill="1" applyBorder="1" applyAlignment="1">
      <alignment horizontal="center" vertical="distributed"/>
    </xf>
    <xf numFmtId="0" fontId="26" fillId="0" borderId="10" xfId="11" applyFont="1" applyBorder="1" applyAlignment="1">
      <alignment horizontal="right" vertical="distributed"/>
    </xf>
    <xf numFmtId="0" fontId="3" fillId="0" borderId="10" xfId="11" applyFont="1" applyBorder="1" applyAlignment="1">
      <alignment horizontal="left"/>
    </xf>
    <xf numFmtId="0" fontId="3" fillId="0" borderId="10" xfId="21" applyFont="1" applyBorder="1"/>
    <xf numFmtId="0" fontId="3" fillId="0" borderId="20" xfId="11" applyFont="1" applyBorder="1"/>
    <xf numFmtId="0" fontId="3" fillId="0" borderId="14" xfId="11" applyFont="1" applyBorder="1" applyAlignment="1">
      <alignment horizontal="left"/>
    </xf>
    <xf numFmtId="0" fontId="9" fillId="0" borderId="13" xfId="10" applyFont="1" applyBorder="1"/>
    <xf numFmtId="0" fontId="2" fillId="0" borderId="14" xfId="15" applyBorder="1" applyAlignment="1">
      <alignment horizontal="center" vertical="distributed"/>
    </xf>
    <xf numFmtId="0" fontId="35" fillId="2" borderId="5" xfId="11" applyFont="1" applyFill="1" applyBorder="1" applyAlignment="1">
      <alignment horizontal="center" vertical="distributed"/>
    </xf>
    <xf numFmtId="0" fontId="35" fillId="2" borderId="6" xfId="11" applyFont="1" applyFill="1" applyBorder="1" applyAlignment="1">
      <alignment horizontal="center" vertical="distributed"/>
    </xf>
    <xf numFmtId="0" fontId="26"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6" xfId="3" applyNumberFormat="1" applyFont="1" applyBorder="1" applyAlignment="1">
      <alignment horizontal="right" vertical="center"/>
    </xf>
    <xf numFmtId="0" fontId="9" fillId="0" borderId="6" xfId="3" applyNumberFormat="1" applyFont="1" applyBorder="1" applyAlignment="1">
      <alignment horizontal="right" vertical="center"/>
    </xf>
    <xf numFmtId="0" fontId="2" fillId="0" borderId="5" xfId="15" applyBorder="1" applyAlignment="1">
      <alignment horizontal="center" vertical="distributed"/>
    </xf>
    <xf numFmtId="0" fontId="2" fillId="0" borderId="6" xfId="15" applyBorder="1" applyAlignment="1">
      <alignment horizontal="center" vertical="distributed"/>
    </xf>
    <xf numFmtId="0" fontId="10" fillId="0" borderId="0" xfId="11" applyFont="1"/>
    <xf numFmtId="0" fontId="35" fillId="2" borderId="2" xfId="11" applyFont="1" applyFill="1" applyBorder="1" applyAlignment="1">
      <alignment horizontal="center" vertical="distributed"/>
    </xf>
    <xf numFmtId="0" fontId="35" fillId="2" borderId="4" xfId="11" applyFont="1" applyFill="1" applyBorder="1" applyAlignment="1">
      <alignment horizontal="center" vertical="distributed"/>
    </xf>
    <xf numFmtId="0" fontId="26"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9" fillId="0" borderId="6" xfId="11" applyFont="1" applyFill="1" applyBorder="1" applyAlignment="1">
      <alignment horizontal="left" vertical="center" shrinkToFit="1"/>
    </xf>
    <xf numFmtId="0" fontId="2" fillId="0" borderId="2" xfId="15" applyBorder="1" applyAlignment="1">
      <alignment horizontal="center" vertical="distributed"/>
    </xf>
    <xf numFmtId="0" fontId="2" fillId="0" borderId="4" xfId="15" applyBorder="1" applyAlignment="1">
      <alignment horizontal="center" vertical="distributed"/>
    </xf>
    <xf numFmtId="0" fontId="11" fillId="0" borderId="0" xfId="11" applyFont="1" applyBorder="1" applyAlignment="1">
      <alignment horizontal="left" vertical="distributed"/>
    </xf>
    <xf numFmtId="49" fontId="3" fillId="0" borderId="6" xfId="11" applyNumberFormat="1" applyFont="1" applyBorder="1" applyAlignment="1">
      <alignment horizontal="left" vertical="center" shrinkToFit="1"/>
    </xf>
    <xf numFmtId="0" fontId="3" fillId="0" borderId="0" xfId="21" applyFill="1" applyAlignment="1">
      <alignment horizontal="center"/>
    </xf>
    <xf numFmtId="0" fontId="3" fillId="2" borderId="9" xfId="11" applyFont="1" applyFill="1" applyBorder="1" applyAlignment="1">
      <alignment horizontal="centerContinuous" shrinkToFit="1"/>
    </xf>
    <xf numFmtId="0" fontId="3" fillId="2" borderId="8" xfId="11" applyFont="1" applyFill="1" applyBorder="1" applyAlignment="1">
      <alignment horizontal="center" vertical="center" shrinkToFit="1"/>
    </xf>
    <xf numFmtId="0" fontId="26" fillId="0" borderId="10" xfId="11" applyFont="1" applyBorder="1" applyAlignment="1">
      <alignment horizontal="right" vertical="center" shrinkToFit="1"/>
    </xf>
    <xf numFmtId="176" fontId="3" fillId="0" borderId="10" xfId="11" applyNumberFormat="1" applyFont="1" applyBorder="1"/>
    <xf numFmtId="176" fontId="3" fillId="0" borderId="14" xfId="11" applyNumberFormat="1" applyFont="1" applyBorder="1"/>
    <xf numFmtId="176" fontId="9" fillId="0" borderId="14" xfId="11" applyNumberFormat="1" applyFont="1" applyBorder="1"/>
    <xf numFmtId="0" fontId="3" fillId="2" borderId="13" xfId="11" applyFont="1" applyFill="1" applyBorder="1" applyAlignment="1">
      <alignment horizontal="center" shrinkToFit="1"/>
    </xf>
    <xf numFmtId="0" fontId="3" fillId="2" borderId="5" xfId="11" applyFont="1" applyFill="1" applyBorder="1" applyAlignment="1">
      <alignment horizontal="centerContinuous" shrinkToFit="1"/>
    </xf>
    <xf numFmtId="0" fontId="44" fillId="2" borderId="8" xfId="11" applyFont="1" applyFill="1" applyBorder="1" applyAlignment="1">
      <alignment horizontal="center" vertical="center" shrinkToFit="1"/>
    </xf>
    <xf numFmtId="0" fontId="26" fillId="0" borderId="3" xfId="11" applyFont="1" applyBorder="1" applyAlignment="1">
      <alignment horizontal="right" vertical="center" shrinkToFit="1"/>
    </xf>
    <xf numFmtId="176" fontId="3" fillId="0" borderId="3" xfId="21" applyNumberFormat="1" applyFont="1" applyBorder="1"/>
    <xf numFmtId="176" fontId="3" fillId="0" borderId="4" xfId="11" applyNumberFormat="1" applyFont="1" applyBorder="1"/>
    <xf numFmtId="176" fontId="9" fillId="0" borderId="4" xfId="11" applyNumberFormat="1" applyFont="1" applyBorder="1"/>
    <xf numFmtId="0" fontId="45" fillId="0" borderId="0" xfId="10" applyFont="1" applyAlignment="1"/>
    <xf numFmtId="0" fontId="3" fillId="2" borderId="7" xfId="11" applyFont="1" applyFill="1" applyBorder="1" applyAlignment="1">
      <alignment horizontal="center" shrinkToFit="1"/>
    </xf>
    <xf numFmtId="176" fontId="3" fillId="0" borderId="6" xfId="11" applyNumberFormat="1" applyFont="1" applyBorder="1"/>
    <xf numFmtId="0" fontId="46" fillId="0" borderId="0" xfId="11" applyFont="1"/>
    <xf numFmtId="0" fontId="47" fillId="0" borderId="0" xfId="22" applyFont="1"/>
    <xf numFmtId="14" fontId="3" fillId="0" borderId="0" xfId="11" applyNumberFormat="1" applyFont="1"/>
    <xf numFmtId="0" fontId="48" fillId="0" borderId="0" xfId="11" applyFont="1" applyAlignment="1">
      <alignment horizontal="center" vertical="center"/>
    </xf>
    <xf numFmtId="176" fontId="9" fillId="0" borderId="6" xfId="11" applyNumberFormat="1" applyFont="1" applyBorder="1"/>
    <xf numFmtId="0" fontId="3" fillId="2" borderId="13" xfId="11" applyFont="1" applyFill="1" applyBorder="1" applyAlignment="1">
      <alignment horizontal="centerContinuous" shrinkToFit="1"/>
    </xf>
    <xf numFmtId="0" fontId="3" fillId="2" borderId="2" xfId="11" applyFont="1" applyFill="1" applyBorder="1" applyAlignment="1">
      <alignment horizontal="centerContinuous" shrinkToFit="1"/>
    </xf>
    <xf numFmtId="0" fontId="3" fillId="2" borderId="7" xfId="11" applyFont="1" applyFill="1" applyBorder="1" applyAlignment="1">
      <alignment horizontal="centerContinuous" shrinkToFit="1"/>
    </xf>
    <xf numFmtId="176" fontId="6" fillId="0" borderId="0" xfId="11" applyNumberFormat="1" applyFont="1" applyBorder="1" applyAlignment="1"/>
    <xf numFmtId="176" fontId="8" fillId="0" borderId="0" xfId="11" applyNumberFormat="1" applyFont="1" applyBorder="1" applyAlignment="1"/>
    <xf numFmtId="0" fontId="3" fillId="2" borderId="1" xfId="11" applyFont="1" applyFill="1" applyBorder="1" applyAlignment="1">
      <alignment horizontal="centerContinuous" shrinkToFit="1"/>
    </xf>
    <xf numFmtId="0" fontId="3" fillId="2" borderId="15" xfId="11" applyFont="1" applyFill="1" applyBorder="1" applyAlignment="1">
      <alignment horizontal="centerContinuous" shrinkToFit="1"/>
    </xf>
    <xf numFmtId="0" fontId="3" fillId="2" borderId="8" xfId="11" applyFont="1" applyFill="1" applyBorder="1" applyAlignment="1">
      <alignment horizontal="centerContinuous" shrinkToFit="1"/>
    </xf>
    <xf numFmtId="0" fontId="3" fillId="2" borderId="9" xfId="11" applyFont="1" applyFill="1" applyBorder="1" applyAlignment="1">
      <alignment horizontal="center" vertical="distributed" shrinkToFit="1"/>
    </xf>
    <xf numFmtId="0" fontId="3" fillId="2" borderId="2" xfId="11" applyFont="1" applyFill="1" applyBorder="1" applyAlignment="1">
      <alignment horizontal="center" vertical="distributed"/>
    </xf>
    <xf numFmtId="0" fontId="3" fillId="2" borderId="9" xfId="11" quotePrefix="1" applyFont="1" applyFill="1" applyBorder="1" applyAlignment="1">
      <alignment horizontal="centerContinuous" shrinkToFit="1"/>
    </xf>
    <xf numFmtId="0" fontId="44" fillId="2" borderId="13" xfId="11" applyFont="1" applyFill="1" applyBorder="1" applyAlignment="1">
      <alignment horizontal="center" vertical="center"/>
    </xf>
    <xf numFmtId="0" fontId="26" fillId="0" borderId="10" xfId="11" applyFont="1" applyBorder="1" applyAlignment="1">
      <alignment horizontal="right" vertical="center"/>
    </xf>
    <xf numFmtId="182" fontId="3" fillId="0" borderId="10" xfId="11" applyNumberFormat="1" applyFont="1" applyBorder="1"/>
    <xf numFmtId="182" fontId="3" fillId="0" borderId="14" xfId="11" applyNumberFormat="1" applyFont="1" applyBorder="1"/>
    <xf numFmtId="182" fontId="9" fillId="0" borderId="14" xfId="11" applyNumberFormat="1" applyFont="1" applyBorder="1"/>
    <xf numFmtId="0" fontId="3" fillId="0" borderId="6" xfId="10" applyFill="1" applyBorder="1"/>
    <xf numFmtId="182" fontId="3" fillId="0" borderId="3" xfId="10" applyNumberFormat="1" applyBorder="1"/>
    <xf numFmtId="182" fontId="3" fillId="0" borderId="4" xfId="10" applyNumberFormat="1" applyBorder="1"/>
    <xf numFmtId="182" fontId="9" fillId="0" borderId="4" xfId="11" applyNumberFormat="1" applyFont="1" applyBorder="1"/>
    <xf numFmtId="182" fontId="3" fillId="0" borderId="6" xfId="10" applyNumberFormat="1" applyBorder="1"/>
    <xf numFmtId="0" fontId="43" fillId="0" borderId="0" xfId="11" applyFont="1" applyFill="1" applyAlignment="1">
      <alignment horizontal="center"/>
    </xf>
    <xf numFmtId="0" fontId="26" fillId="0" borderId="0" xfId="11" applyFont="1" applyBorder="1" applyAlignment="1">
      <alignment horizontal="right" vertical="center"/>
    </xf>
    <xf numFmtId="182" fontId="3" fillId="0" borderId="0" xfId="10" applyNumberFormat="1" applyBorder="1"/>
    <xf numFmtId="182" fontId="9" fillId="0" borderId="6" xfId="11" applyNumberFormat="1" applyFont="1" applyBorder="1"/>
    <xf numFmtId="0" fontId="45" fillId="0" borderId="0" xfId="10" applyFont="1" applyAlignment="1">
      <alignment horizontal="center"/>
    </xf>
    <xf numFmtId="0" fontId="45" fillId="0" borderId="6" xfId="10" applyFont="1" applyBorder="1" applyAlignment="1">
      <alignment horizontal="center"/>
    </xf>
    <xf numFmtId="0" fontId="43" fillId="0" borderId="0" xfId="9" applyFont="1" applyAlignment="1">
      <alignment vertical="center"/>
    </xf>
    <xf numFmtId="0" fontId="43" fillId="4" borderId="9" xfId="9" applyFont="1" applyFill="1" applyBorder="1" applyAlignment="1">
      <alignment horizontal="center" vertical="center"/>
    </xf>
    <xf numFmtId="0" fontId="43" fillId="4" borderId="10" xfId="9" applyFont="1" applyFill="1" applyBorder="1" applyAlignment="1">
      <alignment horizontal="center" vertical="center"/>
    </xf>
    <xf numFmtId="0" fontId="43" fillId="4" borderId="21" xfId="9" applyFont="1" applyFill="1" applyBorder="1" applyAlignment="1">
      <alignment horizontal="center" vertical="center"/>
    </xf>
    <xf numFmtId="0" fontId="3" fillId="0" borderId="22" xfId="15" applyFont="1" applyBorder="1" applyAlignment="1">
      <alignment horizontal="left" vertical="center"/>
    </xf>
    <xf numFmtId="0" fontId="3" fillId="0" borderId="23"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left" vertical="center"/>
    </xf>
    <xf numFmtId="0" fontId="3" fillId="0" borderId="26" xfId="15" applyFont="1" applyBorder="1" applyAlignment="1">
      <alignment horizontal="left" vertical="center"/>
    </xf>
    <xf numFmtId="0" fontId="35" fillId="0" borderId="9" xfId="9" applyNumberFormat="1" applyFont="1" applyFill="1" applyBorder="1" applyAlignment="1">
      <alignment vertical="center" wrapText="1"/>
    </xf>
    <xf numFmtId="0" fontId="35" fillId="0" borderId="24" xfId="9" applyNumberFormat="1" applyFont="1" applyFill="1" applyBorder="1" applyAlignment="1">
      <alignment vertical="center" wrapText="1"/>
    </xf>
    <xf numFmtId="0" fontId="35" fillId="0" borderId="10" xfId="9" applyNumberFormat="1" applyFont="1" applyFill="1" applyBorder="1" applyAlignment="1">
      <alignment vertical="center" wrapText="1"/>
    </xf>
    <xf numFmtId="0" fontId="35" fillId="0" borderId="27" xfId="9" applyNumberFormat="1" applyFont="1" applyFill="1" applyBorder="1" applyAlignment="1">
      <alignment vertical="center" wrapText="1"/>
    </xf>
    <xf numFmtId="0" fontId="35" fillId="0" borderId="26" xfId="9" applyNumberFormat="1" applyFont="1" applyFill="1" applyBorder="1" applyAlignment="1">
      <alignment vertical="center" wrapText="1"/>
    </xf>
    <xf numFmtId="185" fontId="43" fillId="0" borderId="0" xfId="9" applyNumberFormat="1" applyFont="1" applyAlignment="1">
      <alignment horizontal="left"/>
    </xf>
    <xf numFmtId="0" fontId="43" fillId="0" borderId="0" xfId="9" applyFont="1"/>
    <xf numFmtId="0" fontId="43" fillId="4" borderId="2" xfId="9" applyFont="1" applyFill="1" applyBorder="1" applyAlignment="1">
      <alignment horizontal="center" vertical="center"/>
    </xf>
    <xf numFmtId="0" fontId="43" fillId="4" borderId="3" xfId="9" applyFont="1" applyFill="1" applyBorder="1" applyAlignment="1">
      <alignment horizontal="center" vertical="center"/>
    </xf>
    <xf numFmtId="0" fontId="43" fillId="4" borderId="28" xfId="9" applyFont="1" applyFill="1" applyBorder="1" applyAlignment="1">
      <alignment horizontal="center" vertical="center"/>
    </xf>
    <xf numFmtId="49" fontId="35" fillId="0" borderId="29" xfId="9" applyNumberFormat="1" applyFont="1" applyBorder="1" applyAlignment="1">
      <alignment horizontal="distributed" vertical="center"/>
    </xf>
    <xf numFmtId="49" fontId="35" fillId="0" borderId="30" xfId="9" applyNumberFormat="1" applyFont="1" applyBorder="1" applyAlignment="1">
      <alignment horizontal="distributed" vertical="center" wrapText="1"/>
    </xf>
    <xf numFmtId="49" fontId="35" fillId="0" borderId="31" xfId="9" applyNumberFormat="1" applyFont="1" applyBorder="1" applyAlignment="1">
      <alignment horizontal="distributed" vertical="center" wrapText="1"/>
    </xf>
    <xf numFmtId="49" fontId="35" fillId="0" borderId="32" xfId="9" applyNumberFormat="1" applyFont="1" applyBorder="1" applyAlignment="1">
      <alignment horizontal="distributed" vertical="center" wrapText="1"/>
    </xf>
    <xf numFmtId="49" fontId="35" fillId="0" borderId="2" xfId="9" applyNumberFormat="1" applyFont="1" applyBorder="1" applyAlignment="1">
      <alignment horizontal="distributed" vertical="center" wrapText="1"/>
    </xf>
    <xf numFmtId="49" fontId="35" fillId="0" borderId="3" xfId="9" applyNumberFormat="1" applyFont="1" applyBorder="1" applyAlignment="1">
      <alignment horizontal="distributed" vertical="center" wrapText="1"/>
    </xf>
    <xf numFmtId="49" fontId="35" fillId="0" borderId="33" xfId="9" applyNumberFormat="1" applyFont="1" applyBorder="1" applyAlignment="1">
      <alignment horizontal="distributed" vertical="center" wrapText="1"/>
    </xf>
    <xf numFmtId="49" fontId="35" fillId="0" borderId="33" xfId="6" applyNumberFormat="1" applyFont="1" applyBorder="1" applyAlignment="1">
      <alignment horizontal="distributed" vertical="center"/>
    </xf>
    <xf numFmtId="0" fontId="35" fillId="0" borderId="2" xfId="15" applyFont="1" applyBorder="1" applyAlignment="1">
      <alignment horizontal="distributed" vertical="center"/>
    </xf>
    <xf numFmtId="0" fontId="35" fillId="0" borderId="32" xfId="15" applyFont="1" applyBorder="1" applyAlignment="1">
      <alignment horizontal="distributed" vertical="center"/>
    </xf>
    <xf numFmtId="0" fontId="8" fillId="0" borderId="0" xfId="9" applyFont="1" applyAlignment="1"/>
    <xf numFmtId="0" fontId="43" fillId="4" borderId="14" xfId="9" applyFont="1" applyFill="1" applyBorder="1" applyAlignment="1">
      <alignment horizontal="center" vertical="center"/>
    </xf>
    <xf numFmtId="0" fontId="43" fillId="4" borderId="34" xfId="9" applyFont="1" applyFill="1" applyBorder="1" applyAlignment="1">
      <alignment horizontal="center" vertical="center"/>
    </xf>
    <xf numFmtId="3" fontId="3" fillId="0" borderId="35" xfId="9" applyNumberFormat="1" applyFont="1" applyBorder="1"/>
    <xf numFmtId="3" fontId="3" fillId="0" borderId="15" xfId="9" applyNumberFormat="1" applyFont="1" applyBorder="1"/>
    <xf numFmtId="3" fontId="3" fillId="0" borderId="36" xfId="9" applyNumberFormat="1" applyFont="1" applyBorder="1"/>
    <xf numFmtId="3" fontId="3" fillId="0" borderId="37" xfId="9" applyNumberFormat="1" applyFont="1" applyBorder="1"/>
    <xf numFmtId="3" fontId="3" fillId="0" borderId="11"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11" xfId="9" applyNumberFormat="1" applyFont="1" applyBorder="1" applyAlignment="1">
      <alignment horizontal="right"/>
    </xf>
    <xf numFmtId="3" fontId="3" fillId="0" borderId="38" xfId="9" applyNumberFormat="1" applyFont="1" applyBorder="1" applyAlignment="1">
      <alignment horizontal="right"/>
    </xf>
    <xf numFmtId="0" fontId="43" fillId="4" borderId="5" xfId="9" applyFont="1" applyFill="1" applyBorder="1" applyAlignment="1">
      <alignment horizontal="center" vertical="center"/>
    </xf>
    <xf numFmtId="0" fontId="43" fillId="4" borderId="0" xfId="9" applyFont="1" applyFill="1" applyBorder="1" applyAlignment="1">
      <alignment horizontal="center" vertical="center"/>
    </xf>
    <xf numFmtId="0" fontId="43" fillId="4" borderId="6" xfId="9" applyFont="1" applyFill="1" applyBorder="1" applyAlignment="1">
      <alignment horizontal="center" vertical="center"/>
    </xf>
    <xf numFmtId="0" fontId="43" fillId="4" borderId="39" xfId="9" applyFont="1" applyFill="1" applyBorder="1" applyAlignment="1">
      <alignment horizontal="center" vertical="center"/>
    </xf>
    <xf numFmtId="3" fontId="3" fillId="0" borderId="40" xfId="9" applyNumberFormat="1" applyFont="1" applyBorder="1"/>
    <xf numFmtId="3" fontId="3" fillId="0" borderId="2"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3" xfId="9" applyNumberFormat="1" applyFont="1" applyBorder="1"/>
    <xf numFmtId="3" fontId="3" fillId="0" borderId="33" xfId="9" applyNumberFormat="1" applyFont="1" applyBorder="1" applyAlignment="1">
      <alignment horizontal="right"/>
    </xf>
    <xf numFmtId="3" fontId="3" fillId="0" borderId="3" xfId="9" applyNumberFormat="1" applyFont="1" applyBorder="1" applyAlignment="1">
      <alignment horizontal="right"/>
    </xf>
    <xf numFmtId="3" fontId="3" fillId="0" borderId="32" xfId="9" applyNumberFormat="1" applyFont="1" applyBorder="1" applyAlignment="1">
      <alignment horizontal="right"/>
    </xf>
    <xf numFmtId="0" fontId="43" fillId="4" borderId="4" xfId="9" applyFont="1" applyFill="1" applyBorder="1" applyAlignment="1">
      <alignment horizontal="center" vertical="center"/>
    </xf>
    <xf numFmtId="14" fontId="8" fillId="0" borderId="0" xfId="9" applyNumberFormat="1" applyFont="1" applyAlignment="1">
      <alignment horizontal="center"/>
    </xf>
    <xf numFmtId="0" fontId="43" fillId="4" borderId="1" xfId="9" applyFont="1" applyFill="1" applyBorder="1" applyAlignment="1">
      <alignment vertical="center"/>
    </xf>
    <xf numFmtId="0" fontId="43" fillId="4" borderId="5" xfId="9" applyFont="1" applyFill="1" applyBorder="1" applyAlignment="1">
      <alignment vertical="center"/>
    </xf>
    <xf numFmtId="185" fontId="35" fillId="0" borderId="0" xfId="9" applyNumberFormat="1" applyFont="1"/>
    <xf numFmtId="0" fontId="43" fillId="4" borderId="15" xfId="9" applyFont="1" applyFill="1" applyBorder="1" applyAlignment="1">
      <alignment horizontal="center" vertical="center" shrinkToFit="1"/>
    </xf>
    <xf numFmtId="0" fontId="43" fillId="4" borderId="41" xfId="9" applyFont="1" applyFill="1" applyBorder="1" applyAlignment="1">
      <alignment horizontal="center" vertical="center" shrinkToFit="1"/>
    </xf>
    <xf numFmtId="0" fontId="43" fillId="4" borderId="7" xfId="9" applyFont="1" applyFill="1" applyBorder="1" applyAlignment="1">
      <alignment vertical="center"/>
    </xf>
    <xf numFmtId="0" fontId="43" fillId="4" borderId="2" xfId="9" applyFont="1" applyFill="1" applyBorder="1" applyAlignment="1">
      <alignment vertical="center"/>
    </xf>
    <xf numFmtId="0" fontId="43" fillId="4" borderId="42" xfId="9" applyFont="1" applyFill="1" applyBorder="1" applyAlignment="1">
      <alignment horizontal="center" vertical="center"/>
    </xf>
    <xf numFmtId="0" fontId="47" fillId="0" borderId="0" xfId="9" applyFont="1" applyAlignment="1">
      <alignment vertical="center"/>
    </xf>
    <xf numFmtId="0" fontId="47" fillId="0" borderId="22" xfId="9" applyFont="1" applyBorder="1" applyAlignment="1">
      <alignment horizontal="center" vertical="center"/>
    </xf>
    <xf numFmtId="0" fontId="3" fillId="0" borderId="10" xfId="15" applyFont="1" applyBorder="1" applyAlignment="1">
      <alignment horizontal="left" vertical="center"/>
    </xf>
    <xf numFmtId="0" fontId="47" fillId="0" borderId="40" xfId="9" applyFont="1" applyBorder="1" applyAlignment="1">
      <alignment horizontal="center" vertical="center"/>
    </xf>
    <xf numFmtId="49" fontId="35" fillId="0" borderId="4" xfId="9" applyNumberFormat="1" applyFont="1" applyBorder="1" applyAlignment="1">
      <alignment horizontal="distributed" vertical="center"/>
    </xf>
    <xf numFmtId="0" fontId="47" fillId="0" borderId="3" xfId="9" applyFont="1" applyBorder="1" applyAlignment="1">
      <alignment horizontal="right" vertical="top"/>
    </xf>
    <xf numFmtId="179" fontId="3" fillId="0" borderId="3" xfId="21" applyNumberFormat="1" applyBorder="1"/>
    <xf numFmtId="179" fontId="3" fillId="0" borderId="15" xfId="9" applyNumberFormat="1" applyFont="1" applyBorder="1"/>
    <xf numFmtId="179" fontId="3" fillId="0" borderId="37" xfId="9" applyNumberFormat="1" applyFont="1" applyBorder="1"/>
    <xf numFmtId="179" fontId="3" fillId="0" borderId="36" xfId="9" applyNumberFormat="1" applyFont="1" applyBorder="1"/>
    <xf numFmtId="179" fontId="3" fillId="0" borderId="38" xfId="9" applyNumberFormat="1" applyFont="1" applyBorder="1"/>
    <xf numFmtId="179" fontId="3" fillId="0" borderId="31" xfId="9" applyNumberFormat="1" applyFont="1" applyBorder="1"/>
    <xf numFmtId="179" fontId="3" fillId="0" borderId="33" xfId="9" applyNumberFormat="1" applyFont="1" applyBorder="1"/>
    <xf numFmtId="179" fontId="3" fillId="0" borderId="33" xfId="9" applyNumberFormat="1" applyFont="1" applyBorder="1" applyAlignment="1">
      <alignment horizontal="right"/>
    </xf>
    <xf numFmtId="179" fontId="3" fillId="0" borderId="2" xfId="9" applyNumberFormat="1" applyFont="1" applyBorder="1"/>
    <xf numFmtId="179" fontId="3" fillId="0" borderId="32" xfId="9" applyNumberFormat="1" applyFont="1" applyBorder="1"/>
    <xf numFmtId="0" fontId="47" fillId="0" borderId="40" xfId="9" applyFont="1" applyBorder="1" applyAlignment="1">
      <alignment horizontal="right" vertical="top"/>
    </xf>
    <xf numFmtId="179" fontId="3" fillId="0" borderId="3" xfId="9" applyNumberFormat="1" applyFont="1" applyBorder="1" applyAlignment="1">
      <alignment horizontal="right"/>
    </xf>
    <xf numFmtId="179" fontId="3" fillId="0" borderId="32" xfId="9" applyNumberFormat="1" applyFont="1" applyBorder="1" applyAlignment="1">
      <alignment horizontal="right"/>
    </xf>
    <xf numFmtId="0" fontId="47" fillId="0" borderId="10" xfId="9" applyFont="1" applyBorder="1" applyAlignment="1">
      <alignment horizontal="right" vertical="top"/>
    </xf>
    <xf numFmtId="0" fontId="47" fillId="0" borderId="22" xfId="9" applyFont="1" applyBorder="1" applyAlignment="1">
      <alignment horizontal="right" vertical="top"/>
    </xf>
    <xf numFmtId="0" fontId="47" fillId="0" borderId="11" xfId="9" applyFont="1" applyBorder="1" applyAlignment="1">
      <alignment horizontal="right" vertical="top"/>
    </xf>
    <xf numFmtId="0" fontId="47" fillId="0" borderId="35" xfId="9" applyFont="1" applyBorder="1" applyAlignment="1">
      <alignment horizontal="right" vertical="top"/>
    </xf>
    <xf numFmtId="0" fontId="43" fillId="4" borderId="13" xfId="9" applyFont="1" applyFill="1" applyBorder="1" applyAlignment="1">
      <alignment horizontal="center" vertical="center"/>
    </xf>
    <xf numFmtId="0" fontId="3" fillId="4" borderId="1" xfId="9" applyFont="1" applyFill="1" applyBorder="1" applyAlignment="1">
      <alignment horizontal="center" vertical="center"/>
    </xf>
    <xf numFmtId="0" fontId="43" fillId="4" borderId="1" xfId="9" applyFont="1" applyFill="1" applyBorder="1" applyAlignment="1">
      <alignment horizontal="center" vertical="center"/>
    </xf>
    <xf numFmtId="0" fontId="43" fillId="4" borderId="7" xfId="9" applyFont="1" applyFill="1" applyBorder="1" applyAlignment="1">
      <alignment horizontal="center" vertical="center"/>
    </xf>
    <xf numFmtId="0" fontId="49" fillId="0" borderId="43" xfId="9" applyFont="1" applyBorder="1" applyAlignment="1">
      <alignment horizontal="right" vertical="top"/>
    </xf>
    <xf numFmtId="186" fontId="3" fillId="0" borderId="3" xfId="9" applyNumberFormat="1" applyFont="1" applyBorder="1"/>
    <xf numFmtId="186" fontId="3" fillId="0" borderId="15" xfId="9" applyNumberFormat="1" applyFont="1" applyBorder="1"/>
    <xf numFmtId="186" fontId="3" fillId="0" borderId="36" xfId="9" applyNumberFormat="1" applyFont="1" applyBorder="1"/>
    <xf numFmtId="186" fontId="3" fillId="0" borderId="2" xfId="9" applyNumberFormat="1" applyFont="1" applyBorder="1"/>
    <xf numFmtId="186" fontId="3" fillId="0" borderId="37" xfId="9" applyNumberFormat="1" applyFont="1" applyBorder="1"/>
    <xf numFmtId="186" fontId="3" fillId="0" borderId="33" xfId="9" applyNumberFormat="1" applyFont="1" applyBorder="1"/>
    <xf numFmtId="186" fontId="3" fillId="0" borderId="31" xfId="9" applyNumberFormat="1" applyFont="1" applyBorder="1"/>
    <xf numFmtId="186" fontId="3" fillId="0" borderId="33" xfId="9" applyNumberFormat="1" applyFont="1" applyBorder="1" applyAlignment="1">
      <alignment horizontal="right"/>
    </xf>
    <xf numFmtId="186" fontId="3" fillId="0" borderId="32" xfId="9" applyNumberFormat="1" applyFont="1" applyBorder="1"/>
    <xf numFmtId="186" fontId="3" fillId="0" borderId="38" xfId="9" applyNumberFormat="1" applyFont="1" applyBorder="1"/>
    <xf numFmtId="186" fontId="3" fillId="0" borderId="3" xfId="9" applyNumberFormat="1" applyFont="1" applyBorder="1" applyAlignment="1">
      <alignment horizontal="right"/>
    </xf>
    <xf numFmtId="186" fontId="3" fillId="0" borderId="32" xfId="9" applyNumberFormat="1" applyFont="1" applyBorder="1" applyAlignment="1">
      <alignment horizontal="right"/>
    </xf>
    <xf numFmtId="0" fontId="49" fillId="0" borderId="22" xfId="9" applyFont="1" applyBorder="1" applyAlignment="1">
      <alignment horizontal="right" vertical="top"/>
    </xf>
    <xf numFmtId="0" fontId="3" fillId="4" borderId="5" xfId="9" applyFont="1" applyFill="1" applyBorder="1" applyAlignment="1">
      <alignment horizontal="center" vertical="center"/>
    </xf>
    <xf numFmtId="0" fontId="43" fillId="4" borderId="44" xfId="9" applyFont="1" applyFill="1" applyBorder="1" applyAlignment="1">
      <alignment horizontal="center" vertical="center"/>
    </xf>
    <xf numFmtId="0" fontId="49" fillId="0" borderId="35" xfId="9" applyFont="1" applyBorder="1" applyAlignment="1">
      <alignment horizontal="right" vertical="top"/>
    </xf>
    <xf numFmtId="0" fontId="33" fillId="0" borderId="0" xfId="24" applyFont="1" applyAlignment="1"/>
    <xf numFmtId="0" fontId="35" fillId="0" borderId="0" xfId="24" applyFont="1" applyAlignment="1">
      <alignment textRotation="180"/>
    </xf>
    <xf numFmtId="0" fontId="3" fillId="0" borderId="0" xfId="24" applyFont="1" applyAlignment="1">
      <alignment vertical="top"/>
    </xf>
    <xf numFmtId="0" fontId="33" fillId="4" borderId="9" xfId="24" applyFont="1" applyFill="1" applyBorder="1" applyAlignment="1">
      <alignment horizontal="center" vertical="center"/>
    </xf>
    <xf numFmtId="0" fontId="33" fillId="4" borderId="10" xfId="24" applyFont="1" applyFill="1" applyBorder="1" applyAlignment="1">
      <alignment horizontal="center" vertical="center"/>
    </xf>
    <xf numFmtId="0" fontId="33" fillId="4" borderId="14" xfId="24" applyFont="1" applyFill="1" applyBorder="1" applyAlignment="1">
      <alignment horizontal="center" vertical="center"/>
    </xf>
    <xf numFmtId="0" fontId="3" fillId="0" borderId="14" xfId="10" applyBorder="1"/>
    <xf numFmtId="0" fontId="33" fillId="4" borderId="2" xfId="24" applyFont="1" applyFill="1" applyBorder="1" applyAlignment="1">
      <alignment horizontal="center" vertical="center"/>
    </xf>
    <xf numFmtId="0" fontId="33" fillId="4" borderId="3" xfId="24" applyFont="1" applyFill="1" applyBorder="1" applyAlignment="1">
      <alignment horizontal="center" vertical="center"/>
    </xf>
    <xf numFmtId="0" fontId="33" fillId="4" borderId="4" xfId="24" applyFont="1" applyFill="1" applyBorder="1" applyAlignment="1">
      <alignment horizontal="center" vertical="center"/>
    </xf>
    <xf numFmtId="0" fontId="35" fillId="0" borderId="0" xfId="13" applyFont="1" applyBorder="1" applyAlignment="1">
      <alignment horizontal="distributed" vertical="center" shrinkToFit="1"/>
    </xf>
    <xf numFmtId="0" fontId="35" fillId="0" borderId="3" xfId="24" applyFont="1" applyBorder="1" applyAlignment="1">
      <alignment horizontal="distributed" vertical="center" shrinkToFit="1"/>
    </xf>
    <xf numFmtId="0" fontId="35" fillId="0" borderId="3" xfId="24" applyFont="1" applyBorder="1" applyAlignment="1">
      <alignment vertical="center" shrinkToFit="1"/>
    </xf>
    <xf numFmtId="0" fontId="35" fillId="0" borderId="4" xfId="24" applyFont="1" applyBorder="1" applyAlignment="1">
      <alignment vertical="center" shrinkToFit="1"/>
    </xf>
    <xf numFmtId="0" fontId="33" fillId="4" borderId="13" xfId="24" applyFont="1" applyFill="1" applyBorder="1" applyAlignment="1">
      <alignment horizontal="center"/>
    </xf>
    <xf numFmtId="0" fontId="46" fillId="4" borderId="9" xfId="24" applyFont="1" applyFill="1" applyBorder="1" applyAlignment="1">
      <alignment horizontal="center" vertical="center" shrinkToFit="1"/>
    </xf>
    <xf numFmtId="0" fontId="46" fillId="4" borderId="14" xfId="24" applyFont="1" applyFill="1" applyBorder="1" applyAlignment="1">
      <alignment horizontal="center" vertical="center" shrinkToFit="1"/>
    </xf>
    <xf numFmtId="3" fontId="35" fillId="0" borderId="10" xfId="24" applyNumberFormat="1" applyFont="1" applyBorder="1" applyAlignment="1">
      <alignment horizontal="right" vertical="center"/>
    </xf>
    <xf numFmtId="3" fontId="35" fillId="0" borderId="14" xfId="24" applyNumberFormat="1" applyFont="1" applyBorder="1" applyAlignment="1">
      <alignment horizontal="right" vertical="center"/>
    </xf>
    <xf numFmtId="0" fontId="9" fillId="0" borderId="0" xfId="24" applyFont="1" applyAlignment="1">
      <alignment vertical="top"/>
    </xf>
    <xf numFmtId="0" fontId="33" fillId="4" borderId="1" xfId="24" applyFont="1" applyFill="1" applyBorder="1" applyAlignment="1">
      <alignment horizontal="center"/>
    </xf>
    <xf numFmtId="0" fontId="33" fillId="4" borderId="5" xfId="24" applyFont="1" applyFill="1" applyBorder="1" applyAlignment="1">
      <alignment horizontal="center"/>
    </xf>
    <xf numFmtId="0" fontId="46" fillId="4" borderId="13" xfId="24" applyFont="1" applyFill="1" applyBorder="1" applyAlignment="1">
      <alignment horizontal="center" vertical="center" shrinkToFit="1"/>
    </xf>
    <xf numFmtId="3" fontId="35" fillId="0" borderId="0" xfId="24" applyNumberFormat="1" applyFont="1" applyBorder="1" applyAlignment="1">
      <alignment horizontal="right" vertical="center"/>
    </xf>
    <xf numFmtId="3" fontId="35" fillId="0" borderId="6" xfId="24" applyNumberFormat="1" applyFont="1" applyBorder="1" applyAlignment="1">
      <alignment horizontal="right" vertical="center"/>
    </xf>
    <xf numFmtId="38" fontId="33" fillId="0" borderId="0" xfId="3" applyFont="1" applyBorder="1" applyAlignment="1">
      <alignment horizontal="center"/>
    </xf>
    <xf numFmtId="0" fontId="33" fillId="4" borderId="7" xfId="24" applyFont="1" applyFill="1" applyBorder="1" applyAlignment="1">
      <alignment horizontal="center"/>
    </xf>
    <xf numFmtId="0" fontId="33" fillId="4" borderId="2" xfId="24" applyFont="1" applyFill="1" applyBorder="1" applyAlignment="1">
      <alignment horizontal="center"/>
    </xf>
    <xf numFmtId="0" fontId="46" fillId="4" borderId="8" xfId="24" applyFont="1" applyFill="1" applyBorder="1" applyAlignment="1">
      <alignment horizontal="center" vertical="center" shrinkToFit="1"/>
    </xf>
    <xf numFmtId="3" fontId="35" fillId="0" borderId="3" xfId="24" applyNumberFormat="1" applyFont="1" applyBorder="1" applyAlignment="1">
      <alignment horizontal="right" vertical="center"/>
    </xf>
    <xf numFmtId="3" fontId="35" fillId="0" borderId="4" xfId="24" applyNumberFormat="1" applyFont="1" applyBorder="1" applyAlignment="1">
      <alignment horizontal="right" vertical="center"/>
    </xf>
    <xf numFmtId="14" fontId="33" fillId="0" borderId="0" xfId="24" applyNumberFormat="1" applyFont="1"/>
    <xf numFmtId="0" fontId="33" fillId="0" borderId="0" xfId="8" applyFont="1" applyFill="1" applyBorder="1" applyAlignment="1">
      <alignment horizontal="center"/>
    </xf>
    <xf numFmtId="0" fontId="35" fillId="0" borderId="0" xfId="24" applyFont="1" applyBorder="1" applyAlignment="1">
      <alignment vertical="center" shrinkToFit="1"/>
    </xf>
    <xf numFmtId="0" fontId="26" fillId="0" borderId="9" xfId="24" applyFont="1" applyBorder="1" applyAlignment="1">
      <alignment horizontal="right"/>
    </xf>
    <xf numFmtId="0" fontId="26" fillId="0" borderId="3" xfId="24" applyFont="1" applyBorder="1" applyAlignment="1">
      <alignment horizontal="right" vertical="center"/>
    </xf>
    <xf numFmtId="0" fontId="33" fillId="4" borderId="13" xfId="24" applyFont="1" applyFill="1" applyBorder="1" applyAlignment="1">
      <alignment horizontal="center" vertical="center"/>
    </xf>
    <xf numFmtId="0" fontId="47" fillId="4" borderId="9" xfId="24" applyFont="1" applyFill="1" applyBorder="1" applyAlignment="1">
      <alignment horizontal="center" vertical="center" shrinkToFit="1"/>
    </xf>
    <xf numFmtId="0" fontId="47" fillId="4" borderId="14" xfId="24" applyFont="1" applyFill="1" applyBorder="1" applyAlignment="1">
      <alignment horizontal="center" vertical="center" shrinkToFit="1"/>
    </xf>
    <xf numFmtId="0" fontId="26" fillId="0" borderId="9" xfId="24" applyFont="1" applyBorder="1" applyAlignment="1">
      <alignment horizontal="right" vertical="center" shrinkToFit="1"/>
    </xf>
    <xf numFmtId="176" fontId="35" fillId="0" borderId="10" xfId="24" applyNumberFormat="1" applyFont="1" applyBorder="1" applyAlignment="1">
      <alignment horizontal="right" vertical="center"/>
    </xf>
    <xf numFmtId="176" fontId="35" fillId="0" borderId="14" xfId="24" applyNumberFormat="1" applyFont="1" applyBorder="1" applyAlignment="1">
      <alignment horizontal="right" vertical="center"/>
    </xf>
    <xf numFmtId="0" fontId="33" fillId="4" borderId="1" xfId="24" applyFont="1" applyFill="1" applyBorder="1" applyAlignment="1">
      <alignment horizontal="center" vertical="center"/>
    </xf>
    <xf numFmtId="0" fontId="26" fillId="0" borderId="5" xfId="24" applyFont="1" applyBorder="1" applyAlignment="1">
      <alignment horizontal="right" vertical="center" shrinkToFit="1"/>
    </xf>
    <xf numFmtId="176" fontId="35" fillId="0" borderId="0" xfId="24" applyNumberFormat="1" applyFont="1" applyBorder="1" applyAlignment="1">
      <alignment horizontal="right" vertical="center"/>
    </xf>
    <xf numFmtId="176" fontId="35" fillId="0" borderId="6" xfId="24" applyNumberFormat="1" applyFont="1" applyBorder="1" applyAlignment="1">
      <alignment horizontal="right" vertical="center"/>
    </xf>
    <xf numFmtId="0" fontId="33" fillId="4" borderId="5" xfId="24" applyFont="1" applyFill="1" applyBorder="1" applyAlignment="1">
      <alignment horizontal="center" vertical="center"/>
    </xf>
    <xf numFmtId="0" fontId="47" fillId="4" borderId="13" xfId="24" applyFont="1" applyFill="1" applyBorder="1" applyAlignment="1">
      <alignment horizontal="center" vertical="center" shrinkToFit="1"/>
    </xf>
    <xf numFmtId="0" fontId="33" fillId="4" borderId="7" xfId="24" applyFont="1" applyFill="1" applyBorder="1" applyAlignment="1">
      <alignment horizontal="center" vertical="center"/>
    </xf>
    <xf numFmtId="0" fontId="47" fillId="4" borderId="8" xfId="24" applyFont="1" applyFill="1" applyBorder="1" applyAlignment="1">
      <alignment horizontal="center" vertical="center" shrinkToFit="1"/>
    </xf>
    <xf numFmtId="0" fontId="26" fillId="0" borderId="2" xfId="24" applyFont="1" applyBorder="1" applyAlignment="1">
      <alignment horizontal="right" vertical="center" shrinkToFit="1"/>
    </xf>
    <xf numFmtId="176" fontId="35" fillId="0" borderId="3" xfId="24" applyNumberFormat="1" applyFont="1" applyBorder="1" applyAlignment="1">
      <alignment horizontal="right" vertical="center"/>
    </xf>
    <xf numFmtId="176" fontId="35" fillId="0" borderId="4" xfId="24" applyNumberFormat="1" applyFont="1" applyBorder="1" applyAlignment="1">
      <alignment horizontal="right" vertical="center"/>
    </xf>
    <xf numFmtId="0" fontId="47" fillId="4" borderId="15" xfId="24" applyFont="1" applyFill="1" applyBorder="1" applyAlignment="1">
      <alignment horizontal="center" vertical="center" shrinkToFit="1"/>
    </xf>
    <xf numFmtId="0" fontId="36" fillId="0" borderId="0" xfId="9" applyFont="1" applyAlignment="1">
      <alignment horizontal="center"/>
    </xf>
    <xf numFmtId="0" fontId="3" fillId="4" borderId="9" xfId="9" applyFont="1" applyFill="1" applyBorder="1" applyAlignment="1">
      <alignment horizontal="center" vertical="center" wrapText="1"/>
    </xf>
    <xf numFmtId="0" fontId="3" fillId="4" borderId="1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38" fillId="0" borderId="0" xfId="9" applyFont="1" applyAlignment="1">
      <alignment horizontal="center"/>
    </xf>
    <xf numFmtId="0" fontId="3" fillId="4" borderId="14" xfId="9" applyFont="1" applyFill="1" applyBorder="1" applyAlignment="1">
      <alignment horizontal="center" vertical="center" wrapText="1"/>
    </xf>
    <xf numFmtId="0" fontId="3" fillId="4" borderId="39"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xf>
    <xf numFmtId="0" fontId="3" fillId="4" borderId="34" xfId="9" applyFont="1" applyFill="1" applyBorder="1" applyAlignment="1">
      <alignment horizontal="center" vertical="center" wrapText="1"/>
    </xf>
    <xf numFmtId="0" fontId="3" fillId="4" borderId="8" xfId="9" applyFont="1" applyFill="1" applyBorder="1" applyAlignment="1">
      <alignment horizontal="center" vertical="center" wrapText="1"/>
    </xf>
    <xf numFmtId="0" fontId="3" fillId="4" borderId="7" xfId="9" applyFont="1" applyFill="1" applyBorder="1" applyAlignment="1">
      <alignment horizontal="center" vertical="center"/>
    </xf>
    <xf numFmtId="0" fontId="35" fillId="4" borderId="2" xfId="9" applyFont="1" applyFill="1" applyBorder="1" applyAlignment="1">
      <alignment horizontal="center" vertical="center" wrapText="1"/>
    </xf>
    <xf numFmtId="0" fontId="35" fillId="4" borderId="28" xfId="9" applyFont="1" applyFill="1" applyBorder="1" applyAlignment="1">
      <alignment horizontal="center" vertical="center" wrapText="1"/>
    </xf>
    <xf numFmtId="0" fontId="43" fillId="4" borderId="9" xfId="9" applyFont="1" applyFill="1" applyBorder="1" applyAlignment="1">
      <alignment horizontal="center" vertical="center" wrapText="1"/>
    </xf>
    <xf numFmtId="0" fontId="43" fillId="4" borderId="21" xfId="9" applyFont="1" applyFill="1" applyBorder="1" applyAlignment="1">
      <alignment horizontal="center" vertical="center" wrapText="1"/>
    </xf>
    <xf numFmtId="0" fontId="47" fillId="0" borderId="3" xfId="9" applyFont="1" applyBorder="1" applyAlignment="1">
      <alignment horizontal="right" vertical="center" wrapText="1"/>
    </xf>
    <xf numFmtId="0" fontId="47" fillId="0" borderId="35" xfId="9" applyFont="1" applyBorder="1" applyAlignment="1">
      <alignment horizontal="right" vertical="center" wrapText="1"/>
    </xf>
    <xf numFmtId="0" fontId="43" fillId="4" borderId="39" xfId="9" applyFont="1" applyFill="1" applyBorder="1" applyAlignment="1">
      <alignment horizontal="center" vertical="center" wrapText="1"/>
    </xf>
    <xf numFmtId="0" fontId="47" fillId="0" borderId="40" xfId="9" applyFont="1" applyBorder="1" applyAlignment="1">
      <alignment horizontal="right" vertical="center" wrapText="1"/>
    </xf>
    <xf numFmtId="0" fontId="43" fillId="4" borderId="34" xfId="9" applyFont="1" applyFill="1" applyBorder="1" applyAlignment="1">
      <alignment horizontal="center" vertical="center" wrapText="1"/>
    </xf>
    <xf numFmtId="0" fontId="35" fillId="4" borderId="42" xfId="9" applyFont="1" applyFill="1" applyBorder="1" applyAlignment="1">
      <alignment horizontal="center" vertical="center" wrapText="1"/>
    </xf>
    <xf numFmtId="186" fontId="3" fillId="0" borderId="40" xfId="9" applyNumberFormat="1" applyFont="1" applyBorder="1"/>
    <xf numFmtId="186" fontId="3" fillId="0" borderId="30" xfId="9" applyNumberFormat="1" applyFont="1" applyBorder="1"/>
    <xf numFmtId="0" fontId="35" fillId="4" borderId="39" xfId="9" applyFont="1" applyFill="1" applyBorder="1" applyAlignment="1">
      <alignment horizontal="center" vertical="center" wrapText="1"/>
    </xf>
    <xf numFmtId="0" fontId="35" fillId="4" borderId="34" xfId="9" applyFont="1" applyFill="1" applyBorder="1" applyAlignment="1">
      <alignment horizontal="center" vertical="center" wrapText="1"/>
    </xf>
    <xf numFmtId="49" fontId="50" fillId="0" borderId="0" xfId="15" applyNumberFormat="1" applyFont="1" applyAlignment="1">
      <alignment horizontal="center"/>
    </xf>
    <xf numFmtId="0" fontId="51" fillId="0" borderId="0" xfId="22" applyFont="1"/>
    <xf numFmtId="49" fontId="52" fillId="0" borderId="0" xfId="15" applyNumberFormat="1" applyFont="1"/>
    <xf numFmtId="187" fontId="11" fillId="0" borderId="0" xfId="15" applyNumberFormat="1" applyFont="1" applyAlignment="1">
      <alignment vertical="top" wrapText="1"/>
    </xf>
    <xf numFmtId="49" fontId="10" fillId="0" borderId="0" xfId="15" applyNumberFormat="1" applyFont="1"/>
    <xf numFmtId="49" fontId="52" fillId="0" borderId="0" xfId="15" applyNumberFormat="1" applyFont="1" applyAlignment="1">
      <alignment vertical="top" wrapText="1"/>
    </xf>
    <xf numFmtId="49" fontId="52" fillId="0" borderId="0" xfId="15" applyNumberFormat="1" applyFont="1" applyAlignment="1">
      <alignment vertical="top"/>
    </xf>
    <xf numFmtId="49" fontId="35" fillId="0" borderId="0" xfId="15" applyNumberFormat="1" applyFont="1"/>
    <xf numFmtId="0" fontId="53" fillId="0" borderId="0" xfId="23" applyFont="1" applyAlignment="1">
      <alignment horizontal="left"/>
    </xf>
    <xf numFmtId="0" fontId="54" fillId="0" borderId="0" xfId="23" applyFont="1" applyAlignment="1">
      <alignment horizontal="left"/>
    </xf>
    <xf numFmtId="0" fontId="53" fillId="0" borderId="0" xfId="23" applyFont="1"/>
    <xf numFmtId="0" fontId="55" fillId="0" borderId="0" xfId="23" applyFont="1" applyBorder="1" applyAlignment="1"/>
    <xf numFmtId="0" fontId="56" fillId="0" borderId="0" xfId="23" applyFont="1" applyBorder="1" applyAlignment="1"/>
    <xf numFmtId="0" fontId="53" fillId="0" borderId="0" xfId="23" applyFont="1" applyBorder="1" applyAlignment="1"/>
    <xf numFmtId="0" fontId="56" fillId="0" borderId="0" xfId="23" applyFont="1" applyBorder="1" applyAlignment="1">
      <alignment horizontal="center"/>
    </xf>
  </cellXfs>
  <cellStyles count="29">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全国確報22.8_月報作成用R3.1(確定値) ×_1" xfId="8"/>
    <cellStyle name="標準_公表月報用22.8" xfId="9"/>
    <cellStyle name="標準_季節調整済み指数2010_Book1" xfId="10"/>
    <cellStyle name="標準_季節調整済み指数2010_月報作成用R3.1(確定値)" xfId="11"/>
    <cellStyle name="標準_月報作成用23.8" xfId="12"/>
    <cellStyle name="標準_月報作成用R2.12" xfId="13"/>
    <cellStyle name="標準_月報作成用R3.1(確定値) ×_1" xfId="14"/>
    <cellStyle name="標準_月報作成用R3.1(確定値)_1" xfId="15"/>
    <cellStyle name="標準_月報作成用R3.1(確定値)_2" xfId="16"/>
    <cellStyle name="標準_月報作成用R3.1(確定値)_3" xfId="17"/>
    <cellStyle name="標準_月報作成用R3.1(確定値)_4" xfId="18"/>
    <cellStyle name="標準_産業大分類別指数_月報作成用R3.1(確定値) ×" xfId="19"/>
    <cellStyle name="標準_目次" xfId="20"/>
    <cellStyle name="標準_知事投げ込み用グラフ＆文章23.8_月報作成用R2.12" xfId="21"/>
    <cellStyle name="標準_結果の概要（5人以上）_月報作成用R2.12" xfId="22"/>
    <cellStyle name="標準_裏表紙（毎and勤ver.)H24.1まで_月報作成用R3.1(暫定値)" xfId="23"/>
    <cellStyle name="標準_速報5表 （規模別）22.8" xfId="24"/>
    <cellStyle name="標準_速報の表紙21.11_月報作成用R2.12" xfId="25"/>
    <cellStyle name="標準_速報の表紙21.11_月報作成用R3.1(確定値)_1" xfId="26"/>
    <cellStyle name="標準_速報の表紙21.11_月報作成用R3.1(確定値)_2" xfId="27"/>
    <cellStyle name="標準_速報（指数表）_月報作成用R3.1(確定値) ×" xfId="2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emf" /><Relationship Id="rId4" Type="http://schemas.openxmlformats.org/officeDocument/2006/relationships/image" Target="../media/image6.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130810</xdr:colOff>
      <xdr:row>40</xdr:row>
      <xdr:rowOff>47625</xdr:rowOff>
    </xdr:from>
    <xdr:to xmlns:xdr="http://schemas.openxmlformats.org/drawingml/2006/spreadsheetDrawing">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endParaRPr/>
        </a:p>
      </xdr:txBody>
    </xdr:sp>
    <xdr:clientData/>
  </xdr:twoCellAnchor>
  <xdr:twoCellAnchor>
    <xdr:from xmlns:xdr="http://schemas.openxmlformats.org/drawingml/2006/spreadsheetDrawing">
      <xdr:col>2</xdr:col>
      <xdr:colOff>52070</xdr:colOff>
      <xdr:row>5</xdr:row>
      <xdr:rowOff>104775</xdr:rowOff>
    </xdr:from>
    <xdr:to xmlns:xdr="http://schemas.openxmlformats.org/drawingml/2006/spreadsheetDrawing">
      <xdr:col>4</xdr:col>
      <xdr:colOff>17145</xdr:colOff>
      <xdr:row>10</xdr:row>
      <xdr:rowOff>57150</xdr:rowOff>
    </xdr:to>
    <xdr:pic macro="">
      <xdr:nvPicPr>
        <xdr:cNvPr id="54274" name="Picture 130"/>
        <xdr:cNvPicPr>
          <a:picLocks noChangeAspect="1"/>
        </xdr:cNvPicPr>
      </xdr:nvPicPr>
      <xdr:blipFill>
        <a:blip xmlns:r="http://schemas.openxmlformats.org/officeDocument/2006/relationships" r:embed="rId1"/>
        <a:stretch>
          <a:fillRect/>
        </a:stretch>
      </xdr:blipFill>
      <xdr:spPr>
        <a:xfrm>
          <a:off x="647700" y="1574800"/>
          <a:ext cx="1222375" cy="977900"/>
        </a:xfrm>
        <a:prstGeom prst="rect">
          <a:avLst/>
        </a:prstGeom>
        <a:noFill/>
        <a:ln>
          <a:miter/>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209550</xdr:colOff>
      <xdr:row>39</xdr:row>
      <xdr:rowOff>152400</xdr:rowOff>
    </xdr:to>
    <xdr:pic macro="">
      <xdr:nvPicPr>
        <xdr:cNvPr id="54275" name="図 4"/>
        <xdr:cNvPicPr>
          <a:picLocks noChangeAspect="1"/>
        </xdr:cNvPicPr>
      </xdr:nvPicPr>
      <xdr:blipFill>
        <a:blip xmlns:r="http://schemas.openxmlformats.org/officeDocument/2006/relationships" r:embed="rId2"/>
        <a:stretch>
          <a:fillRect/>
        </a:stretch>
      </xdr:blipFill>
      <xdr:spPr>
        <a:xfrm>
          <a:off x="310515" y="2667000"/>
          <a:ext cx="5523865" cy="4851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8890</xdr:colOff>
      <xdr:row>19</xdr:row>
      <xdr:rowOff>76835</xdr:rowOff>
    </xdr:from>
    <xdr:to xmlns:xdr="http://schemas.openxmlformats.org/drawingml/2006/spreadsheetDrawing">
      <xdr:col>0</xdr:col>
      <xdr:colOff>314325</xdr:colOff>
      <xdr:row>21</xdr:row>
      <xdr:rowOff>18415</xdr:rowOff>
    </xdr:to>
    <xdr:sp macro="" textlink="">
      <xdr:nvSpPr>
        <xdr:cNvPr id="27649" name="Rectangle 1"/>
        <xdr:cNvSpPr>
          <a:spLocks noChangeArrowheads="1"/>
        </xdr:cNvSpPr>
      </xdr:nvSpPr>
      <xdr:spPr>
        <a:xfrm>
          <a:off x="8890" y="3251835"/>
          <a:ext cx="305435" cy="2844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34925</xdr:colOff>
      <xdr:row>77</xdr:row>
      <xdr:rowOff>28575</xdr:rowOff>
    </xdr:from>
    <xdr:to xmlns:xdr="http://schemas.openxmlformats.org/drawingml/2006/spreadsheetDrawing">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8890</xdr:colOff>
      <xdr:row>26</xdr:row>
      <xdr:rowOff>114935</xdr:rowOff>
    </xdr:from>
    <xdr:to xmlns:xdr="http://schemas.openxmlformats.org/drawingml/2006/spreadsheetDrawing">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mlns:xdr="http://schemas.openxmlformats.org/drawingml/2006/spreadsheetDrawing">
      <xdr:col>0</xdr:col>
      <xdr:colOff>26035</xdr:colOff>
      <xdr:row>25</xdr:row>
      <xdr:rowOff>86360</xdr:rowOff>
    </xdr:from>
    <xdr:to xmlns:xdr="http://schemas.openxmlformats.org/drawingml/2006/spreadsheetDrawing">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61595</xdr:colOff>
      <xdr:row>76</xdr:row>
      <xdr:rowOff>28575</xdr:rowOff>
    </xdr:from>
    <xdr:to xmlns:xdr="http://schemas.openxmlformats.org/drawingml/2006/spreadsheetDrawing">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43815</xdr:colOff>
      <xdr:row>24</xdr:row>
      <xdr:rowOff>38735</xdr:rowOff>
    </xdr:from>
    <xdr:to xmlns:xdr="http://schemas.openxmlformats.org/drawingml/2006/spreadsheetDrawing">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69850</xdr:colOff>
      <xdr:row>74</xdr:row>
      <xdr:rowOff>133985</xdr:rowOff>
    </xdr:from>
    <xdr:to xmlns:xdr="http://schemas.openxmlformats.org/drawingml/2006/spreadsheetDrawing">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8890</xdr:colOff>
      <xdr:row>23</xdr:row>
      <xdr:rowOff>76200</xdr:rowOff>
    </xdr:from>
    <xdr:to xmlns:xdr="http://schemas.openxmlformats.org/drawingml/2006/spreadsheetDrawing">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218440</xdr:colOff>
      <xdr:row>86</xdr:row>
      <xdr:rowOff>114935</xdr:rowOff>
    </xdr:from>
    <xdr:to xmlns:xdr="http://schemas.openxmlformats.org/drawingml/2006/spreadsheetDrawing">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210185</xdr:colOff>
      <xdr:row>21</xdr:row>
      <xdr:rowOff>92075</xdr:rowOff>
    </xdr:from>
    <xdr:to xmlns:xdr="http://schemas.openxmlformats.org/drawingml/2006/spreadsheetDrawing">
      <xdr:col>5</xdr:col>
      <xdr:colOff>340995</xdr:colOff>
      <xdr:row>29</xdr:row>
      <xdr:rowOff>27305</xdr:rowOff>
    </xdr:to>
    <xdr:pic macro="">
      <xdr:nvPicPr>
        <xdr:cNvPr id="2" name="Picture 1"/>
        <xdr:cNvPicPr>
          <a:picLocks noChangeAspect="1"/>
        </xdr:cNvPicPr>
      </xdr:nvPicPr>
      <xdr:blipFill>
        <a:blip xmlns:r="http://schemas.openxmlformats.org/officeDocument/2006/relationships" r:embed="rId1"/>
        <a:stretch>
          <a:fillRect/>
        </a:stretch>
      </xdr:blipFill>
      <xdr:spPr>
        <a:xfrm>
          <a:off x="970915" y="5981700"/>
          <a:ext cx="2130425" cy="1567180"/>
        </a:xfrm>
        <a:prstGeom prst="rect">
          <a:avLst/>
        </a:prstGeom>
        <a:solidFill>
          <a:sysClr val="window" lastClr="FFFFFF"/>
        </a:solidFill>
        <a:ln>
          <a:miter/>
        </a:ln>
      </xdr:spPr>
    </xdr:pic>
    <xdr:clientData/>
  </xdr:twoCellAnchor>
  <xdr:twoCellAnchor>
    <xdr:from xmlns:xdr="http://schemas.openxmlformats.org/drawingml/2006/spreadsheetDrawing">
      <xdr:col>0</xdr:col>
      <xdr:colOff>285750</xdr:colOff>
      <xdr:row>19</xdr:row>
      <xdr:rowOff>84455</xdr:rowOff>
    </xdr:from>
    <xdr:to xmlns:xdr="http://schemas.openxmlformats.org/drawingml/2006/spreadsheetDrawing">
      <xdr:col>5</xdr:col>
      <xdr:colOff>118745</xdr:colOff>
      <xdr:row>21</xdr:row>
      <xdr:rowOff>70485</xdr:rowOff>
    </xdr:to>
    <xdr:grpSp>
      <xdr:nvGrpSpPr>
        <xdr:cNvPr id="4" name="Group 37"/>
        <xdr:cNvGrpSpPr/>
      </xdr:nvGrpSpPr>
      <xdr:grpSpPr>
        <a:xfrm>
          <a:off x="285750" y="5459730"/>
          <a:ext cx="2593340" cy="500380"/>
          <a:chOff x="214" y="1050"/>
          <a:chExt cx="297" cy="48"/>
        </a:xfrm>
      </xdr:grpSpPr>
      <xdr:sp macro="" textlink="">
        <xdr:nvSpPr>
          <xdr:cNvPr id="5" name="正方形/長方形 5"/>
          <xdr:cNvSpPr>
            <a:spLocks noChangeArrowheads="1"/>
          </xdr:cNvSpPr>
        </xdr:nvSpPr>
        <xdr:spPr>
          <a:xfrm>
            <a:off x="214" y="1050"/>
            <a:ext cx="209" cy="31"/>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統計</a:t>
            </a:r>
          </a:p>
          <a:p>
            <a:pPr algn="l"/>
            <a:endParaRPr/>
          </a:p>
        </xdr:txBody>
      </xdr:sp>
      <xdr:sp macro="" textlink="">
        <xdr:nvSpPr>
          <xdr:cNvPr id="6" name="角丸四角形 6"/>
          <xdr:cNvSpPr>
            <a:spLocks noChangeArrowheads="1"/>
          </xdr:cNvSpPr>
        </xdr:nvSpPr>
        <xdr:spPr>
          <a:xfrm>
            <a:off x="430" y="1051"/>
            <a:ext cx="66" cy="32"/>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7" name="左矢印 7"/>
          <xdr:cNvSpPr>
            <a:spLocks noChangeArrowheads="1"/>
          </xdr:cNvSpPr>
        </xdr:nvSpPr>
        <xdr:spPr>
          <a:xfrm rot="2648694">
            <a:off x="484" y="1064"/>
            <a:ext cx="27" cy="34"/>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5</xdr:col>
      <xdr:colOff>377825</xdr:colOff>
      <xdr:row>19</xdr:row>
      <xdr:rowOff>58420</xdr:rowOff>
    </xdr:from>
    <xdr:to xmlns:xdr="http://schemas.openxmlformats.org/drawingml/2006/spreadsheetDrawing">
      <xdr:col>10</xdr:col>
      <xdr:colOff>308610</xdr:colOff>
      <xdr:row>20</xdr:row>
      <xdr:rowOff>205740</xdr:rowOff>
    </xdr:to>
    <xdr:sp macro="" textlink="">
      <xdr:nvSpPr>
        <xdr:cNvPr id="8" name="Text Box 10"/>
        <xdr:cNvSpPr txBox="1">
          <a:spLocks noChangeArrowheads="1"/>
        </xdr:cNvSpPr>
      </xdr:nvSpPr>
      <xdr:spPr>
        <a:xfrm>
          <a:off x="3138170" y="5433695"/>
          <a:ext cx="2787650" cy="40449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a:t>
          </a:r>
        </a:p>
        <a:p>
          <a:pPr algn="l"/>
          <a:endParaRPr/>
        </a:p>
      </xdr:txBody>
    </xdr:sp>
    <xdr:clientData/>
  </xdr:twoCellAnchor>
  <xdr:twoCellAnchor editAs="oneCell">
    <xdr:from xmlns:xdr="http://schemas.openxmlformats.org/drawingml/2006/spreadsheetDrawing">
      <xdr:col>6</xdr:col>
      <xdr:colOff>78740</xdr:colOff>
      <xdr:row>20</xdr:row>
      <xdr:rowOff>190500</xdr:rowOff>
    </xdr:from>
    <xdr:to xmlns:xdr="http://schemas.openxmlformats.org/drawingml/2006/spreadsheetDrawing">
      <xdr:col>9</xdr:col>
      <xdr:colOff>405130</xdr:colOff>
      <xdr:row>22</xdr:row>
      <xdr:rowOff>104140</xdr:rowOff>
    </xdr:to>
    <xdr:sp macro="" textlink="">
      <xdr:nvSpPr>
        <xdr:cNvPr id="9" name="Text Box 11"/>
        <xdr:cNvSpPr txBox="1">
          <a:spLocks noChangeArrowheads="1"/>
        </xdr:cNvSpPr>
      </xdr:nvSpPr>
      <xdr:spPr>
        <a:xfrm>
          <a:off x="3467735" y="5822950"/>
          <a:ext cx="1925955" cy="33591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endParaRPr/>
        </a:p>
      </xdr:txBody>
    </xdr:sp>
    <xdr:clientData/>
  </xdr:twoCellAnchor>
  <xdr:twoCellAnchor>
    <xdr:from xmlns:xdr="http://schemas.openxmlformats.org/drawingml/2006/spreadsheetDrawing">
      <xdr:col>1</xdr:col>
      <xdr:colOff>380365</xdr:colOff>
      <xdr:row>30</xdr:row>
      <xdr:rowOff>76200</xdr:rowOff>
    </xdr:from>
    <xdr:to xmlns:xdr="http://schemas.openxmlformats.org/drawingml/2006/spreadsheetDrawing">
      <xdr:col>9</xdr:col>
      <xdr:colOff>393065</xdr:colOff>
      <xdr:row>38</xdr:row>
      <xdr:rowOff>21590</xdr:rowOff>
    </xdr:to>
    <xdr:sp macro="" textlink="">
      <xdr:nvSpPr>
        <xdr:cNvPr id="10"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editAs="oneCell">
    <xdr:from xmlns:xdr="http://schemas.openxmlformats.org/drawingml/2006/spreadsheetDrawing">
      <xdr:col>6</xdr:col>
      <xdr:colOff>471805</xdr:colOff>
      <xdr:row>23</xdr:row>
      <xdr:rowOff>36830</xdr:rowOff>
    </xdr:from>
    <xdr:to xmlns:xdr="http://schemas.openxmlformats.org/drawingml/2006/spreadsheetDrawing">
      <xdr:col>8</xdr:col>
      <xdr:colOff>107315</xdr:colOff>
      <xdr:row>27</xdr:row>
      <xdr:rowOff>171450</xdr:rowOff>
    </xdr:to>
    <xdr:pic macro="">
      <xdr:nvPicPr>
        <xdr:cNvPr id="11" name="図 11"/>
        <xdr:cNvPicPr>
          <a:picLocks noChangeAspect="1"/>
        </xdr:cNvPicPr>
      </xdr:nvPicPr>
      <xdr:blipFill>
        <a:blip xmlns:r="http://schemas.openxmlformats.org/officeDocument/2006/relationships" r:embed="rId2"/>
        <a:stretch>
          <a:fillRect/>
        </a:stretch>
      </xdr:blipFill>
      <xdr:spPr>
        <a:xfrm>
          <a:off x="3860800" y="6301105"/>
          <a:ext cx="892810" cy="972820"/>
        </a:xfrm>
        <a:prstGeom prst="rect">
          <a:avLst/>
        </a:prstGeom>
        <a:noFill/>
        <a:ln>
          <a:miter/>
        </a:ln>
      </xdr:spPr>
    </xdr:pic>
    <xdr:clientData/>
  </xdr:twoCellAnchor>
  <xdr:twoCellAnchor>
    <xdr:from xmlns:xdr="http://schemas.openxmlformats.org/drawingml/2006/spreadsheetDrawing">
      <xdr:col>5</xdr:col>
      <xdr:colOff>125095</xdr:colOff>
      <xdr:row>2</xdr:row>
      <xdr:rowOff>241300</xdr:rowOff>
    </xdr:from>
    <xdr:to xmlns:xdr="http://schemas.openxmlformats.org/drawingml/2006/spreadsheetDrawing">
      <xdr:col>10</xdr:col>
      <xdr:colOff>386715</xdr:colOff>
      <xdr:row>14</xdr:row>
      <xdr:rowOff>265430</xdr:rowOff>
    </xdr:to>
    <xdr:sp macro="" textlink="">
      <xdr:nvSpPr>
        <xdr:cNvPr id="12" name="テキスト 15"/>
        <xdr:cNvSpPr txBox="1"/>
      </xdr:nvSpPr>
      <xdr:spPr>
        <a:xfrm>
          <a:off x="2885440" y="850900"/>
          <a:ext cx="3118485" cy="345630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　</a:t>
          </a:r>
          <a:r>
            <a:rPr kumimoji="1" lang="ja-JP" altLang="en-US" sz="1300">
              <a:latin typeface="HG丸ｺﾞｼｯｸM-PRO"/>
              <a:ea typeface="HG丸ｺﾞｼｯｸM-PRO"/>
            </a:rPr>
            <a:t>農林水産省では、令和７年２月１日現在で、「2025年農林業センサス」を実施します。この調査は、我が国の農林業・農山村地域の実態を明らかにする最も基本的な調査です。</a:t>
          </a:r>
        </a:p>
        <a:p>
          <a:pPr algn="l"/>
          <a:r>
            <a:rPr kumimoji="1" lang="ja-JP" altLang="en-US" sz="1300">
              <a:latin typeface="HG丸ｺﾞｼｯｸM-PRO"/>
              <a:ea typeface="HG丸ｺﾞｼｯｸM-PRO"/>
            </a:rPr>
            <a:t>　</a:t>
          </a:r>
        </a:p>
        <a:p>
          <a:pPr algn="l"/>
          <a:r>
            <a:rPr kumimoji="1" lang="ja-JP" altLang="en-US" sz="1300">
              <a:latin typeface="HG丸ｺﾞｼｯｸM-PRO"/>
              <a:ea typeface="HG丸ｺﾞｼｯｸM-PRO"/>
            </a:rPr>
            <a:t>　調査へのご協力をお願いいたします。</a:t>
          </a:r>
        </a:p>
      </xdr:txBody>
    </xdr:sp>
    <xdr:clientData/>
  </xdr:twoCellAnchor>
  <xdr:twoCellAnchor>
    <xdr:from xmlns:xdr="http://schemas.openxmlformats.org/drawingml/2006/spreadsheetDrawing">
      <xdr:col>7</xdr:col>
      <xdr:colOff>23495</xdr:colOff>
      <xdr:row>9</xdr:row>
      <xdr:rowOff>165735</xdr:rowOff>
    </xdr:from>
    <xdr:to xmlns:xdr="http://schemas.openxmlformats.org/drawingml/2006/spreadsheetDrawing">
      <xdr:col>9</xdr:col>
      <xdr:colOff>130175</xdr:colOff>
      <xdr:row>13</xdr:row>
      <xdr:rowOff>210820</xdr:rowOff>
    </xdr:to>
    <xdr:pic macro="">
      <xdr:nvPicPr>
        <xdr:cNvPr id="15" name="Picture 14"/>
        <xdr:cNvPicPr>
          <a:picLocks noChangeAspect="1"/>
        </xdr:cNvPicPr>
      </xdr:nvPicPr>
      <xdr:blipFill>
        <a:blip xmlns:r="http://schemas.openxmlformats.org/officeDocument/2006/relationships" r:embed="rId3"/>
        <a:stretch>
          <a:fillRect/>
        </a:stretch>
      </xdr:blipFill>
      <xdr:spPr>
        <a:xfrm>
          <a:off x="4041140" y="2750185"/>
          <a:ext cx="1077595" cy="1188085"/>
        </a:xfrm>
        <a:prstGeom prst="rect">
          <a:avLst/>
        </a:prstGeom>
        <a:noFill/>
        <a:ln>
          <a:miter/>
        </a:ln>
      </xdr:spPr>
    </xdr:pic>
    <xdr:clientData/>
  </xdr:twoCellAnchor>
  <xdr:twoCellAnchor editAs="oneCell">
    <xdr:from xmlns:xdr="http://schemas.openxmlformats.org/drawingml/2006/spreadsheetDrawing">
      <xdr:col>1</xdr:col>
      <xdr:colOff>16510</xdr:colOff>
      <xdr:row>3</xdr:row>
      <xdr:rowOff>29845</xdr:rowOff>
    </xdr:from>
    <xdr:to xmlns:xdr="http://schemas.openxmlformats.org/drawingml/2006/spreadsheetDrawing">
      <xdr:col>5</xdr:col>
      <xdr:colOff>175260</xdr:colOff>
      <xdr:row>12</xdr:row>
      <xdr:rowOff>78740</xdr:rowOff>
    </xdr:to>
    <xdr:pic macro="">
      <xdr:nvPicPr>
        <xdr:cNvPr id="17" name="図 16"/>
        <xdr:cNvPicPr>
          <a:picLocks noChangeAspect="1"/>
        </xdr:cNvPicPr>
      </xdr:nvPicPr>
      <xdr:blipFill>
        <a:blip xmlns:r="http://schemas.openxmlformats.org/officeDocument/2006/relationships" r:embed="rId4"/>
        <a:stretch>
          <a:fillRect/>
        </a:stretch>
      </xdr:blipFill>
      <xdr:spPr>
        <a:xfrm>
          <a:off x="314325" y="944245"/>
          <a:ext cx="2621280" cy="2633345"/>
        </a:xfrm>
        <a:prstGeom prst="rect">
          <a:avLst/>
        </a:prstGeom>
        <a:noFill/>
        <a:ln>
          <a:noFill/>
        </a:ln>
      </xdr:spPr>
    </xdr:pic>
    <xdr:clientData/>
  </xdr:twoCellAnchor>
  <xdr:twoCellAnchor>
    <xdr:from xmlns:xdr="http://schemas.openxmlformats.org/drawingml/2006/spreadsheetDrawing">
      <xdr:col>0</xdr:col>
      <xdr:colOff>143510</xdr:colOff>
      <xdr:row>1</xdr:row>
      <xdr:rowOff>116205</xdr:rowOff>
    </xdr:from>
    <xdr:to xmlns:xdr="http://schemas.openxmlformats.org/drawingml/2006/spreadsheetDrawing">
      <xdr:col>10</xdr:col>
      <xdr:colOff>325120</xdr:colOff>
      <xdr:row>14</xdr:row>
      <xdr:rowOff>60325</xdr:rowOff>
    </xdr:to>
    <xdr:sp macro="" textlink="">
      <xdr:nvSpPr>
        <xdr:cNvPr id="19" name="図形 18"/>
        <xdr:cNvSpPr/>
      </xdr:nvSpPr>
      <xdr:spPr>
        <a:xfrm>
          <a:off x="143510" y="421005"/>
          <a:ext cx="5798820" cy="368109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316230</xdr:colOff>
      <xdr:row>0</xdr:row>
      <xdr:rowOff>303530</xdr:rowOff>
    </xdr:from>
    <xdr:to xmlns:xdr="http://schemas.openxmlformats.org/drawingml/2006/spreadsheetDrawing">
      <xdr:col>7</xdr:col>
      <xdr:colOff>133985</xdr:colOff>
      <xdr:row>1</xdr:row>
      <xdr:rowOff>303530</xdr:rowOff>
    </xdr:to>
    <xdr:sp macro="" textlink="">
      <xdr:nvSpPr>
        <xdr:cNvPr id="13" name="オブジェクト 13"/>
        <xdr:cNvSpPr txBox="1"/>
      </xdr:nvSpPr>
      <xdr:spPr>
        <a:xfrm>
          <a:off x="614045" y="303530"/>
          <a:ext cx="3537585" cy="304800"/>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＜2025年農林業センサスを実施します＞</a:t>
          </a:r>
          <a:endParaRPr sz="1200">
            <a:latin typeface="HG丸ｺﾞｼｯｸM-PRO"/>
            <a:ea typeface="HG丸ｺﾞｼｯｸM-PRO"/>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zoomScale="130" zoomScaleNormal="130" workbookViewId="0">
      <selection activeCell="B12" sqref="B12"/>
    </sheetView>
  </sheetViews>
  <sheetFormatPr defaultColWidth="9" defaultRowHeight="13"/>
  <cols>
    <col min="1" max="1" width="4.453125" style="1" customWidth="1"/>
    <col min="2" max="2" width="4.08984375" style="1" customWidth="1"/>
    <col min="3" max="12" width="9" style="1" bestFit="1" customWidth="0"/>
    <col min="13" max="13" width="15.453125" style="2" customWidth="1"/>
    <col min="14" max="14" width="7.26953125" style="1" customWidth="1"/>
    <col min="15" max="15" width="16.36328125" style="1" customWidth="1"/>
    <col min="16" max="16" width="9" style="1" bestFit="1" customWidth="0"/>
    <col min="17" max="16384" width="9" style="1"/>
  </cols>
  <sheetData>
    <row r="1" spans="2:17" ht="6.75" customHeight="1"/>
    <row r="2" spans="2:17" ht="23.25" customHeight="1">
      <c r="B2" s="3" t="s">
        <v>228</v>
      </c>
      <c r="M2" s="19"/>
    </row>
    <row r="3" spans="2:17" ht="36" customHeight="1"/>
    <row r="4" spans="2:17" ht="39.75" customHeight="1">
      <c r="C4" s="4" t="s">
        <v>278</v>
      </c>
      <c r="D4" s="11"/>
      <c r="E4" s="11"/>
      <c r="F4" s="11"/>
      <c r="G4" s="11"/>
      <c r="H4" s="11"/>
      <c r="I4" s="11"/>
      <c r="J4" s="11"/>
      <c r="K4" s="11"/>
    </row>
    <row r="5" spans="2:17" ht="10" customHeight="1"/>
    <row r="6" spans="2:17" ht="19.5" customHeight="1">
      <c r="C6" s="5" t="s">
        <v>211</v>
      </c>
      <c r="D6" s="5"/>
      <c r="E6" s="5"/>
      <c r="F6" s="5"/>
      <c r="G6" s="5"/>
      <c r="H6" s="5"/>
      <c r="I6" s="5"/>
      <c r="J6" s="5"/>
      <c r="K6" s="5"/>
    </row>
    <row r="7" spans="2:17" ht="10" customHeight="1"/>
    <row r="8" spans="2:17" ht="19.5" customHeight="1">
      <c r="O8" s="22"/>
      <c r="P8" s="23"/>
    </row>
    <row r="9" spans="2:17" ht="21.75" customHeight="1">
      <c r="E9" s="14">
        <v>45597</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9">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105</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549</v>
      </c>
      <c r="D52" s="9"/>
      <c r="E52" s="9"/>
      <c r="F52" s="9"/>
      <c r="G52" s="9"/>
      <c r="H52" s="9"/>
      <c r="I52" s="9"/>
      <c r="J52" s="9"/>
    </row>
    <row r="53" spans="3:11" ht="18.75" customHeight="1">
      <c r="C53" s="10" t="s">
        <v>280</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5"/>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election activeCell="R1" sqref="R1:T1048576"/>
    </sheetView>
  </sheetViews>
  <sheetFormatPr defaultColWidth="9" defaultRowHeight="13"/>
  <cols>
    <col min="1" max="1" width="1.453125" style="25" customWidth="1"/>
    <col min="2" max="2" width="2.90625" style="25" customWidth="1"/>
    <col min="3" max="3" width="2.6328125" style="25" customWidth="1"/>
    <col min="4" max="4" width="6.6328125" style="25" customWidth="1"/>
    <col min="5" max="5" width="4.36328125" style="25" customWidth="1"/>
    <col min="6" max="6" width="31.90625" style="25" customWidth="1"/>
    <col min="7" max="11" width="7.6328125" style="25" customWidth="1"/>
    <col min="12" max="12" width="8.6328125" style="25" customWidth="1"/>
    <col min="13" max="13" width="2.6328125" style="25" customWidth="1"/>
    <col min="14" max="14" width="1.26953125" style="25" customWidth="1"/>
    <col min="15" max="15" width="2.6328125" style="26" customWidth="1"/>
    <col min="16" max="17" width="2.6328125" style="25" customWidth="1"/>
    <col min="18" max="18" width="9" style="25" hidden="1" bestFit="1" customWidth="1"/>
    <col min="19" max="20" width="9" style="25" hidden="1" customWidth="1"/>
    <col min="21" max="16384" width="9" style="25"/>
  </cols>
  <sheetData>
    <row r="2" spans="2:20" s="27" customFormat="1" ht="24.75" customHeight="1">
      <c r="B2" s="28" t="s">
        <v>237</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175</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6</v>
      </c>
      <c r="C6" s="30"/>
      <c r="D6" s="30"/>
      <c r="E6" s="30"/>
      <c r="F6" s="30"/>
      <c r="G6" s="39"/>
      <c r="H6" s="30"/>
      <c r="I6" s="30"/>
      <c r="J6" s="30"/>
      <c r="K6" s="30"/>
      <c r="L6" s="30"/>
      <c r="M6" s="30"/>
      <c r="N6" s="30"/>
      <c r="O6" s="43"/>
    </row>
    <row r="7" spans="2:20" ht="18.75" customHeight="1">
      <c r="B7" s="30"/>
      <c r="C7" s="31" t="s">
        <v>100</v>
      </c>
      <c r="D7" s="30" t="s">
        <v>286</v>
      </c>
      <c r="E7" s="30"/>
      <c r="F7" s="30"/>
      <c r="G7" s="39"/>
      <c r="H7" s="30"/>
      <c r="I7" s="30"/>
      <c r="J7" s="30"/>
      <c r="K7" s="30"/>
      <c r="L7" s="30"/>
      <c r="M7" s="30"/>
      <c r="N7" s="30"/>
      <c r="O7" s="43"/>
    </row>
    <row r="8" spans="2:20" ht="18.75" customHeight="1">
      <c r="B8" s="30"/>
      <c r="C8" s="31"/>
      <c r="D8" s="30" t="s">
        <v>72</v>
      </c>
      <c r="E8" s="30"/>
      <c r="F8" s="30"/>
      <c r="G8" s="38"/>
      <c r="H8" s="30"/>
      <c r="I8" s="30"/>
      <c r="J8" s="30"/>
      <c r="K8" s="30"/>
      <c r="L8" s="30"/>
      <c r="M8" s="32" t="str">
        <f>REPT("-",R8-LEN(D8))</f>
        <v>------------------------------------------------------------------</v>
      </c>
      <c r="N8" s="32"/>
      <c r="O8" s="42" t="str">
        <f>HYPERLINK("#"&amp;T8&amp;"!A1","1")</f>
        <v>1</v>
      </c>
      <c r="R8" s="25">
        <v>78</v>
      </c>
      <c r="T8" s="25" t="s">
        <v>287</v>
      </c>
    </row>
    <row r="9" spans="2:20" ht="18.75" customHeight="1">
      <c r="B9" s="30"/>
      <c r="C9" s="31"/>
      <c r="D9" s="30" t="s">
        <v>229</v>
      </c>
      <c r="E9" s="30"/>
      <c r="F9" s="30"/>
      <c r="G9" s="38"/>
      <c r="H9" s="30"/>
      <c r="I9" s="30"/>
      <c r="J9" s="30"/>
      <c r="K9" s="30"/>
      <c r="L9" s="30"/>
      <c r="M9" s="32" t="str">
        <f>REPT("-",R9-LEN(D9))</f>
        <v>-----------------------------------------------------------------</v>
      </c>
      <c r="N9" s="32"/>
      <c r="O9" s="42" t="str">
        <f>HYPERLINK("#"&amp;T9&amp;"!A1","1")</f>
        <v>1</v>
      </c>
      <c r="R9" s="25">
        <v>78</v>
      </c>
      <c r="T9" s="25" t="s">
        <v>184</v>
      </c>
    </row>
    <row r="10" spans="2:20" ht="18.75" customHeight="1">
      <c r="B10" s="30"/>
      <c r="C10" s="31" t="s">
        <v>244</v>
      </c>
      <c r="D10" s="30" t="s">
        <v>112</v>
      </c>
      <c r="E10" s="30"/>
      <c r="F10" s="30"/>
      <c r="G10" s="38"/>
      <c r="H10" s="30"/>
      <c r="I10" s="30"/>
      <c r="J10" s="30"/>
      <c r="K10" s="30"/>
      <c r="L10" s="30"/>
      <c r="M10" s="32"/>
      <c r="N10" s="32"/>
      <c r="O10" s="42"/>
      <c r="R10" s="25" t="s">
        <v>84</v>
      </c>
      <c r="T10" s="25" t="s">
        <v>84</v>
      </c>
    </row>
    <row r="11" spans="2:20" ht="18.75" customHeight="1">
      <c r="B11" s="30"/>
      <c r="C11" s="31" t="s">
        <v>84</v>
      </c>
      <c r="D11" s="30" t="s">
        <v>72</v>
      </c>
      <c r="E11" s="30"/>
      <c r="F11" s="30"/>
      <c r="G11" s="39"/>
      <c r="H11" s="30"/>
      <c r="I11" s="30"/>
      <c r="J11" s="30"/>
      <c r="K11" s="30"/>
      <c r="L11" s="30"/>
      <c r="M11" s="32" t="str">
        <f>REPT("-",R11-LEN(D11))</f>
        <v>------------------------------------------------------------------</v>
      </c>
      <c r="N11" s="30"/>
      <c r="O11" s="42" t="str">
        <f>HYPERLINK("#"&amp;T11&amp;"!A1","2")</f>
        <v>2</v>
      </c>
      <c r="R11" s="25">
        <v>78</v>
      </c>
      <c r="T11" s="25" t="s">
        <v>186</v>
      </c>
    </row>
    <row r="12" spans="2:20" ht="18.75" customHeight="1">
      <c r="B12" s="30"/>
      <c r="C12" s="31"/>
      <c r="D12" s="30" t="s">
        <v>229</v>
      </c>
      <c r="E12" s="30"/>
      <c r="F12" s="30"/>
      <c r="G12" s="38"/>
      <c r="H12" s="30"/>
      <c r="I12" s="30"/>
      <c r="J12" s="30"/>
      <c r="K12" s="30"/>
      <c r="L12" s="30"/>
      <c r="M12" s="32" t="str">
        <f>REPT("-",R12-LEN(D12))</f>
        <v>-----------------------------------------------------------------</v>
      </c>
      <c r="N12" s="32"/>
      <c r="O12" s="42" t="str">
        <f>HYPERLINK("#"&amp;T12&amp;"!A1","2")</f>
        <v>2</v>
      </c>
      <c r="R12" s="25">
        <v>78</v>
      </c>
      <c r="T12" s="25" t="s">
        <v>186</v>
      </c>
    </row>
    <row r="13" spans="2:20" ht="18.75" customHeight="1">
      <c r="B13" s="30"/>
      <c r="C13" s="31" t="s">
        <v>153</v>
      </c>
      <c r="D13" s="30" t="s">
        <v>294</v>
      </c>
      <c r="E13" s="30"/>
      <c r="F13" s="30"/>
      <c r="G13" s="38"/>
      <c r="H13" s="30"/>
      <c r="I13" s="30"/>
      <c r="J13" s="30"/>
      <c r="K13" s="30"/>
      <c r="L13" s="30"/>
      <c r="M13" s="32"/>
      <c r="N13" s="32"/>
      <c r="O13" s="42"/>
      <c r="R13" s="25" t="s">
        <v>84</v>
      </c>
    </row>
    <row r="14" spans="2:20" ht="18.75" customHeight="1">
      <c r="B14" s="30"/>
      <c r="C14" s="30"/>
      <c r="D14" s="30" t="s">
        <v>72</v>
      </c>
      <c r="E14" s="30"/>
      <c r="F14" s="30"/>
      <c r="G14" s="38"/>
      <c r="H14" s="30"/>
      <c r="I14" s="30"/>
      <c r="J14" s="30"/>
      <c r="K14" s="30"/>
      <c r="L14" s="30"/>
      <c r="M14" s="32" t="str">
        <f>REPT("-",R14-LEN(D14))</f>
        <v>------------------------------------------------------------------</v>
      </c>
      <c r="N14" s="32"/>
      <c r="O14" s="42" t="str">
        <f>HYPERLINK("#"&amp;T14&amp;"!A1","3")</f>
        <v>3</v>
      </c>
      <c r="R14" s="25">
        <v>78</v>
      </c>
      <c r="T14" s="25" t="s">
        <v>70</v>
      </c>
    </row>
    <row r="15" spans="2:20" ht="18.75" customHeight="1">
      <c r="B15" s="30"/>
      <c r="C15" s="30"/>
      <c r="D15" s="30" t="s">
        <v>229</v>
      </c>
      <c r="E15" s="30"/>
      <c r="F15" s="30"/>
      <c r="G15" s="38"/>
      <c r="H15" s="30"/>
      <c r="I15" s="30"/>
      <c r="J15" s="30"/>
      <c r="K15" s="30"/>
      <c r="L15" s="30"/>
      <c r="M15" s="32" t="str">
        <f>REPT("-",R15-LEN(D15))</f>
        <v>-----------------------------------------------------------------</v>
      </c>
      <c r="N15" s="32"/>
      <c r="O15" s="42" t="str">
        <f>HYPERLINK("#"&amp;T15&amp;"!A1","3")</f>
        <v>3</v>
      </c>
      <c r="R15" s="25">
        <v>78</v>
      </c>
      <c r="T15" s="25" t="s">
        <v>70</v>
      </c>
    </row>
    <row r="16" spans="2:20" ht="10.5" customHeight="1">
      <c r="B16" s="30"/>
      <c r="C16" s="30"/>
      <c r="D16" s="30"/>
      <c r="E16" s="30"/>
      <c r="F16" s="30"/>
      <c r="G16" s="30"/>
      <c r="H16" s="30"/>
      <c r="I16" s="30"/>
      <c r="J16" s="30"/>
      <c r="K16" s="30"/>
      <c r="L16" s="30"/>
      <c r="M16" s="30"/>
      <c r="N16" s="30"/>
      <c r="O16" s="43"/>
    </row>
    <row r="17" spans="2:20" ht="18.75" customHeight="1">
      <c r="B17" s="25" t="s">
        <v>219</v>
      </c>
      <c r="C17" s="30"/>
      <c r="D17" s="30"/>
      <c r="E17" s="30"/>
      <c r="F17" s="30"/>
      <c r="G17" s="30"/>
      <c r="H17" s="30"/>
      <c r="I17" s="30"/>
      <c r="J17" s="30"/>
      <c r="K17" s="30"/>
      <c r="L17" s="30"/>
      <c r="M17" s="30"/>
      <c r="N17" s="30"/>
      <c r="O17" s="43"/>
    </row>
    <row r="18" spans="2:20" ht="18.75" customHeight="1">
      <c r="B18" s="30"/>
      <c r="C18" s="25" t="s">
        <v>296</v>
      </c>
      <c r="D18" s="30"/>
      <c r="E18" s="30"/>
      <c r="F18" s="36"/>
      <c r="G18" s="30"/>
      <c r="H18" s="30"/>
      <c r="I18" s="30"/>
      <c r="J18" s="30"/>
      <c r="K18" s="30"/>
      <c r="L18" s="30"/>
      <c r="M18" s="30"/>
      <c r="N18" s="30"/>
      <c r="O18" s="43"/>
    </row>
    <row r="19" spans="2:20" ht="18.75" customHeight="1">
      <c r="B19" s="30"/>
      <c r="C19" s="30"/>
      <c r="D19" s="31" t="s">
        <v>44</v>
      </c>
      <c r="E19" s="34" t="s">
        <v>298</v>
      </c>
      <c r="F19" s="30"/>
      <c r="G19" s="34"/>
      <c r="H19" s="30"/>
      <c r="I19" s="30"/>
      <c r="J19" s="30"/>
      <c r="K19" s="30"/>
      <c r="L19" s="30"/>
      <c r="M19" s="32" t="str">
        <f t="shared" ref="M19:M28" si="0">REPT("-",R19-LEN(E19))</f>
        <v>---------------------------</v>
      </c>
      <c r="N19" s="32"/>
      <c r="O19" s="42" t="str">
        <f>HYPERLINK("#"&amp;T19&amp;"!A1","4")</f>
        <v>4</v>
      </c>
      <c r="R19" s="25">
        <v>58</v>
      </c>
      <c r="T19" s="25" t="s">
        <v>38</v>
      </c>
    </row>
    <row r="20" spans="2:20" ht="18.75" customHeight="1">
      <c r="B20" s="30"/>
      <c r="C20" s="30"/>
      <c r="D20" s="31" t="s">
        <v>300</v>
      </c>
      <c r="E20" s="30" t="s">
        <v>140</v>
      </c>
      <c r="F20" s="30"/>
      <c r="G20" s="30"/>
      <c r="H20" s="30"/>
      <c r="I20" s="30"/>
      <c r="J20" s="30"/>
      <c r="K20" s="30"/>
      <c r="L20" s="30"/>
      <c r="M20" s="32" t="str">
        <f t="shared" si="0"/>
        <v>---------------------------</v>
      </c>
      <c r="N20" s="32"/>
      <c r="O20" s="42" t="str">
        <f>HYPERLINK("#"&amp;T20&amp;"!A1","5")</f>
        <v>5</v>
      </c>
      <c r="R20" s="25">
        <v>58</v>
      </c>
      <c r="T20" s="25" t="s">
        <v>302</v>
      </c>
    </row>
    <row r="21" spans="2:20" ht="18.75" customHeight="1">
      <c r="B21" s="30"/>
      <c r="C21" s="30"/>
      <c r="D21" s="31" t="s">
        <v>303</v>
      </c>
      <c r="E21" s="30" t="s">
        <v>254</v>
      </c>
      <c r="F21" s="30"/>
      <c r="G21" s="30"/>
      <c r="H21" s="30"/>
      <c r="I21" s="30"/>
      <c r="J21" s="30"/>
      <c r="K21" s="30"/>
      <c r="L21" s="30"/>
      <c r="M21" s="32" t="str">
        <f t="shared" si="0"/>
        <v>-------------------------------</v>
      </c>
      <c r="N21" s="32"/>
      <c r="O21" s="42" t="str">
        <f>HYPERLINK("#"&amp;T21&amp;"!A1","6")</f>
        <v>6</v>
      </c>
      <c r="R21" s="25">
        <v>60</v>
      </c>
      <c r="T21" s="25" t="s">
        <v>68</v>
      </c>
    </row>
    <row r="22" spans="2:20" ht="18.75" customHeight="1">
      <c r="B22" s="30"/>
      <c r="C22" s="30"/>
      <c r="D22" s="31" t="s">
        <v>118</v>
      </c>
      <c r="E22" s="30" t="s">
        <v>29</v>
      </c>
      <c r="F22" s="30"/>
      <c r="G22" s="30"/>
      <c r="H22" s="30"/>
      <c r="I22" s="30"/>
      <c r="J22" s="30"/>
      <c r="K22" s="30"/>
      <c r="L22" s="30"/>
      <c r="M22" s="32" t="str">
        <f t="shared" si="0"/>
        <v>-------------------------------</v>
      </c>
      <c r="N22" s="32"/>
      <c r="O22" s="42" t="str">
        <f>HYPERLINK("#"&amp;T22&amp;"!A1","7")</f>
        <v>7</v>
      </c>
      <c r="R22" s="25">
        <v>60</v>
      </c>
      <c r="T22" s="25" t="s">
        <v>307</v>
      </c>
    </row>
    <row r="23" spans="2:20" ht="18.75" customHeight="1">
      <c r="B23" s="30"/>
      <c r="C23" s="30"/>
      <c r="D23" s="31" t="s">
        <v>308</v>
      </c>
      <c r="E23" s="30" t="s">
        <v>288</v>
      </c>
      <c r="F23" s="30"/>
      <c r="G23" s="30"/>
      <c r="H23" s="30"/>
      <c r="I23" s="30"/>
      <c r="J23" s="30"/>
      <c r="K23" s="30"/>
      <c r="L23" s="30"/>
      <c r="M23" s="32" t="str">
        <f t="shared" si="0"/>
        <v>----------------------------</v>
      </c>
      <c r="N23" s="32"/>
      <c r="O23" s="42" t="str">
        <f>HYPERLINK("#"&amp;T23&amp;"!A1","8")</f>
        <v>8</v>
      </c>
      <c r="R23" s="25">
        <v>58</v>
      </c>
      <c r="T23" s="25" t="s">
        <v>313</v>
      </c>
    </row>
    <row r="24" spans="2:20" ht="18.75" customHeight="1">
      <c r="B24" s="30"/>
      <c r="C24" s="30"/>
      <c r="D24" s="31" t="s">
        <v>314</v>
      </c>
      <c r="E24" s="30" t="s">
        <v>290</v>
      </c>
      <c r="F24" s="30"/>
      <c r="G24" s="30"/>
      <c r="H24" s="30"/>
      <c r="I24" s="30"/>
      <c r="J24" s="30"/>
      <c r="K24" s="30"/>
      <c r="L24" s="30"/>
      <c r="M24" s="32" t="str">
        <f t="shared" si="0"/>
        <v>--------------------------</v>
      </c>
      <c r="N24" s="32"/>
      <c r="O24" s="42" t="str">
        <f>HYPERLINK("#"&amp;T24&amp;"!A1","9")</f>
        <v>9</v>
      </c>
      <c r="R24" s="25">
        <v>57</v>
      </c>
      <c r="T24" s="25" t="s">
        <v>261</v>
      </c>
    </row>
    <row r="25" spans="2:20" ht="18.75" customHeight="1">
      <c r="B25" s="30"/>
      <c r="C25" s="30"/>
      <c r="D25" s="31" t="s">
        <v>319</v>
      </c>
      <c r="E25" s="30" t="s">
        <v>321</v>
      </c>
      <c r="F25" s="30"/>
      <c r="G25" s="30"/>
      <c r="H25" s="30"/>
      <c r="I25" s="30"/>
      <c r="J25" s="30"/>
      <c r="K25" s="30"/>
      <c r="L25" s="30"/>
      <c r="M25" s="32" t="str">
        <f t="shared" si="0"/>
        <v>-------------------------</v>
      </c>
      <c r="N25" s="32"/>
      <c r="O25" s="42" t="str">
        <f>HYPERLINK("#"&amp;T25&amp;"!A1","10")</f>
        <v>10</v>
      </c>
      <c r="R25" s="25">
        <v>57</v>
      </c>
      <c r="T25" s="25" t="s">
        <v>80</v>
      </c>
    </row>
    <row r="26" spans="2:20" ht="18.75" customHeight="1">
      <c r="B26" s="30"/>
      <c r="C26" s="30"/>
      <c r="D26" s="31" t="s">
        <v>263</v>
      </c>
      <c r="E26" s="30" t="s">
        <v>212</v>
      </c>
      <c r="F26" s="30"/>
      <c r="G26" s="30"/>
      <c r="H26" s="30"/>
      <c r="I26" s="30"/>
      <c r="J26" s="30"/>
      <c r="K26" s="30"/>
      <c r="L26" s="30"/>
      <c r="M26" s="32" t="str">
        <f t="shared" si="0"/>
        <v>-------------------------</v>
      </c>
      <c r="N26" s="32"/>
      <c r="O26" s="42" t="str">
        <f>HYPERLINK("#"&amp;T26&amp;"!A1","11")</f>
        <v>11</v>
      </c>
      <c r="R26" s="25">
        <v>57</v>
      </c>
      <c r="T26" s="25" t="s">
        <v>111</v>
      </c>
    </row>
    <row r="27" spans="2:20" ht="18.75" customHeight="1">
      <c r="B27" s="30"/>
      <c r="C27" s="30"/>
      <c r="D27" s="31" t="s">
        <v>1</v>
      </c>
      <c r="E27" s="30" t="s">
        <v>79</v>
      </c>
      <c r="F27" s="30"/>
      <c r="G27" s="30"/>
      <c r="H27" s="30"/>
      <c r="I27" s="30"/>
      <c r="J27" s="30"/>
      <c r="K27" s="30"/>
      <c r="L27" s="30"/>
      <c r="M27" s="32" t="str">
        <f t="shared" si="0"/>
        <v>---------------------------------------</v>
      </c>
      <c r="N27" s="32"/>
      <c r="O27" s="42" t="str">
        <f>HYPERLINK("#"&amp;T27&amp;"!A1","12")</f>
        <v>12</v>
      </c>
      <c r="R27" s="25">
        <v>62</v>
      </c>
      <c r="T27" s="25" t="s">
        <v>115</v>
      </c>
    </row>
    <row r="28" spans="2:20" ht="18.75" customHeight="1">
      <c r="B28" s="30"/>
      <c r="C28" s="30"/>
      <c r="D28" s="31" t="s">
        <v>250</v>
      </c>
      <c r="E28" s="30" t="s">
        <v>93</v>
      </c>
      <c r="F28" s="30"/>
      <c r="G28" s="30"/>
      <c r="H28" s="30"/>
      <c r="I28" s="30"/>
      <c r="J28" s="30"/>
      <c r="K28" s="30"/>
      <c r="L28" s="30"/>
      <c r="M28" s="32" t="str">
        <f t="shared" si="0"/>
        <v>-----------------------------------------------</v>
      </c>
      <c r="N28" s="32"/>
      <c r="O28" s="42" t="str">
        <f>HYPERLINK("#"&amp;T28&amp;"!A1","13")</f>
        <v>13</v>
      </c>
      <c r="R28" s="25">
        <v>66</v>
      </c>
      <c r="T28" s="25" t="s">
        <v>323</v>
      </c>
    </row>
    <row r="29" spans="2:20" ht="18.75" customHeight="1">
      <c r="B29" s="30"/>
      <c r="C29" s="30"/>
      <c r="D29" s="32"/>
      <c r="E29" s="32"/>
      <c r="F29" s="30"/>
      <c r="G29" s="30"/>
      <c r="H29" s="30"/>
      <c r="I29" s="30"/>
      <c r="J29" s="30"/>
      <c r="K29" s="30"/>
      <c r="L29" s="30"/>
      <c r="M29" s="30"/>
      <c r="N29" s="30"/>
      <c r="O29" s="43"/>
    </row>
    <row r="30" spans="2:20" ht="18.75" customHeight="1">
      <c r="C30" s="25" t="s">
        <v>221</v>
      </c>
      <c r="D30" s="30"/>
      <c r="E30" s="30"/>
      <c r="F30" s="30"/>
      <c r="G30" s="30"/>
      <c r="H30" s="30"/>
      <c r="I30" s="30"/>
      <c r="J30" s="30"/>
      <c r="K30" s="30"/>
      <c r="L30" s="30"/>
      <c r="M30" s="30"/>
      <c r="N30" s="30"/>
      <c r="O30" s="43"/>
    </row>
    <row r="31" spans="2:20" ht="18.75" customHeight="1">
      <c r="B31" s="30"/>
      <c r="C31" s="30"/>
      <c r="D31" s="31" t="s">
        <v>44</v>
      </c>
      <c r="E31" s="30" t="s">
        <v>187</v>
      </c>
      <c r="G31" s="30"/>
      <c r="H31" s="30"/>
      <c r="I31" s="30"/>
      <c r="J31" s="30"/>
      <c r="K31" s="30"/>
      <c r="L31" s="30"/>
      <c r="M31" s="32" t="str">
        <f t="shared" ref="M31:M44" si="1">REPT("-",R31-LEN(E31))</f>
        <v>-----------------------</v>
      </c>
      <c r="N31" s="40"/>
      <c r="O31" s="42" t="str">
        <f>HYPERLINK("#"&amp;T31&amp;"!A1","14")</f>
        <v>14</v>
      </c>
      <c r="R31" s="25">
        <v>55</v>
      </c>
      <c r="T31" s="25" t="s">
        <v>27</v>
      </c>
    </row>
    <row r="32" spans="2:20" ht="18.75" customHeight="1">
      <c r="B32" s="30"/>
      <c r="C32" s="30"/>
      <c r="D32" s="31" t="s">
        <v>300</v>
      </c>
      <c r="E32" s="30" t="s">
        <v>34</v>
      </c>
      <c r="G32" s="30"/>
      <c r="H32" s="30"/>
      <c r="I32" s="30"/>
      <c r="J32" s="30"/>
      <c r="K32" s="30"/>
      <c r="L32" s="30"/>
      <c r="M32" s="32" t="str">
        <f t="shared" si="1"/>
        <v>----------------------</v>
      </c>
      <c r="N32" s="41"/>
      <c r="O32" s="42" t="str">
        <f>HYPERLINK("#"&amp;T32&amp;"!A1","15")</f>
        <v>15</v>
      </c>
      <c r="R32" s="25">
        <v>55</v>
      </c>
      <c r="T32" s="25" t="s">
        <v>27</v>
      </c>
    </row>
    <row r="33" spans="2:20" ht="18.75" customHeight="1">
      <c r="B33" s="30"/>
      <c r="C33" s="30" t="s">
        <v>299</v>
      </c>
      <c r="D33" s="31" t="s">
        <v>303</v>
      </c>
      <c r="E33" s="30" t="s">
        <v>325</v>
      </c>
      <c r="G33" s="30"/>
      <c r="H33" s="30"/>
      <c r="I33" s="30"/>
      <c r="J33" s="30"/>
      <c r="K33" s="30"/>
      <c r="L33" s="30"/>
      <c r="M33" s="32" t="str">
        <f t="shared" si="1"/>
        <v>------------</v>
      </c>
      <c r="N33" s="41"/>
      <c r="O33" s="42" t="str">
        <f>HYPERLINK("#"&amp;T33&amp;"!A1","16")</f>
        <v>16</v>
      </c>
      <c r="R33" s="25">
        <v>50</v>
      </c>
      <c r="T33" s="25" t="s">
        <v>40</v>
      </c>
    </row>
    <row r="34" spans="2:20" ht="18.75" customHeight="1">
      <c r="B34" s="30"/>
      <c r="C34" s="30" t="s">
        <v>43</v>
      </c>
      <c r="D34" s="31" t="s">
        <v>118</v>
      </c>
      <c r="E34" s="30" t="s">
        <v>240</v>
      </c>
      <c r="G34" s="30"/>
      <c r="H34" s="30"/>
      <c r="I34" s="30"/>
      <c r="J34" s="30"/>
      <c r="K34" s="30"/>
      <c r="L34" s="30"/>
      <c r="M34" s="32" t="str">
        <f t="shared" si="1"/>
        <v>-----------</v>
      </c>
      <c r="N34" s="41"/>
      <c r="O34" s="42" t="str">
        <f>HYPERLINK("#"&amp;T34&amp;"!A1","17")</f>
        <v>17</v>
      </c>
      <c r="R34" s="25">
        <v>50</v>
      </c>
      <c r="T34" s="25" t="s">
        <v>40</v>
      </c>
    </row>
    <row r="35" spans="2:20" ht="18.75" customHeight="1">
      <c r="B35" s="30"/>
      <c r="C35" s="30" t="s">
        <v>327</v>
      </c>
      <c r="D35" s="31" t="s">
        <v>308</v>
      </c>
      <c r="E35" s="30" t="s">
        <v>328</v>
      </c>
      <c r="G35" s="30"/>
      <c r="H35" s="30"/>
      <c r="I35" s="30"/>
      <c r="J35" s="30"/>
      <c r="K35" s="30"/>
      <c r="L35" s="30"/>
      <c r="M35" s="32" t="str">
        <f t="shared" si="1"/>
        <v>--------------------</v>
      </c>
      <c r="N35" s="41"/>
      <c r="O35" s="42" t="str">
        <f>HYPERLINK("#"&amp;T35&amp;"!A1","18")</f>
        <v>18</v>
      </c>
      <c r="R35" s="25">
        <v>55</v>
      </c>
      <c r="T35" s="25" t="s">
        <v>330</v>
      </c>
    </row>
    <row r="36" spans="2:20" ht="18.75" customHeight="1">
      <c r="B36" s="30"/>
      <c r="C36" s="30" t="s">
        <v>332</v>
      </c>
      <c r="D36" s="31" t="s">
        <v>314</v>
      </c>
      <c r="E36" s="30" t="s">
        <v>117</v>
      </c>
      <c r="G36" s="30"/>
      <c r="H36" s="30"/>
      <c r="I36" s="30"/>
      <c r="J36" s="30"/>
      <c r="K36" s="30"/>
      <c r="L36" s="30"/>
      <c r="M36" s="32" t="str">
        <f t="shared" si="1"/>
        <v>-------------------</v>
      </c>
      <c r="N36" s="41"/>
      <c r="O36" s="42" t="str">
        <f>HYPERLINK("#"&amp;T36&amp;"!A1","19")</f>
        <v>19</v>
      </c>
      <c r="R36" s="25">
        <v>55</v>
      </c>
      <c r="T36" s="25" t="s">
        <v>330</v>
      </c>
    </row>
    <row r="37" spans="2:20" ht="18.75" customHeight="1">
      <c r="B37" s="30"/>
      <c r="C37" s="30" t="s">
        <v>336</v>
      </c>
      <c r="D37" s="31" t="s">
        <v>319</v>
      </c>
      <c r="E37" s="30" t="s">
        <v>341</v>
      </c>
      <c r="G37" s="30"/>
      <c r="H37" s="30"/>
      <c r="I37" s="30"/>
      <c r="J37" s="30"/>
      <c r="K37" s="30"/>
      <c r="L37" s="30"/>
      <c r="M37" s="32" t="str">
        <f t="shared" si="1"/>
        <v>---------------------------------</v>
      </c>
      <c r="N37" s="41"/>
      <c r="O37" s="42" t="str">
        <f>HYPERLINK("#"&amp;T37&amp;"!A1","20")</f>
        <v>20</v>
      </c>
      <c r="R37" s="25">
        <v>58</v>
      </c>
      <c r="T37" s="25" t="s">
        <v>223</v>
      </c>
    </row>
    <row r="38" spans="2:20" ht="18.75" customHeight="1">
      <c r="B38" s="30"/>
      <c r="C38" s="30" t="s">
        <v>342</v>
      </c>
      <c r="D38" s="31" t="s">
        <v>263</v>
      </c>
      <c r="E38" s="30" t="s">
        <v>196</v>
      </c>
      <c r="G38" s="30"/>
      <c r="H38" s="30"/>
      <c r="I38" s="30"/>
      <c r="J38" s="30"/>
      <c r="K38" s="30"/>
      <c r="L38" s="30"/>
      <c r="M38" s="32" t="str">
        <f t="shared" si="1"/>
        <v>---------------------</v>
      </c>
      <c r="N38" s="41"/>
      <c r="O38" s="42" t="str">
        <f>HYPERLINK("#"&amp;T38&amp;"!A1","21")</f>
        <v>21</v>
      </c>
      <c r="R38" s="25">
        <v>52</v>
      </c>
      <c r="T38" s="25" t="s">
        <v>191</v>
      </c>
    </row>
    <row r="39" spans="2:20" ht="18.75" customHeight="1">
      <c r="B39" s="30"/>
      <c r="C39" s="30"/>
      <c r="D39" s="31" t="s">
        <v>1</v>
      </c>
      <c r="E39" s="30" t="s">
        <v>344</v>
      </c>
      <c r="G39" s="30"/>
      <c r="H39" s="30"/>
      <c r="I39" s="30"/>
      <c r="J39" s="30"/>
      <c r="K39" s="30"/>
      <c r="L39" s="30"/>
      <c r="M39" s="32" t="str">
        <f t="shared" si="1"/>
        <v>------------------</v>
      </c>
      <c r="N39" s="41"/>
      <c r="O39" s="42" t="str">
        <f>HYPERLINK("#"&amp;T39&amp;"!A1","22")</f>
        <v>22</v>
      </c>
      <c r="R39" s="25">
        <v>53</v>
      </c>
      <c r="T39" s="25" t="s">
        <v>346</v>
      </c>
    </row>
    <row r="40" spans="2:20" ht="18.75" customHeight="1">
      <c r="B40" s="30"/>
      <c r="C40" s="30"/>
      <c r="D40" s="31" t="s">
        <v>250</v>
      </c>
      <c r="E40" s="30" t="s">
        <v>253</v>
      </c>
      <c r="G40" s="30"/>
      <c r="H40" s="30"/>
      <c r="I40" s="30"/>
      <c r="J40" s="30"/>
      <c r="K40" s="30"/>
      <c r="L40" s="30"/>
      <c r="M40" s="32" t="str">
        <f t="shared" si="1"/>
        <v>-----------------</v>
      </c>
      <c r="N40" s="41"/>
      <c r="O40" s="42" t="str">
        <f>HYPERLINK("#"&amp;T40&amp;"!A1","23")</f>
        <v>23</v>
      </c>
      <c r="R40" s="25">
        <v>53</v>
      </c>
      <c r="T40" s="25" t="s">
        <v>346</v>
      </c>
    </row>
    <row r="41" spans="2:20" ht="18.75" customHeight="1">
      <c r="B41" s="30"/>
      <c r="C41" s="30"/>
      <c r="D41" s="31" t="s">
        <v>350</v>
      </c>
      <c r="E41" s="30" t="s">
        <v>54</v>
      </c>
      <c r="G41" s="30"/>
      <c r="H41" s="30"/>
      <c r="I41" s="30"/>
      <c r="J41" s="30"/>
      <c r="K41" s="30"/>
      <c r="L41" s="30"/>
      <c r="M41" s="32" t="str">
        <f t="shared" si="1"/>
        <v>----</v>
      </c>
      <c r="N41" s="41"/>
      <c r="O41" s="42" t="str">
        <f>HYPERLINK("#"&amp;T41&amp;"!A1","24")</f>
        <v>24</v>
      </c>
      <c r="R41" s="25">
        <v>46</v>
      </c>
      <c r="T41" s="25" t="s">
        <v>188</v>
      </c>
    </row>
    <row r="42" spans="2:20" ht="18.75" customHeight="1">
      <c r="B42" s="30"/>
      <c r="C42" s="30"/>
      <c r="D42" s="31" t="s">
        <v>271</v>
      </c>
      <c r="E42" s="30" t="s">
        <v>351</v>
      </c>
      <c r="G42" s="30"/>
      <c r="H42" s="30"/>
      <c r="I42" s="30"/>
      <c r="J42" s="30"/>
      <c r="K42" s="30"/>
      <c r="L42" s="30"/>
      <c r="M42" s="32" t="str">
        <f t="shared" si="1"/>
        <v>----</v>
      </c>
      <c r="N42" s="41"/>
      <c r="O42" s="42" t="str">
        <f>HYPERLINK("#"&amp;T42&amp;"!A1","25")</f>
        <v>25</v>
      </c>
      <c r="R42" s="25">
        <v>46</v>
      </c>
      <c r="T42" s="25" t="s">
        <v>188</v>
      </c>
    </row>
    <row r="43" spans="2:20" ht="18.75" customHeight="1">
      <c r="B43" s="30" t="s">
        <v>355</v>
      </c>
      <c r="C43" s="30"/>
      <c r="D43" s="31" t="s">
        <v>295</v>
      </c>
      <c r="E43" s="30" t="s">
        <v>315</v>
      </c>
      <c r="G43" s="30"/>
      <c r="H43" s="30"/>
      <c r="I43" s="30"/>
      <c r="J43" s="30"/>
      <c r="K43" s="30"/>
      <c r="L43" s="30"/>
      <c r="M43" s="32" t="str">
        <f t="shared" si="1"/>
        <v>---------------------------------</v>
      </c>
      <c r="N43" s="41"/>
      <c r="O43" s="42" t="str">
        <f>HYPERLINK("#"&amp;T43&amp;"!A1","26")</f>
        <v>26</v>
      </c>
      <c r="R43" s="25">
        <v>58</v>
      </c>
      <c r="T43" s="25" t="s">
        <v>242</v>
      </c>
    </row>
    <row r="44" spans="2:20" ht="18.75" customHeight="1">
      <c r="B44" s="30"/>
      <c r="C44" s="30"/>
      <c r="D44" s="31" t="s">
        <v>356</v>
      </c>
      <c r="E44" s="30" t="s">
        <v>358</v>
      </c>
      <c r="G44" s="30"/>
      <c r="H44" s="30"/>
      <c r="I44" s="30"/>
      <c r="J44" s="30"/>
      <c r="K44" s="30"/>
      <c r="L44" s="30"/>
      <c r="M44" s="32" t="str">
        <f t="shared" si="1"/>
        <v>--------------------------------</v>
      </c>
      <c r="N44" s="41"/>
      <c r="O44" s="42" t="str">
        <f>HYPERLINK("#"&amp;T44&amp;"!A1","27")</f>
        <v>27</v>
      </c>
      <c r="R44" s="25">
        <v>58</v>
      </c>
      <c r="T44" s="25" t="s">
        <v>242</v>
      </c>
    </row>
    <row r="45" spans="2:20" ht="18.75" customHeight="1">
      <c r="B45" s="30"/>
      <c r="C45" s="30"/>
      <c r="D45" s="33"/>
      <c r="E45" s="30"/>
      <c r="G45" s="30"/>
      <c r="H45" s="30"/>
      <c r="I45" s="30"/>
      <c r="J45" s="30"/>
      <c r="K45" s="30"/>
      <c r="L45" s="30"/>
      <c r="M45" s="32"/>
      <c r="N45" s="41"/>
      <c r="O45" s="42"/>
    </row>
    <row r="46" spans="2:20" ht="18.75" customHeight="1">
      <c r="B46" s="30" t="s">
        <v>75</v>
      </c>
      <c r="C46" s="30"/>
      <c r="D46" s="30"/>
      <c r="E46" s="30"/>
      <c r="F46" s="30"/>
      <c r="G46" s="38"/>
      <c r="H46" s="30"/>
      <c r="I46" s="30"/>
      <c r="J46" s="30"/>
      <c r="K46" s="30"/>
      <c r="L46" s="30"/>
      <c r="M46" s="32" t="str">
        <f>REPT("-",R46-LEN(E46))</f>
        <v>--------------------------------------------------------------------</v>
      </c>
      <c r="N46" s="32"/>
      <c r="O46" s="42" t="str">
        <f>HYPERLINK("#"&amp;T46&amp;"!A1","28")</f>
        <v>28</v>
      </c>
      <c r="R46" s="25">
        <v>68</v>
      </c>
      <c r="T46" s="25" t="s">
        <v>360</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5">
      <c r="C52" s="27"/>
    </row>
  </sheetData>
  <sheetProtection password="CC23" sheet="1" objects="1" scenarios="1"/>
  <mergeCells count="1">
    <mergeCell ref="B2:O2"/>
  </mergeCells>
  <phoneticPr fontId="5"/>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view="pageBreakPreview" topLeftCell="A19" zoomScale="145" zoomScaleNormal="85" zoomScaleSheetLayoutView="145" workbookViewId="0">
      <selection activeCell="B12" sqref="B12"/>
    </sheetView>
  </sheetViews>
  <sheetFormatPr defaultColWidth="9" defaultRowHeight="13"/>
  <cols>
    <col min="1" max="1" width="2.6328125" style="44" customWidth="1"/>
    <col min="2" max="2" width="2.90625" style="45" customWidth="1"/>
    <col min="3" max="3" width="3.453125" style="44" customWidth="1"/>
    <col min="4" max="4" width="5.7265625" style="44" customWidth="1"/>
    <col min="5" max="6" width="6" style="44" customWidth="1"/>
    <col min="7" max="9" width="8" style="44" customWidth="1"/>
    <col min="10" max="10" width="5.7265625" style="44" customWidth="1"/>
    <col min="11" max="12" width="6" style="44" customWidth="1"/>
    <col min="13" max="15" width="8" style="44" customWidth="1"/>
    <col min="16" max="16" width="9" style="44" bestFit="1" customWidth="0"/>
    <col min="17" max="16384" width="9" style="44"/>
  </cols>
  <sheetData>
    <row r="1" spans="1:28" ht="19.5" customHeight="1">
      <c r="A1" s="12"/>
      <c r="B1" s="50"/>
      <c r="C1" s="12"/>
      <c r="D1" s="12"/>
      <c r="E1" s="12"/>
      <c r="F1" s="12"/>
      <c r="G1" s="12"/>
      <c r="H1" s="102" t="s">
        <v>364</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100</v>
      </c>
      <c r="C4" s="55" t="s">
        <v>365</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244</v>
      </c>
      <c r="C7" s="55" t="s">
        <v>258</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153</v>
      </c>
      <c r="C10" s="55" t="s">
        <v>67</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366</v>
      </c>
      <c r="C13" s="56" t="s">
        <v>370</v>
      </c>
      <c r="D13" s="56"/>
      <c r="E13" s="56"/>
      <c r="F13" s="56"/>
      <c r="G13" s="56"/>
      <c r="H13" s="57"/>
      <c r="I13" s="57"/>
      <c r="J13" s="57"/>
      <c r="K13" s="57"/>
      <c r="L13" s="57"/>
      <c r="M13" s="57"/>
      <c r="N13" s="57"/>
      <c r="O13" s="56"/>
    </row>
    <row r="14" spans="1:28" ht="14.25" customHeight="1">
      <c r="A14" s="12"/>
      <c r="B14" s="51"/>
      <c r="C14" s="57" t="s">
        <v>340</v>
      </c>
      <c r="D14" s="62" t="s">
        <v>243</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47</v>
      </c>
      <c r="D19" s="56" t="s">
        <v>371</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345</v>
      </c>
      <c r="D20" s="63" t="s">
        <v>551</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373</v>
      </c>
      <c r="D22" s="64" t="s">
        <v>374</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160</v>
      </c>
      <c r="C26" s="55" t="s">
        <v>357</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310</v>
      </c>
      <c r="C29" s="56" t="s">
        <v>377</v>
      </c>
      <c r="F29" s="12"/>
      <c r="G29" s="12"/>
      <c r="H29" s="12"/>
      <c r="I29" s="12"/>
      <c r="J29" s="12"/>
      <c r="K29" s="12"/>
      <c r="L29" s="12"/>
      <c r="M29" s="12"/>
      <c r="N29" s="12"/>
      <c r="O29" s="12"/>
    </row>
    <row r="30" spans="1:28" ht="14.25" customHeight="1">
      <c r="A30" s="12"/>
      <c r="B30" s="51"/>
      <c r="C30" s="58" t="s">
        <v>195</v>
      </c>
      <c r="D30" s="54"/>
      <c r="E30" s="54"/>
      <c r="F30" s="54"/>
      <c r="G30" s="54"/>
      <c r="H30" s="54"/>
      <c r="I30" s="54"/>
      <c r="J30" s="54"/>
      <c r="K30" s="54"/>
      <c r="L30" s="54"/>
      <c r="M30" s="54"/>
      <c r="N30" s="12"/>
      <c r="O30" s="12"/>
    </row>
    <row r="31" spans="1:28" ht="14.25" customHeight="1">
      <c r="A31" s="12"/>
      <c r="B31" s="51"/>
      <c r="C31" s="58" t="s">
        <v>304</v>
      </c>
      <c r="D31" s="54"/>
      <c r="E31" s="54"/>
      <c r="F31" s="54"/>
      <c r="G31" s="54"/>
      <c r="H31" s="54"/>
      <c r="I31" s="54"/>
      <c r="J31" s="54"/>
      <c r="K31" s="54"/>
      <c r="L31" s="54"/>
      <c r="M31" s="54"/>
      <c r="N31" s="12"/>
      <c r="O31" s="12"/>
    </row>
    <row r="32" spans="1:28" ht="14.25" customHeight="1">
      <c r="A32" s="12"/>
      <c r="B32" s="51"/>
      <c r="C32" s="58" t="s">
        <v>317</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381</v>
      </c>
      <c r="C34" s="57" t="s">
        <v>50</v>
      </c>
      <c r="F34" s="55"/>
      <c r="H34" s="55"/>
      <c r="I34" s="55"/>
      <c r="J34" s="55"/>
      <c r="K34" s="55"/>
      <c r="L34" s="55"/>
      <c r="M34" s="55"/>
      <c r="N34" s="55"/>
      <c r="O34" s="55"/>
    </row>
    <row r="35" spans="1:15" ht="13.5" customHeight="1">
      <c r="B35" s="52"/>
      <c r="D35" s="66" t="s">
        <v>384</v>
      </c>
      <c r="E35" s="66"/>
      <c r="F35" s="66"/>
      <c r="G35" s="66"/>
      <c r="H35" s="66"/>
      <c r="I35" s="86"/>
      <c r="J35" s="96" t="s">
        <v>385</v>
      </c>
      <c r="K35" s="66"/>
      <c r="L35" s="66"/>
      <c r="M35" s="66"/>
      <c r="N35" s="66"/>
      <c r="O35" s="86"/>
    </row>
    <row r="36" spans="1:15" s="46" customFormat="1" ht="13.5" customHeight="1">
      <c r="B36" s="53"/>
      <c r="D36" s="67" t="s">
        <v>106</v>
      </c>
      <c r="E36" s="77" t="s">
        <v>297</v>
      </c>
      <c r="F36" s="77"/>
      <c r="G36" s="77"/>
      <c r="H36" s="77"/>
      <c r="I36" s="67"/>
      <c r="J36" s="114" t="s">
        <v>168</v>
      </c>
      <c r="K36" s="77"/>
      <c r="L36" s="77"/>
      <c r="M36" s="77"/>
      <c r="N36" s="77"/>
      <c r="O36" s="67"/>
    </row>
    <row r="37" spans="1:15" s="46" customFormat="1" ht="13.5" customHeight="1">
      <c r="B37" s="53"/>
      <c r="D37" s="68" t="s">
        <v>334</v>
      </c>
      <c r="E37" s="59" t="s">
        <v>120</v>
      </c>
      <c r="F37" s="59"/>
      <c r="G37" s="59"/>
      <c r="H37" s="59"/>
      <c r="I37" s="68"/>
      <c r="J37" s="115" t="s">
        <v>339</v>
      </c>
      <c r="K37" s="59"/>
      <c r="L37" s="59"/>
      <c r="M37" s="59"/>
      <c r="N37" s="59"/>
      <c r="O37" s="68"/>
    </row>
    <row r="38" spans="1:15" s="46" customFormat="1" ht="13.5" customHeight="1">
      <c r="B38" s="53"/>
      <c r="D38" s="68" t="s">
        <v>181</v>
      </c>
      <c r="E38" s="59" t="s">
        <v>386</v>
      </c>
      <c r="F38" s="59"/>
      <c r="G38" s="59"/>
      <c r="H38" s="59"/>
      <c r="I38" s="68"/>
      <c r="J38" s="115" t="s">
        <v>388</v>
      </c>
      <c r="K38" s="59"/>
      <c r="L38" s="59"/>
      <c r="M38" s="59"/>
      <c r="N38" s="59"/>
      <c r="O38" s="68"/>
    </row>
    <row r="39" spans="1:15" s="46" customFormat="1" ht="13.5" customHeight="1">
      <c r="B39" s="53"/>
      <c r="D39" s="69" t="s">
        <v>5</v>
      </c>
      <c r="E39" s="78" t="s">
        <v>379</v>
      </c>
      <c r="F39" s="78"/>
      <c r="G39" s="78"/>
      <c r="H39" s="78"/>
      <c r="I39" s="69"/>
      <c r="J39" s="116" t="s">
        <v>202</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380</v>
      </c>
      <c r="C41" s="57" t="s">
        <v>33</v>
      </c>
      <c r="F41" s="55"/>
      <c r="H41" s="55"/>
      <c r="I41" s="55"/>
      <c r="J41" s="55"/>
      <c r="K41" s="55"/>
      <c r="L41" s="55"/>
      <c r="M41" s="55"/>
      <c r="N41" s="55"/>
      <c r="O41" s="55"/>
    </row>
    <row r="42" spans="1:15" s="47" customFormat="1" ht="13.5" customHeight="1">
      <c r="D42" s="70" t="s">
        <v>384</v>
      </c>
      <c r="E42" s="70"/>
      <c r="F42" s="82"/>
      <c r="G42" s="91" t="s">
        <v>251</v>
      </c>
      <c r="H42" s="103"/>
      <c r="I42" s="111"/>
      <c r="J42" s="117" t="s">
        <v>384</v>
      </c>
      <c r="K42" s="70"/>
      <c r="L42" s="82"/>
      <c r="M42" s="91" t="s">
        <v>251</v>
      </c>
      <c r="N42" s="103"/>
      <c r="O42" s="111"/>
    </row>
    <row r="43" spans="1:15" s="48" customFormat="1" ht="13.5" customHeight="1">
      <c r="D43" s="71" t="s">
        <v>148</v>
      </c>
      <c r="E43" s="79" t="s">
        <v>260</v>
      </c>
      <c r="F43" s="83"/>
      <c r="G43" s="92" t="s">
        <v>197</v>
      </c>
      <c r="H43" s="104"/>
      <c r="I43" s="112"/>
      <c r="J43" s="118" t="s">
        <v>367</v>
      </c>
      <c r="K43" s="80" t="s">
        <v>391</v>
      </c>
      <c r="L43" s="84"/>
      <c r="M43" s="123" t="s">
        <v>393</v>
      </c>
      <c r="N43" s="127"/>
      <c r="O43" s="127"/>
    </row>
    <row r="44" spans="1:15" s="48" customFormat="1" ht="13.5" customHeight="1">
      <c r="D44" s="72"/>
      <c r="E44" s="80"/>
      <c r="F44" s="84"/>
      <c r="G44" s="93"/>
      <c r="H44" s="105"/>
      <c r="I44" s="113"/>
      <c r="J44" s="94" t="s">
        <v>392</v>
      </c>
      <c r="K44" s="80" t="s">
        <v>394</v>
      </c>
      <c r="L44" s="84"/>
      <c r="M44" s="123" t="s">
        <v>90</v>
      </c>
      <c r="N44" s="127"/>
      <c r="O44" s="127"/>
    </row>
    <row r="45" spans="1:15" s="48" customFormat="1" ht="13.5" customHeight="1">
      <c r="D45" s="72" t="s">
        <v>236</v>
      </c>
      <c r="E45" s="80" t="s">
        <v>142</v>
      </c>
      <c r="F45" s="84"/>
      <c r="G45" s="94" t="s">
        <v>167</v>
      </c>
      <c r="H45" s="106"/>
      <c r="I45" s="106"/>
      <c r="J45" s="94" t="s">
        <v>193</v>
      </c>
      <c r="K45" s="80" t="s">
        <v>395</v>
      </c>
      <c r="L45" s="84"/>
      <c r="M45" s="123" t="s">
        <v>396</v>
      </c>
      <c r="N45" s="127"/>
      <c r="O45" s="127"/>
    </row>
    <row r="46" spans="1:15" s="48" customFormat="1" ht="13.5" customHeight="1">
      <c r="D46" s="72" t="s">
        <v>292</v>
      </c>
      <c r="E46" s="80" t="s">
        <v>400</v>
      </c>
      <c r="F46" s="84"/>
      <c r="G46" s="94" t="s">
        <v>402</v>
      </c>
      <c r="H46" s="106"/>
      <c r="I46" s="106"/>
      <c r="J46" s="94" t="s">
        <v>10</v>
      </c>
      <c r="K46" s="80" t="s">
        <v>74</v>
      </c>
      <c r="L46" s="84"/>
      <c r="M46" s="123" t="s">
        <v>403</v>
      </c>
      <c r="N46" s="127"/>
      <c r="O46" s="127"/>
    </row>
    <row r="47" spans="1:15" s="48" customFormat="1" ht="13.5" customHeight="1">
      <c r="D47" s="72" t="s">
        <v>404</v>
      </c>
      <c r="E47" s="80" t="s">
        <v>406</v>
      </c>
      <c r="F47" s="84"/>
      <c r="G47" s="94" t="s">
        <v>214</v>
      </c>
      <c r="H47" s="106"/>
      <c r="I47" s="106"/>
      <c r="J47" s="94" t="s">
        <v>121</v>
      </c>
      <c r="K47" s="80" t="s">
        <v>407</v>
      </c>
      <c r="L47" s="84"/>
      <c r="M47" s="94" t="s">
        <v>205</v>
      </c>
      <c r="N47" s="106"/>
      <c r="O47" s="129"/>
    </row>
    <row r="48" spans="1:15" s="48" customFormat="1" ht="13.5" customHeight="1">
      <c r="D48" s="72" t="s">
        <v>266</v>
      </c>
      <c r="E48" s="80" t="s">
        <v>227</v>
      </c>
      <c r="F48" s="84"/>
      <c r="G48" s="94" t="s">
        <v>134</v>
      </c>
      <c r="H48" s="106"/>
      <c r="I48" s="106"/>
      <c r="J48" s="94" t="s">
        <v>267</v>
      </c>
      <c r="K48" s="80" t="s">
        <v>410</v>
      </c>
      <c r="L48" s="84"/>
      <c r="M48" s="94" t="s">
        <v>163</v>
      </c>
      <c r="N48" s="106"/>
      <c r="O48" s="129"/>
    </row>
    <row r="49" spans="2:15" s="48" customFormat="1" ht="13.5" customHeight="1">
      <c r="D49" s="72" t="s">
        <v>269</v>
      </c>
      <c r="E49" s="80" t="s">
        <v>180</v>
      </c>
      <c r="F49" s="84"/>
      <c r="G49" s="94" t="s">
        <v>411</v>
      </c>
      <c r="H49" s="106"/>
      <c r="I49" s="106"/>
      <c r="J49" s="94" t="s">
        <v>413</v>
      </c>
      <c r="K49" s="80" t="s">
        <v>133</v>
      </c>
      <c r="L49" s="84"/>
      <c r="M49" s="94" t="s">
        <v>119</v>
      </c>
      <c r="N49" s="106"/>
      <c r="O49" s="129"/>
    </row>
    <row r="50" spans="2:15" s="48" customFormat="1" ht="13.5" customHeight="1">
      <c r="D50" s="72" t="s">
        <v>182</v>
      </c>
      <c r="E50" s="80" t="s">
        <v>378</v>
      </c>
      <c r="F50" s="84"/>
      <c r="G50" s="94" t="s">
        <v>401</v>
      </c>
      <c r="H50" s="106"/>
      <c r="I50" s="106"/>
      <c r="J50" s="94" t="s">
        <v>131</v>
      </c>
      <c r="K50" s="119" t="s">
        <v>164</v>
      </c>
      <c r="L50" s="121"/>
      <c r="M50" s="124" t="s">
        <v>415</v>
      </c>
      <c r="N50" s="128"/>
      <c r="O50" s="128"/>
    </row>
    <row r="51" spans="2:15" s="48" customFormat="1" ht="13.5" customHeight="1">
      <c r="D51" s="73" t="s">
        <v>39</v>
      </c>
      <c r="E51" s="81" t="s">
        <v>86</v>
      </c>
      <c r="F51" s="85"/>
      <c r="G51" s="95" t="s">
        <v>320</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419</v>
      </c>
      <c r="C53" s="57" t="s">
        <v>62</v>
      </c>
      <c r="F53" s="61"/>
      <c r="G53" s="61"/>
      <c r="H53" s="61"/>
      <c r="I53" s="61"/>
      <c r="J53" s="61"/>
      <c r="K53" s="61"/>
      <c r="L53" s="61"/>
      <c r="M53" s="61"/>
      <c r="N53" s="61"/>
    </row>
    <row r="54" spans="2:15" ht="13.5" customHeight="1">
      <c r="B54" s="52"/>
      <c r="D54" s="66" t="s">
        <v>421</v>
      </c>
      <c r="E54" s="66"/>
      <c r="F54" s="86"/>
      <c r="G54" s="96" t="s">
        <v>422</v>
      </c>
      <c r="H54" s="66"/>
      <c r="I54" s="66"/>
      <c r="J54" s="66"/>
      <c r="K54" s="66"/>
      <c r="L54" s="66"/>
      <c r="M54" s="66"/>
      <c r="N54" s="66"/>
      <c r="O54" s="66"/>
    </row>
    <row r="55" spans="2:15" ht="13.5" customHeight="1">
      <c r="B55" s="52"/>
      <c r="D55" s="74" t="s">
        <v>424</v>
      </c>
      <c r="E55" s="74"/>
      <c r="F55" s="87"/>
      <c r="G55" s="97" t="s">
        <v>331</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56</v>
      </c>
      <c r="E57" s="75"/>
      <c r="F57" s="88"/>
      <c r="G57" s="98" t="s">
        <v>359</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427</v>
      </c>
      <c r="E59" s="75"/>
      <c r="F59" s="88"/>
      <c r="G59" s="98" t="s">
        <v>88</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20"/>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M98"/>
  <sheetViews>
    <sheetView view="pageBreakPreview" zoomScaleNormal="85" zoomScaleSheetLayoutView="100" workbookViewId="0">
      <selection activeCell="N1" sqref="N1:T1048576"/>
    </sheetView>
  </sheetViews>
  <sheetFormatPr defaultColWidth="9" defaultRowHeight="13"/>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4" width="7.08984375" style="1" customWidth="1"/>
    <col min="15" max="15" width="9" style="1" bestFit="1" customWidth="0"/>
    <col min="16" max="16384" width="9" style="1"/>
  </cols>
  <sheetData>
    <row r="1" spans="1:13" ht="16.5">
      <c r="A1" s="3" t="s">
        <v>25</v>
      </c>
      <c r="B1" s="3"/>
      <c r="C1" s="139"/>
      <c r="D1" s="139"/>
      <c r="E1" s="151"/>
      <c r="F1" s="151"/>
      <c r="G1" s="151"/>
      <c r="H1" s="151"/>
      <c r="I1" s="151"/>
      <c r="J1" s="151"/>
      <c r="K1" s="151"/>
      <c r="L1" s="151"/>
      <c r="M1" s="151"/>
    </row>
    <row r="2" spans="1:13" ht="12" customHeight="1">
      <c r="A2" s="131"/>
      <c r="B2" s="131"/>
      <c r="C2" s="139"/>
      <c r="D2" s="139"/>
      <c r="E2" s="151"/>
      <c r="F2" s="151"/>
      <c r="G2" s="151"/>
      <c r="H2" s="151"/>
      <c r="I2" s="151"/>
      <c r="J2" s="151"/>
      <c r="K2" s="151"/>
      <c r="L2" s="151"/>
      <c r="M2" s="151"/>
    </row>
    <row r="3" spans="1:13" ht="18" customHeight="1">
      <c r="A3" s="132" t="s">
        <v>264</v>
      </c>
      <c r="B3" s="132"/>
      <c r="C3" s="131"/>
      <c r="D3" s="139"/>
      <c r="E3" s="151"/>
      <c r="F3" s="151"/>
      <c r="G3" s="151"/>
      <c r="H3" s="151"/>
      <c r="I3" s="151"/>
      <c r="J3" s="151"/>
      <c r="K3" s="151"/>
      <c r="L3" s="151"/>
      <c r="M3" s="151"/>
    </row>
    <row r="4" spans="1:13" ht="12" customHeight="1">
      <c r="A4" s="131"/>
      <c r="B4" s="131"/>
      <c r="C4" s="139"/>
      <c r="D4" s="139"/>
      <c r="E4" s="151"/>
      <c r="F4" s="151"/>
      <c r="G4" s="151"/>
      <c r="H4" s="151"/>
      <c r="I4" s="151"/>
      <c r="J4" s="151"/>
      <c r="K4" s="151"/>
      <c r="L4" s="151"/>
      <c r="M4" s="151"/>
    </row>
    <row r="5" spans="1:13" ht="16.5">
      <c r="A5" s="132" t="s">
        <v>83</v>
      </c>
      <c r="B5" s="132"/>
      <c r="D5" s="131"/>
      <c r="E5" s="151"/>
      <c r="F5" s="151"/>
      <c r="G5" s="151"/>
      <c r="H5" s="151"/>
      <c r="I5" s="151"/>
      <c r="J5" s="151"/>
      <c r="K5" s="151"/>
    </row>
    <row r="7" spans="1:13" ht="15" customHeight="1">
      <c r="C7" s="140" t="s">
        <v>55</v>
      </c>
      <c r="D7" s="140"/>
      <c r="E7" s="140"/>
      <c r="F7" s="140"/>
      <c r="G7" s="140"/>
      <c r="H7" s="140"/>
      <c r="I7" s="140"/>
      <c r="J7" s="140"/>
      <c r="K7" s="140"/>
      <c r="L7" s="140"/>
      <c r="M7" s="140"/>
    </row>
    <row r="8" spans="1:13" ht="15" customHeight="1">
      <c r="C8" s="140"/>
      <c r="D8" s="140"/>
      <c r="E8" s="140"/>
      <c r="F8" s="140"/>
      <c r="G8" s="140"/>
      <c r="H8" s="140"/>
      <c r="I8" s="140"/>
      <c r="J8" s="140"/>
      <c r="K8" s="140"/>
      <c r="L8" s="140"/>
      <c r="M8" s="140"/>
    </row>
    <row r="9" spans="1:13" ht="15" customHeight="1">
      <c r="C9" s="141" t="s">
        <v>122</v>
      </c>
      <c r="D9" s="141"/>
      <c r="E9" s="141"/>
      <c r="F9" s="141"/>
      <c r="G9" s="141"/>
      <c r="H9" s="141"/>
      <c r="I9" s="141"/>
      <c r="J9" s="141"/>
      <c r="K9" s="141"/>
      <c r="L9" s="141"/>
      <c r="M9" s="141"/>
    </row>
    <row r="10" spans="1:13" ht="15" customHeight="1">
      <c r="C10" s="141"/>
      <c r="D10" s="141"/>
      <c r="E10" s="141"/>
      <c r="F10" s="141"/>
      <c r="G10" s="141"/>
      <c r="H10" s="141"/>
      <c r="I10" s="141"/>
      <c r="J10" s="141"/>
      <c r="K10" s="141"/>
      <c r="L10" s="141"/>
      <c r="M10" s="141"/>
    </row>
    <row r="11" spans="1:13" ht="15" customHeight="1">
      <c r="C11" s="141" t="s">
        <v>318</v>
      </c>
      <c r="D11" s="141"/>
      <c r="E11" s="141"/>
      <c r="F11" s="141"/>
      <c r="G11" s="141"/>
      <c r="H11" s="141"/>
      <c r="I11" s="141"/>
      <c r="J11" s="141"/>
      <c r="K11" s="141"/>
      <c r="L11" s="141"/>
      <c r="M11" s="141"/>
    </row>
    <row r="12" spans="1:13" ht="15" customHeight="1">
      <c r="C12" s="141"/>
      <c r="D12" s="141"/>
      <c r="E12" s="141"/>
      <c r="F12" s="141"/>
      <c r="G12" s="141"/>
      <c r="H12" s="141"/>
      <c r="I12" s="141"/>
      <c r="J12" s="141"/>
      <c r="K12" s="141"/>
      <c r="L12" s="141"/>
      <c r="M12" s="141"/>
    </row>
    <row r="13" spans="1:13">
      <c r="C13" s="44"/>
      <c r="D13" s="44"/>
      <c r="E13" s="44"/>
      <c r="F13" s="44"/>
      <c r="G13" s="44"/>
      <c r="H13" s="44"/>
      <c r="I13" s="44"/>
      <c r="J13" s="44"/>
      <c r="K13" s="44"/>
      <c r="L13" s="44"/>
      <c r="M13" s="151"/>
    </row>
    <row r="14" spans="1:13" ht="14.25" customHeight="1">
      <c r="C14" s="142" t="s">
        <v>141</v>
      </c>
      <c r="D14" s="151"/>
      <c r="E14" s="151"/>
      <c r="F14" s="151"/>
      <c r="G14" s="151"/>
      <c r="H14" s="151"/>
      <c r="I14" s="151"/>
      <c r="J14" s="151"/>
      <c r="K14" s="151"/>
      <c r="L14" s="151"/>
      <c r="M14" s="188" t="s">
        <v>430</v>
      </c>
    </row>
    <row r="15" spans="1:13" ht="13.5" customHeight="1">
      <c r="B15" s="133" t="s">
        <v>0</v>
      </c>
      <c r="C15" s="143"/>
      <c r="D15" s="152" t="s">
        <v>432</v>
      </c>
      <c r="E15" s="160"/>
      <c r="F15" s="166"/>
      <c r="G15" s="174"/>
      <c r="H15" s="177"/>
      <c r="I15" s="166"/>
      <c r="J15" s="177"/>
      <c r="K15" s="166"/>
      <c r="L15" s="166"/>
      <c r="M15" s="190"/>
    </row>
    <row r="16" spans="1:13" ht="8.25" customHeight="1">
      <c r="B16" s="134"/>
      <c r="C16" s="144"/>
      <c r="D16" s="153"/>
      <c r="E16" s="161"/>
      <c r="F16" s="167" t="s">
        <v>129</v>
      </c>
      <c r="G16" s="133"/>
      <c r="H16" s="177"/>
      <c r="I16" s="166"/>
      <c r="J16" s="177"/>
      <c r="K16" s="183"/>
      <c r="L16" s="133" t="s">
        <v>147</v>
      </c>
      <c r="M16" s="133"/>
    </row>
    <row r="17" spans="1:13" ht="13.5" customHeight="1">
      <c r="B17" s="134"/>
      <c r="C17" s="144"/>
      <c r="D17" s="153"/>
      <c r="E17" s="161"/>
      <c r="F17" s="168"/>
      <c r="G17" s="175"/>
      <c r="H17" s="167" t="s">
        <v>144</v>
      </c>
      <c r="I17" s="179"/>
      <c r="J17" s="180" t="s">
        <v>127</v>
      </c>
      <c r="K17" s="184"/>
      <c r="L17" s="175"/>
      <c r="M17" s="175"/>
    </row>
    <row r="18" spans="1:13" ht="24.75" customHeight="1">
      <c r="B18" s="135"/>
      <c r="C18" s="145"/>
      <c r="D18" s="154"/>
      <c r="E18" s="162" t="s">
        <v>433</v>
      </c>
      <c r="F18" s="169"/>
      <c r="G18" s="162" t="s">
        <v>433</v>
      </c>
      <c r="H18" s="178"/>
      <c r="I18" s="162" t="s">
        <v>433</v>
      </c>
      <c r="J18" s="178"/>
      <c r="K18" s="185" t="s">
        <v>8</v>
      </c>
      <c r="L18" s="189"/>
      <c r="M18" s="162" t="s">
        <v>8</v>
      </c>
    </row>
    <row r="19" spans="1:13" ht="12" customHeight="1">
      <c r="A19" s="130"/>
      <c r="B19" s="136"/>
      <c r="C19" s="146"/>
      <c r="D19" s="155" t="s">
        <v>137</v>
      </c>
      <c r="E19" s="163" t="s">
        <v>139</v>
      </c>
      <c r="F19" s="163" t="s">
        <v>137</v>
      </c>
      <c r="G19" s="163" t="s">
        <v>139</v>
      </c>
      <c r="H19" s="163" t="s">
        <v>137</v>
      </c>
      <c r="I19" s="163" t="s">
        <v>139</v>
      </c>
      <c r="J19" s="163" t="s">
        <v>137</v>
      </c>
      <c r="K19" s="163" t="s">
        <v>137</v>
      </c>
      <c r="L19" s="163" t="s">
        <v>137</v>
      </c>
      <c r="M19" s="163" t="s">
        <v>137</v>
      </c>
    </row>
    <row r="20" spans="1:13" s="130" customFormat="1" ht="15" customHeight="1">
      <c r="A20" s="1"/>
      <c r="B20" s="137" t="s">
        <v>322</v>
      </c>
      <c r="C20" s="147" t="s">
        <v>146</v>
      </c>
      <c r="D20" s="156">
        <v>290986</v>
      </c>
      <c r="E20" s="164">
        <v>4.0999999999999996</v>
      </c>
      <c r="F20" s="170">
        <v>271752</v>
      </c>
      <c r="G20" s="164">
        <v>1.9</v>
      </c>
      <c r="H20" s="170">
        <v>249701</v>
      </c>
      <c r="I20" s="164">
        <v>2.2000000000000002</v>
      </c>
      <c r="J20" s="181">
        <v>22051</v>
      </c>
      <c r="K20" s="186">
        <v>-585</v>
      </c>
      <c r="L20" s="181">
        <v>19234</v>
      </c>
      <c r="M20" s="171">
        <v>6555</v>
      </c>
    </row>
    <row r="21" spans="1:13" ht="15" customHeight="1">
      <c r="B21" s="137" t="s">
        <v>239</v>
      </c>
      <c r="C21" s="147" t="s">
        <v>20</v>
      </c>
      <c r="D21" s="157">
        <v>367389</v>
      </c>
      <c r="E21" s="164">
        <v>-1.7</v>
      </c>
      <c r="F21" s="171">
        <v>354373</v>
      </c>
      <c r="G21" s="164">
        <v>3.5</v>
      </c>
      <c r="H21" s="171">
        <v>332245</v>
      </c>
      <c r="I21" s="164">
        <v>4.0999999999999996</v>
      </c>
      <c r="J21" s="171">
        <v>22128</v>
      </c>
      <c r="K21" s="186">
        <v>-838</v>
      </c>
      <c r="L21" s="171">
        <v>13016</v>
      </c>
      <c r="M21" s="171">
        <v>-18268</v>
      </c>
    </row>
    <row r="22" spans="1:13" ht="15" customHeight="1">
      <c r="B22" s="137" t="s">
        <v>270</v>
      </c>
      <c r="C22" s="147" t="s">
        <v>124</v>
      </c>
      <c r="D22" s="157">
        <v>355111</v>
      </c>
      <c r="E22" s="164">
        <v>0.9</v>
      </c>
      <c r="F22" s="171">
        <v>330838</v>
      </c>
      <c r="G22" s="164">
        <v>1.4</v>
      </c>
      <c r="H22" s="171">
        <v>297156</v>
      </c>
      <c r="I22" s="164">
        <v>1.9</v>
      </c>
      <c r="J22" s="171">
        <v>33682</v>
      </c>
      <c r="K22" s="186">
        <v>-1064</v>
      </c>
      <c r="L22" s="171">
        <v>24273</v>
      </c>
      <c r="M22" s="171">
        <v>-1602</v>
      </c>
    </row>
    <row r="23" spans="1:13" ht="15" customHeight="1">
      <c r="B23" s="137" t="s">
        <v>171</v>
      </c>
      <c r="C23" s="147" t="s">
        <v>435</v>
      </c>
      <c r="D23" s="157">
        <v>509607</v>
      </c>
      <c r="E23" s="164">
        <v>26.2</v>
      </c>
      <c r="F23" s="171">
        <v>506889</v>
      </c>
      <c r="G23" s="164">
        <v>26.8</v>
      </c>
      <c r="H23" s="171">
        <v>436910</v>
      </c>
      <c r="I23" s="164">
        <v>24</v>
      </c>
      <c r="J23" s="171">
        <v>69979</v>
      </c>
      <c r="K23" s="186">
        <v>22775</v>
      </c>
      <c r="L23" s="171">
        <v>2718</v>
      </c>
      <c r="M23" s="171">
        <v>-905</v>
      </c>
    </row>
    <row r="24" spans="1:13" ht="15" customHeight="1">
      <c r="B24" s="137" t="s">
        <v>347</v>
      </c>
      <c r="C24" s="147" t="s">
        <v>436</v>
      </c>
      <c r="D24" s="157">
        <v>317466</v>
      </c>
      <c r="E24" s="164">
        <v>-20.7</v>
      </c>
      <c r="F24" s="171">
        <v>317065</v>
      </c>
      <c r="G24" s="164">
        <v>-8.1999999999999993</v>
      </c>
      <c r="H24" s="171">
        <v>300020</v>
      </c>
      <c r="I24" s="164">
        <v>-1</v>
      </c>
      <c r="J24" s="171">
        <v>17045</v>
      </c>
      <c r="K24" s="186">
        <v>-25068</v>
      </c>
      <c r="L24" s="171">
        <v>401</v>
      </c>
      <c r="M24" s="171">
        <v>-54861</v>
      </c>
    </row>
    <row r="25" spans="1:13" ht="15" customHeight="1">
      <c r="B25" s="137" t="s">
        <v>11</v>
      </c>
      <c r="C25" s="147" t="s">
        <v>113</v>
      </c>
      <c r="D25" s="157">
        <v>310050</v>
      </c>
      <c r="E25" s="164">
        <v>9.1999999999999993</v>
      </c>
      <c r="F25" s="171">
        <v>273203</v>
      </c>
      <c r="G25" s="164">
        <v>-1.7</v>
      </c>
      <c r="H25" s="171">
        <v>230631</v>
      </c>
      <c r="I25" s="164">
        <v>1.1000000000000001</v>
      </c>
      <c r="J25" s="171">
        <v>42572</v>
      </c>
      <c r="K25" s="186">
        <v>-7361</v>
      </c>
      <c r="L25" s="171">
        <v>36847</v>
      </c>
      <c r="M25" s="171">
        <v>31105</v>
      </c>
    </row>
    <row r="26" spans="1:13" ht="15" customHeight="1">
      <c r="B26" s="137" t="s">
        <v>59</v>
      </c>
      <c r="C26" s="147" t="s">
        <v>150</v>
      </c>
      <c r="D26" s="157">
        <v>236467</v>
      </c>
      <c r="E26" s="164">
        <v>10.9</v>
      </c>
      <c r="F26" s="171">
        <v>230354</v>
      </c>
      <c r="G26" s="164">
        <v>11.2</v>
      </c>
      <c r="H26" s="171">
        <v>218182</v>
      </c>
      <c r="I26" s="164">
        <v>10.6</v>
      </c>
      <c r="J26" s="171">
        <v>12172</v>
      </c>
      <c r="K26" s="186">
        <v>2067</v>
      </c>
      <c r="L26" s="171">
        <v>6113</v>
      </c>
      <c r="M26" s="171">
        <v>196</v>
      </c>
    </row>
    <row r="27" spans="1:13" ht="15" customHeight="1">
      <c r="B27" s="137" t="s">
        <v>203</v>
      </c>
      <c r="C27" s="147" t="s">
        <v>66</v>
      </c>
      <c r="D27" s="157">
        <v>350268</v>
      </c>
      <c r="E27" s="164">
        <v>8.1</v>
      </c>
      <c r="F27" s="171">
        <v>340125</v>
      </c>
      <c r="G27" s="164">
        <v>5</v>
      </c>
      <c r="H27" s="171">
        <v>314179</v>
      </c>
      <c r="I27" s="164">
        <v>3.3</v>
      </c>
      <c r="J27" s="171">
        <v>25946</v>
      </c>
      <c r="K27" s="186">
        <v>6377</v>
      </c>
      <c r="L27" s="171">
        <v>10143</v>
      </c>
      <c r="M27" s="171">
        <v>9681</v>
      </c>
    </row>
    <row r="28" spans="1:13" ht="15" customHeight="1">
      <c r="B28" s="137" t="s">
        <v>437</v>
      </c>
      <c r="C28" s="147" t="s">
        <v>343</v>
      </c>
      <c r="D28" s="157">
        <v>255085</v>
      </c>
      <c r="E28" s="164">
        <v>-2.9</v>
      </c>
      <c r="F28" s="171">
        <v>253520</v>
      </c>
      <c r="G28" s="164">
        <v>-3.4</v>
      </c>
      <c r="H28" s="171">
        <v>236092</v>
      </c>
      <c r="I28" s="164">
        <v>-2.7</v>
      </c>
      <c r="J28" s="171">
        <v>17428</v>
      </c>
      <c r="K28" s="186">
        <v>-2175</v>
      </c>
      <c r="L28" s="171">
        <v>1565</v>
      </c>
      <c r="M28" s="171">
        <v>1015</v>
      </c>
    </row>
    <row r="29" spans="1:13" ht="15" customHeight="1">
      <c r="B29" s="137" t="s">
        <v>177</v>
      </c>
      <c r="C29" s="148" t="s">
        <v>274</v>
      </c>
      <c r="D29" s="157">
        <v>421669</v>
      </c>
      <c r="E29" s="164">
        <v>14</v>
      </c>
      <c r="F29" s="171">
        <v>382391</v>
      </c>
      <c r="G29" s="164">
        <v>3.4</v>
      </c>
      <c r="H29" s="171">
        <v>349421</v>
      </c>
      <c r="I29" s="164">
        <v>3.2</v>
      </c>
      <c r="J29" s="171">
        <v>32970</v>
      </c>
      <c r="K29" s="186">
        <v>1903</v>
      </c>
      <c r="L29" s="171">
        <v>39278</v>
      </c>
      <c r="M29" s="171">
        <v>39261</v>
      </c>
    </row>
    <row r="30" spans="1:13" ht="15" customHeight="1">
      <c r="B30" s="137" t="s">
        <v>42</v>
      </c>
      <c r="C30" s="147" t="s">
        <v>235</v>
      </c>
      <c r="D30" s="157">
        <v>114198</v>
      </c>
      <c r="E30" s="164">
        <v>-9.1</v>
      </c>
      <c r="F30" s="171">
        <v>111259</v>
      </c>
      <c r="G30" s="164">
        <v>-8.5</v>
      </c>
      <c r="H30" s="171">
        <v>107599</v>
      </c>
      <c r="I30" s="164">
        <v>-7</v>
      </c>
      <c r="J30" s="171">
        <v>3660</v>
      </c>
      <c r="K30" s="186">
        <v>-2239</v>
      </c>
      <c r="L30" s="171">
        <v>2939</v>
      </c>
      <c r="M30" s="171">
        <v>-998</v>
      </c>
    </row>
    <row r="31" spans="1:13" ht="15" customHeight="1">
      <c r="B31" s="137" t="s">
        <v>245</v>
      </c>
      <c r="C31" s="147" t="s">
        <v>194</v>
      </c>
      <c r="D31" s="157">
        <v>187790</v>
      </c>
      <c r="E31" s="164">
        <v>12.4</v>
      </c>
      <c r="F31" s="171">
        <v>166508</v>
      </c>
      <c r="G31" s="164">
        <v>-0.3</v>
      </c>
      <c r="H31" s="171">
        <v>159535</v>
      </c>
      <c r="I31" s="164">
        <v>2.7</v>
      </c>
      <c r="J31" s="171">
        <v>6973</v>
      </c>
      <c r="K31" s="186">
        <v>-4594</v>
      </c>
      <c r="L31" s="171">
        <v>21282</v>
      </c>
      <c r="M31" s="171">
        <v>21282</v>
      </c>
    </row>
    <row r="32" spans="1:13" ht="15" customHeight="1">
      <c r="B32" s="137" t="s">
        <v>368</v>
      </c>
      <c r="C32" s="147" t="s">
        <v>438</v>
      </c>
      <c r="D32" s="157">
        <v>292475</v>
      </c>
      <c r="E32" s="164">
        <v>3.7</v>
      </c>
      <c r="F32" s="171">
        <v>292465</v>
      </c>
      <c r="G32" s="164">
        <v>3.7</v>
      </c>
      <c r="H32" s="171">
        <v>289229</v>
      </c>
      <c r="I32" s="164">
        <v>3.7</v>
      </c>
      <c r="J32" s="171">
        <v>3236</v>
      </c>
      <c r="K32" s="186">
        <v>382</v>
      </c>
      <c r="L32" s="171">
        <v>10</v>
      </c>
      <c r="M32" s="171">
        <v>-3</v>
      </c>
    </row>
    <row r="33" spans="1:13" ht="15" customHeight="1">
      <c r="B33" s="137" t="s">
        <v>102</v>
      </c>
      <c r="C33" s="147" t="s">
        <v>151</v>
      </c>
      <c r="D33" s="157">
        <v>300748</v>
      </c>
      <c r="E33" s="164">
        <v>8.5</v>
      </c>
      <c r="F33" s="171">
        <v>254096</v>
      </c>
      <c r="G33" s="164">
        <v>-3.5</v>
      </c>
      <c r="H33" s="171">
        <v>237681</v>
      </c>
      <c r="I33" s="164">
        <v>-3.4</v>
      </c>
      <c r="J33" s="171">
        <v>16415</v>
      </c>
      <c r="K33" s="186">
        <v>-941</v>
      </c>
      <c r="L33" s="171">
        <v>46652</v>
      </c>
      <c r="M33" s="171">
        <v>32726</v>
      </c>
    </row>
    <row r="34" spans="1:13" ht="15" customHeight="1">
      <c r="B34" s="137" t="s">
        <v>109</v>
      </c>
      <c r="C34" s="147" t="s">
        <v>423</v>
      </c>
      <c r="D34" s="157">
        <v>316978</v>
      </c>
      <c r="E34" s="164">
        <v>4</v>
      </c>
      <c r="F34" s="171">
        <v>316583</v>
      </c>
      <c r="G34" s="164">
        <v>4.5</v>
      </c>
      <c r="H34" s="171">
        <v>289266</v>
      </c>
      <c r="I34" s="164">
        <v>0.6</v>
      </c>
      <c r="J34" s="171">
        <v>27317</v>
      </c>
      <c r="K34" s="186">
        <v>12193</v>
      </c>
      <c r="L34" s="171">
        <v>395</v>
      </c>
      <c r="M34" s="171">
        <v>-1635</v>
      </c>
    </row>
    <row r="35" spans="1:13" ht="15" customHeight="1">
      <c r="B35" s="138" t="s">
        <v>9</v>
      </c>
      <c r="C35" s="149" t="s">
        <v>440</v>
      </c>
      <c r="D35" s="158">
        <v>248381</v>
      </c>
      <c r="E35" s="165">
        <v>5.8</v>
      </c>
      <c r="F35" s="172">
        <v>244615</v>
      </c>
      <c r="G35" s="165">
        <v>4.9000000000000004</v>
      </c>
      <c r="H35" s="172">
        <v>215655</v>
      </c>
      <c r="I35" s="165">
        <v>3.3</v>
      </c>
      <c r="J35" s="172">
        <v>28960</v>
      </c>
      <c r="K35" s="187">
        <v>4472</v>
      </c>
      <c r="L35" s="172">
        <v>3766</v>
      </c>
      <c r="M35" s="172">
        <v>2302</v>
      </c>
    </row>
    <row r="36" spans="1:13">
      <c r="C36" s="150"/>
      <c r="D36" s="151"/>
      <c r="E36" s="151"/>
      <c r="F36" s="151"/>
      <c r="G36" s="151"/>
    </row>
    <row r="37" spans="1:13" ht="18" customHeight="1">
      <c r="A37" s="132" t="s">
        <v>107</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555</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556</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557</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434</v>
      </c>
      <c r="D46" s="151"/>
      <c r="E46" s="151"/>
      <c r="F46" s="151"/>
      <c r="G46" s="151"/>
      <c r="H46" s="151"/>
      <c r="I46" s="151"/>
      <c r="J46" s="151"/>
      <c r="K46" s="188"/>
      <c r="L46" s="151"/>
      <c r="M46" s="188" t="s">
        <v>224</v>
      </c>
    </row>
    <row r="47" spans="1:13">
      <c r="B47" s="133" t="s">
        <v>0</v>
      </c>
      <c r="C47" s="143"/>
      <c r="D47" s="152" t="s">
        <v>432</v>
      </c>
      <c r="E47" s="160"/>
      <c r="F47" s="166"/>
      <c r="G47" s="174"/>
      <c r="H47" s="177"/>
      <c r="I47" s="166"/>
      <c r="J47" s="177"/>
      <c r="K47" s="166"/>
      <c r="L47" s="166"/>
      <c r="M47" s="190"/>
    </row>
    <row r="48" spans="1:13" ht="8.25" customHeight="1">
      <c r="B48" s="134"/>
      <c r="C48" s="144"/>
      <c r="D48" s="153"/>
      <c r="E48" s="161"/>
      <c r="F48" s="167" t="s">
        <v>129</v>
      </c>
      <c r="G48" s="133"/>
      <c r="H48" s="177"/>
      <c r="I48" s="166"/>
      <c r="J48" s="177"/>
      <c r="K48" s="183"/>
      <c r="L48" s="133" t="s">
        <v>147</v>
      </c>
      <c r="M48" s="133"/>
    </row>
    <row r="49" spans="2:13" ht="13.5" customHeight="1">
      <c r="B49" s="134"/>
      <c r="C49" s="144"/>
      <c r="D49" s="153"/>
      <c r="E49" s="161"/>
      <c r="F49" s="168"/>
      <c r="G49" s="175"/>
      <c r="H49" s="167" t="s">
        <v>144</v>
      </c>
      <c r="I49" s="179"/>
      <c r="J49" s="180" t="s">
        <v>127</v>
      </c>
      <c r="K49" s="184"/>
      <c r="L49" s="175"/>
      <c r="M49" s="175"/>
    </row>
    <row r="50" spans="2:13" ht="24.75" customHeight="1">
      <c r="B50" s="135"/>
      <c r="C50" s="145"/>
      <c r="D50" s="154"/>
      <c r="E50" s="162" t="s">
        <v>433</v>
      </c>
      <c r="F50" s="169"/>
      <c r="G50" s="162" t="s">
        <v>433</v>
      </c>
      <c r="H50" s="178"/>
      <c r="I50" s="162" t="s">
        <v>433</v>
      </c>
      <c r="J50" s="178"/>
      <c r="K50" s="185" t="s">
        <v>8</v>
      </c>
      <c r="L50" s="189"/>
      <c r="M50" s="162" t="s">
        <v>8</v>
      </c>
    </row>
    <row r="51" spans="2:13" ht="12" customHeight="1">
      <c r="B51" s="136"/>
      <c r="C51" s="146"/>
      <c r="D51" s="155" t="s">
        <v>137</v>
      </c>
      <c r="E51" s="163" t="s">
        <v>139</v>
      </c>
      <c r="F51" s="163" t="s">
        <v>137</v>
      </c>
      <c r="G51" s="163" t="s">
        <v>139</v>
      </c>
      <c r="H51" s="163" t="s">
        <v>137</v>
      </c>
      <c r="I51" s="163" t="s">
        <v>139</v>
      </c>
      <c r="J51" s="163" t="s">
        <v>137</v>
      </c>
      <c r="K51" s="163" t="s">
        <v>137</v>
      </c>
      <c r="L51" s="163" t="s">
        <v>137</v>
      </c>
      <c r="M51" s="163" t="s">
        <v>137</v>
      </c>
    </row>
    <row r="52" spans="2:13" ht="15" customHeight="1">
      <c r="B52" s="137" t="s">
        <v>322</v>
      </c>
      <c r="C52" s="147" t="s">
        <v>146</v>
      </c>
      <c r="D52" s="156">
        <v>319458</v>
      </c>
      <c r="E52" s="164">
        <v>5</v>
      </c>
      <c r="F52" s="170">
        <v>295426</v>
      </c>
      <c r="G52" s="164">
        <v>2.2999999999999998</v>
      </c>
      <c r="H52" s="170">
        <v>268685</v>
      </c>
      <c r="I52" s="164">
        <v>2.7</v>
      </c>
      <c r="J52" s="181">
        <v>26741</v>
      </c>
      <c r="K52" s="186">
        <v>-287</v>
      </c>
      <c r="L52" s="181">
        <v>24032</v>
      </c>
      <c r="M52" s="171">
        <v>8386</v>
      </c>
    </row>
    <row r="53" spans="2:13" ht="15" customHeight="1">
      <c r="B53" s="137" t="s">
        <v>239</v>
      </c>
      <c r="C53" s="147" t="s">
        <v>20</v>
      </c>
      <c r="D53" s="156">
        <v>373020</v>
      </c>
      <c r="E53" s="164">
        <v>-17.2</v>
      </c>
      <c r="F53" s="170">
        <v>359504</v>
      </c>
      <c r="G53" s="164">
        <v>3.6</v>
      </c>
      <c r="H53" s="170">
        <v>338143</v>
      </c>
      <c r="I53" s="164">
        <v>4</v>
      </c>
      <c r="J53" s="181">
        <v>21361</v>
      </c>
      <c r="K53" s="186">
        <v>-704</v>
      </c>
      <c r="L53" s="181">
        <v>13516</v>
      </c>
      <c r="M53" s="171">
        <v>-89545</v>
      </c>
    </row>
    <row r="54" spans="2:13" ht="15" customHeight="1">
      <c r="B54" s="137" t="s">
        <v>270</v>
      </c>
      <c r="C54" s="147" t="s">
        <v>124</v>
      </c>
      <c r="D54" s="156">
        <v>378716</v>
      </c>
      <c r="E54" s="164">
        <v>3.5</v>
      </c>
      <c r="F54" s="170">
        <v>349493</v>
      </c>
      <c r="G54" s="164">
        <v>3.1</v>
      </c>
      <c r="H54" s="170">
        <v>312803</v>
      </c>
      <c r="I54" s="164">
        <v>4.0999999999999996</v>
      </c>
      <c r="J54" s="181">
        <v>36690</v>
      </c>
      <c r="K54" s="186">
        <v>-1682</v>
      </c>
      <c r="L54" s="181">
        <v>29223</v>
      </c>
      <c r="M54" s="171">
        <v>2202</v>
      </c>
    </row>
    <row r="55" spans="2:13" ht="15" customHeight="1">
      <c r="B55" s="137" t="s">
        <v>171</v>
      </c>
      <c r="C55" s="147" t="s">
        <v>435</v>
      </c>
      <c r="D55" s="156">
        <v>544598</v>
      </c>
      <c r="E55" s="164">
        <v>30.3</v>
      </c>
      <c r="F55" s="170">
        <v>541020</v>
      </c>
      <c r="G55" s="164">
        <v>31</v>
      </c>
      <c r="H55" s="170">
        <v>467047</v>
      </c>
      <c r="I55" s="164">
        <v>29.5</v>
      </c>
      <c r="J55" s="181">
        <v>73973</v>
      </c>
      <c r="K55" s="186">
        <v>21474</v>
      </c>
      <c r="L55" s="181">
        <v>3578</v>
      </c>
      <c r="M55" s="171">
        <v>-1220</v>
      </c>
    </row>
    <row r="56" spans="2:13" ht="15" customHeight="1">
      <c r="B56" s="137" t="s">
        <v>347</v>
      </c>
      <c r="C56" s="147" t="s">
        <v>436</v>
      </c>
      <c r="D56" s="156">
        <v>322220</v>
      </c>
      <c r="E56" s="164">
        <v>-0.1</v>
      </c>
      <c r="F56" s="170">
        <v>321674</v>
      </c>
      <c r="G56" s="164">
        <v>0.1</v>
      </c>
      <c r="H56" s="170">
        <v>305145</v>
      </c>
      <c r="I56" s="164">
        <v>3.8</v>
      </c>
      <c r="J56" s="181">
        <v>16529</v>
      </c>
      <c r="K56" s="186">
        <v>-11106</v>
      </c>
      <c r="L56" s="181">
        <v>546</v>
      </c>
      <c r="M56" s="171">
        <v>-735</v>
      </c>
    </row>
    <row r="57" spans="2:13" ht="15" customHeight="1">
      <c r="B57" s="137" t="s">
        <v>11</v>
      </c>
      <c r="C57" s="147" t="s">
        <v>113</v>
      </c>
      <c r="D57" s="156">
        <v>274189</v>
      </c>
      <c r="E57" s="164">
        <v>5.5</v>
      </c>
      <c r="F57" s="170">
        <v>254214</v>
      </c>
      <c r="G57" s="164">
        <v>1.2</v>
      </c>
      <c r="H57" s="170">
        <v>210945</v>
      </c>
      <c r="I57" s="164">
        <v>3.9</v>
      </c>
      <c r="J57" s="181">
        <v>43269</v>
      </c>
      <c r="K57" s="186">
        <v>-4915</v>
      </c>
      <c r="L57" s="181">
        <v>19975</v>
      </c>
      <c r="M57" s="171">
        <v>11371</v>
      </c>
    </row>
    <row r="58" spans="2:13" ht="15" customHeight="1">
      <c r="B58" s="137" t="s">
        <v>59</v>
      </c>
      <c r="C58" s="147" t="s">
        <v>150</v>
      </c>
      <c r="D58" s="156">
        <v>231428</v>
      </c>
      <c r="E58" s="164">
        <v>8.5</v>
      </c>
      <c r="F58" s="170">
        <v>223039</v>
      </c>
      <c r="G58" s="164">
        <v>6.8</v>
      </c>
      <c r="H58" s="170">
        <v>210874</v>
      </c>
      <c r="I58" s="164">
        <v>6.8</v>
      </c>
      <c r="J58" s="181">
        <v>12165</v>
      </c>
      <c r="K58" s="186">
        <v>589</v>
      </c>
      <c r="L58" s="181">
        <v>8389</v>
      </c>
      <c r="M58" s="171">
        <v>4388</v>
      </c>
    </row>
    <row r="59" spans="2:13" ht="15" customHeight="1">
      <c r="B59" s="137" t="s">
        <v>203</v>
      </c>
      <c r="C59" s="147" t="s">
        <v>66</v>
      </c>
      <c r="D59" s="156">
        <v>354806</v>
      </c>
      <c r="E59" s="164">
        <v>7.1</v>
      </c>
      <c r="F59" s="170">
        <v>334852</v>
      </c>
      <c r="G59" s="164">
        <v>1.2</v>
      </c>
      <c r="H59" s="170">
        <v>310822</v>
      </c>
      <c r="I59" s="164">
        <v>1.9</v>
      </c>
      <c r="J59" s="181">
        <v>24030</v>
      </c>
      <c r="K59" s="186">
        <v>-2056</v>
      </c>
      <c r="L59" s="181">
        <v>19954</v>
      </c>
      <c r="M59" s="171">
        <v>19603</v>
      </c>
    </row>
    <row r="60" spans="2:13" ht="15" customHeight="1">
      <c r="B60" s="137" t="s">
        <v>437</v>
      </c>
      <c r="C60" s="147" t="s">
        <v>343</v>
      </c>
      <c r="D60" s="156">
        <v>278514</v>
      </c>
      <c r="E60" s="164">
        <v>2.8</v>
      </c>
      <c r="F60" s="170">
        <v>278514</v>
      </c>
      <c r="G60" s="164">
        <v>2.8</v>
      </c>
      <c r="H60" s="170">
        <v>254939</v>
      </c>
      <c r="I60" s="164">
        <v>0.6</v>
      </c>
      <c r="J60" s="181">
        <v>23575</v>
      </c>
      <c r="K60" s="186">
        <v>6212</v>
      </c>
      <c r="L60" s="181">
        <v>0</v>
      </c>
      <c r="M60" s="171">
        <v>-31</v>
      </c>
    </row>
    <row r="61" spans="2:13" ht="15" customHeight="1">
      <c r="B61" s="137" t="s">
        <v>177</v>
      </c>
      <c r="C61" s="148" t="s">
        <v>274</v>
      </c>
      <c r="D61" s="156">
        <v>437902</v>
      </c>
      <c r="E61" s="164">
        <v>2.2000000000000002</v>
      </c>
      <c r="F61" s="170">
        <v>436698</v>
      </c>
      <c r="G61" s="164">
        <v>1.9</v>
      </c>
      <c r="H61" s="170">
        <v>398651</v>
      </c>
      <c r="I61" s="164">
        <v>2.2999999999999998</v>
      </c>
      <c r="J61" s="181">
        <v>38047</v>
      </c>
      <c r="K61" s="186">
        <v>-604</v>
      </c>
      <c r="L61" s="181">
        <v>1204</v>
      </c>
      <c r="M61" s="171">
        <v>1177</v>
      </c>
    </row>
    <row r="62" spans="2:13" ht="15" customHeight="1">
      <c r="B62" s="137" t="s">
        <v>42</v>
      </c>
      <c r="C62" s="147" t="s">
        <v>235</v>
      </c>
      <c r="D62" s="156">
        <v>149329</v>
      </c>
      <c r="E62" s="164">
        <v>7.4</v>
      </c>
      <c r="F62" s="170">
        <v>142264</v>
      </c>
      <c r="G62" s="164">
        <v>2.4</v>
      </c>
      <c r="H62" s="170">
        <v>137312</v>
      </c>
      <c r="I62" s="164">
        <v>5.5</v>
      </c>
      <c r="J62" s="181">
        <v>4952</v>
      </c>
      <c r="K62" s="186">
        <v>-3840</v>
      </c>
      <c r="L62" s="181">
        <v>7065</v>
      </c>
      <c r="M62" s="171">
        <v>6891</v>
      </c>
    </row>
    <row r="63" spans="2:13" ht="15" customHeight="1">
      <c r="B63" s="137" t="s">
        <v>245</v>
      </c>
      <c r="C63" s="147" t="s">
        <v>194</v>
      </c>
      <c r="D63" s="156">
        <v>210390</v>
      </c>
      <c r="E63" s="164">
        <v>13.7</v>
      </c>
      <c r="F63" s="170">
        <v>168346</v>
      </c>
      <c r="G63" s="164">
        <v>-9.1</v>
      </c>
      <c r="H63" s="170">
        <v>158173</v>
      </c>
      <c r="I63" s="164">
        <v>-8.9</v>
      </c>
      <c r="J63" s="181">
        <v>10173</v>
      </c>
      <c r="K63" s="186">
        <v>-1325</v>
      </c>
      <c r="L63" s="181">
        <v>42044</v>
      </c>
      <c r="M63" s="171">
        <v>42044</v>
      </c>
    </row>
    <row r="64" spans="2:13" ht="15" customHeight="1">
      <c r="B64" s="137" t="s">
        <v>368</v>
      </c>
      <c r="C64" s="147" t="s">
        <v>438</v>
      </c>
      <c r="D64" s="156">
        <v>328204</v>
      </c>
      <c r="E64" s="164">
        <v>1.5</v>
      </c>
      <c r="F64" s="170">
        <v>328191</v>
      </c>
      <c r="G64" s="164">
        <v>1.4</v>
      </c>
      <c r="H64" s="170">
        <v>326804</v>
      </c>
      <c r="I64" s="164">
        <v>1.8</v>
      </c>
      <c r="J64" s="181">
        <v>1387</v>
      </c>
      <c r="K64" s="186">
        <v>-1059</v>
      </c>
      <c r="L64" s="181">
        <v>13</v>
      </c>
      <c r="M64" s="171">
        <v>-5</v>
      </c>
    </row>
    <row r="65" spans="2:13" ht="15" customHeight="1">
      <c r="B65" s="137" t="s">
        <v>102</v>
      </c>
      <c r="C65" s="147" t="s">
        <v>151</v>
      </c>
      <c r="D65" s="156">
        <v>348356</v>
      </c>
      <c r="E65" s="164">
        <v>12.2</v>
      </c>
      <c r="F65" s="170">
        <v>284414</v>
      </c>
      <c r="G65" s="164">
        <v>-2.2999999999999998</v>
      </c>
      <c r="H65" s="170">
        <v>261857</v>
      </c>
      <c r="I65" s="164">
        <v>-2.1</v>
      </c>
      <c r="J65" s="181">
        <v>22557</v>
      </c>
      <c r="K65" s="186">
        <v>-970</v>
      </c>
      <c r="L65" s="181">
        <v>63942</v>
      </c>
      <c r="M65" s="171">
        <v>44627</v>
      </c>
    </row>
    <row r="66" spans="2:13" ht="15" customHeight="1">
      <c r="B66" s="137" t="s">
        <v>109</v>
      </c>
      <c r="C66" s="147" t="s">
        <v>423</v>
      </c>
      <c r="D66" s="156">
        <v>344201</v>
      </c>
      <c r="E66" s="164">
        <v>12.5</v>
      </c>
      <c r="F66" s="170">
        <v>343495</v>
      </c>
      <c r="G66" s="164">
        <v>12.6</v>
      </c>
      <c r="H66" s="170">
        <v>302533</v>
      </c>
      <c r="I66" s="164">
        <v>6.8</v>
      </c>
      <c r="J66" s="181">
        <v>40962</v>
      </c>
      <c r="K66" s="186">
        <v>19373</v>
      </c>
      <c r="L66" s="181">
        <v>706</v>
      </c>
      <c r="M66" s="171">
        <v>-329</v>
      </c>
    </row>
    <row r="67" spans="2:13" ht="15" customHeight="1">
      <c r="B67" s="138" t="s">
        <v>9</v>
      </c>
      <c r="C67" s="149" t="s">
        <v>440</v>
      </c>
      <c r="D67" s="159">
        <v>237958</v>
      </c>
      <c r="E67" s="165">
        <v>7.8</v>
      </c>
      <c r="F67" s="173">
        <v>232999</v>
      </c>
      <c r="G67" s="165">
        <v>6.1</v>
      </c>
      <c r="H67" s="173">
        <v>201086</v>
      </c>
      <c r="I67" s="165">
        <v>1.4</v>
      </c>
      <c r="J67" s="182">
        <v>31913</v>
      </c>
      <c r="K67" s="187">
        <v>10685</v>
      </c>
      <c r="L67" s="182">
        <v>4959</v>
      </c>
      <c r="M67" s="172">
        <v>3736</v>
      </c>
    </row>
    <row r="69" spans="2:13">
      <c r="C69" s="150"/>
      <c r="D69" s="151"/>
      <c r="E69" s="151"/>
      <c r="G69" s="176" t="s">
        <v>348</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6" t="s">
        <v>348</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25"/>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view="pageBreakPreview" topLeftCell="C49" zoomScaleSheetLayoutView="100" workbookViewId="0">
      <selection activeCell="L1" sqref="L1:N1048576"/>
    </sheetView>
  </sheetViews>
  <sheetFormatPr defaultColWidth="9" defaultRowHeight="13"/>
  <cols>
    <col min="1" max="1" width="2.08984375" style="1" customWidth="1"/>
    <col min="2" max="2" width="3.26953125" style="1" customWidth="1"/>
    <col min="3" max="3" width="31.453125" style="1" customWidth="1"/>
    <col min="4" max="11" width="9.26953125" style="1" customWidth="1"/>
    <col min="12" max="12" width="9.26953125" style="1" bestFit="1" customWidth="1"/>
    <col min="13" max="13" width="9.453125" style="1" bestFit="1" customWidth="1"/>
    <col min="14" max="14" width="9" style="1" bestFit="1" customWidth="0"/>
    <col min="15" max="16384" width="9" style="1"/>
  </cols>
  <sheetData>
    <row r="1" spans="1:11" ht="16.5">
      <c r="A1" s="132" t="s">
        <v>14</v>
      </c>
      <c r="B1" s="132"/>
      <c r="C1" s="131"/>
      <c r="D1" s="151"/>
      <c r="E1" s="151"/>
      <c r="F1" s="151"/>
      <c r="G1" s="151"/>
      <c r="H1" s="151"/>
      <c r="I1" s="151"/>
      <c r="J1" s="151"/>
      <c r="K1" s="151"/>
    </row>
    <row r="2" spans="1:11" ht="16.5">
      <c r="A2" s="132"/>
      <c r="B2" s="132"/>
      <c r="C2" s="131"/>
      <c r="D2" s="151"/>
      <c r="E2" s="151"/>
      <c r="F2" s="151"/>
      <c r="G2" s="151"/>
      <c r="H2" s="151"/>
      <c r="I2" s="151"/>
      <c r="J2" s="151"/>
      <c r="K2" s="151"/>
    </row>
    <row r="3" spans="1:11" ht="16.5">
      <c r="A3" s="132" t="s">
        <v>441</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409</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558</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158</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442</v>
      </c>
      <c r="K13" s="188" t="s">
        <v>430</v>
      </c>
    </row>
    <row r="14" spans="1:11" ht="8.25" customHeight="1">
      <c r="B14" s="193" t="s">
        <v>0</v>
      </c>
      <c r="C14" s="196"/>
      <c r="D14" s="152" t="s">
        <v>262</v>
      </c>
      <c r="E14" s="160"/>
      <c r="F14" s="207"/>
      <c r="G14" s="174"/>
      <c r="H14" s="207"/>
      <c r="I14" s="174"/>
      <c r="J14" s="167" t="s">
        <v>248</v>
      </c>
      <c r="K14" s="133"/>
    </row>
    <row r="15" spans="1:11" ht="15" customHeight="1">
      <c r="B15" s="194"/>
      <c r="C15" s="197"/>
      <c r="D15" s="153"/>
      <c r="E15" s="161"/>
      <c r="F15" s="152" t="s">
        <v>444</v>
      </c>
      <c r="G15" s="210"/>
      <c r="H15" s="152" t="s">
        <v>99</v>
      </c>
      <c r="I15" s="210"/>
      <c r="J15" s="168"/>
      <c r="K15" s="175"/>
    </row>
    <row r="16" spans="1:11" s="191" customFormat="1" ht="24.75" customHeight="1">
      <c r="B16" s="195"/>
      <c r="C16" s="198"/>
      <c r="D16" s="154"/>
      <c r="E16" s="162" t="s">
        <v>433</v>
      </c>
      <c r="F16" s="154"/>
      <c r="G16" s="162" t="s">
        <v>433</v>
      </c>
      <c r="H16" s="154"/>
      <c r="I16" s="162" t="s">
        <v>433</v>
      </c>
      <c r="J16" s="169"/>
      <c r="K16" s="162" t="s">
        <v>206</v>
      </c>
    </row>
    <row r="17" spans="2:11" s="192" customFormat="1" ht="10.5" customHeight="1">
      <c r="B17" s="136"/>
      <c r="C17" s="146"/>
      <c r="D17" s="201" t="s">
        <v>143</v>
      </c>
      <c r="E17" s="206" t="s">
        <v>139</v>
      </c>
      <c r="F17" s="206" t="s">
        <v>143</v>
      </c>
      <c r="G17" s="206" t="s">
        <v>139</v>
      </c>
      <c r="H17" s="206" t="s">
        <v>143</v>
      </c>
      <c r="I17" s="206" t="s">
        <v>139</v>
      </c>
      <c r="J17" s="206" t="s">
        <v>448</v>
      </c>
      <c r="K17" s="206" t="s">
        <v>448</v>
      </c>
    </row>
    <row r="18" spans="2:11" ht="15" customHeight="1">
      <c r="B18" s="137" t="s">
        <v>322</v>
      </c>
      <c r="C18" s="147" t="s">
        <v>146</v>
      </c>
      <c r="D18" s="202">
        <v>146.4</v>
      </c>
      <c r="E18" s="164">
        <v>0.6</v>
      </c>
      <c r="F18" s="208">
        <v>134.5</v>
      </c>
      <c r="G18" s="164">
        <v>0.2</v>
      </c>
      <c r="H18" s="208">
        <v>11.9</v>
      </c>
      <c r="I18" s="164">
        <v>4.4000000000000004</v>
      </c>
      <c r="J18" s="208">
        <v>18.7</v>
      </c>
      <c r="K18" s="164">
        <v>9.9999999999997868e-002</v>
      </c>
    </row>
    <row r="19" spans="2:11" ht="15" customHeight="1">
      <c r="B19" s="137" t="s">
        <v>239</v>
      </c>
      <c r="C19" s="147" t="s">
        <v>20</v>
      </c>
      <c r="D19" s="203">
        <v>171.2</v>
      </c>
      <c r="E19" s="164">
        <v>1.2</v>
      </c>
      <c r="F19" s="164">
        <v>158.4</v>
      </c>
      <c r="G19" s="164">
        <v>0.9</v>
      </c>
      <c r="H19" s="164">
        <v>12.8</v>
      </c>
      <c r="I19" s="164">
        <v>5.8</v>
      </c>
      <c r="J19" s="208">
        <v>20.8</v>
      </c>
      <c r="K19" s="164">
        <v>0.19999999999999929</v>
      </c>
    </row>
    <row r="20" spans="2:11" ht="15" customHeight="1">
      <c r="B20" s="137" t="s">
        <v>270</v>
      </c>
      <c r="C20" s="147" t="s">
        <v>124</v>
      </c>
      <c r="D20" s="203">
        <v>168.4</v>
      </c>
      <c r="E20" s="164">
        <v>0.6</v>
      </c>
      <c r="F20" s="164">
        <v>153.9</v>
      </c>
      <c r="G20" s="164">
        <v>1</v>
      </c>
      <c r="H20" s="164">
        <v>14.5</v>
      </c>
      <c r="I20" s="164">
        <v>-3.3</v>
      </c>
      <c r="J20" s="164">
        <v>20.2</v>
      </c>
      <c r="K20" s="164">
        <v>0.30000000000000071</v>
      </c>
    </row>
    <row r="21" spans="2:11" ht="15" customHeight="1">
      <c r="B21" s="137" t="s">
        <v>171</v>
      </c>
      <c r="C21" s="147" t="s">
        <v>435</v>
      </c>
      <c r="D21" s="203">
        <v>162.5</v>
      </c>
      <c r="E21" s="164">
        <v>-2.2999999999999998</v>
      </c>
      <c r="F21" s="164">
        <v>146.30000000000001</v>
      </c>
      <c r="G21" s="164">
        <v>-1.7</v>
      </c>
      <c r="H21" s="164">
        <v>16.2</v>
      </c>
      <c r="I21" s="164">
        <v>-7.4</v>
      </c>
      <c r="J21" s="164">
        <v>18.899999999999999</v>
      </c>
      <c r="K21" s="164">
        <v>-0.40000000000000213</v>
      </c>
    </row>
    <row r="22" spans="2:11" ht="15" customHeight="1">
      <c r="B22" s="137" t="s">
        <v>347</v>
      </c>
      <c r="C22" s="147" t="s">
        <v>436</v>
      </c>
      <c r="D22" s="203">
        <v>153.19999999999999</v>
      </c>
      <c r="E22" s="164">
        <v>-3.8</v>
      </c>
      <c r="F22" s="164">
        <v>145.30000000000001</v>
      </c>
      <c r="G22" s="164">
        <v>-2.7</v>
      </c>
      <c r="H22" s="164">
        <v>7.9</v>
      </c>
      <c r="I22" s="164">
        <v>-21</v>
      </c>
      <c r="J22" s="164">
        <v>18.899999999999999</v>
      </c>
      <c r="K22" s="164">
        <v>0</v>
      </c>
    </row>
    <row r="23" spans="2:11" ht="15" customHeight="1">
      <c r="B23" s="137" t="s">
        <v>11</v>
      </c>
      <c r="C23" s="147" t="s">
        <v>113</v>
      </c>
      <c r="D23" s="203">
        <v>173</v>
      </c>
      <c r="E23" s="164">
        <v>-0.7</v>
      </c>
      <c r="F23" s="164">
        <v>147.9</v>
      </c>
      <c r="G23" s="164">
        <v>1.2</v>
      </c>
      <c r="H23" s="164">
        <v>25.1</v>
      </c>
      <c r="I23" s="164">
        <v>-11.3</v>
      </c>
      <c r="J23" s="164">
        <v>20.5</v>
      </c>
      <c r="K23" s="164">
        <v>0.69999999999999929</v>
      </c>
    </row>
    <row r="24" spans="2:11" ht="15" customHeight="1">
      <c r="B24" s="137" t="s">
        <v>59</v>
      </c>
      <c r="C24" s="147" t="s">
        <v>150</v>
      </c>
      <c r="D24" s="203">
        <v>134.1</v>
      </c>
      <c r="E24" s="164">
        <v>5.6</v>
      </c>
      <c r="F24" s="164">
        <v>126.7</v>
      </c>
      <c r="G24" s="164">
        <v>4.8</v>
      </c>
      <c r="H24" s="164">
        <v>7.4</v>
      </c>
      <c r="I24" s="164">
        <v>19.3</v>
      </c>
      <c r="J24" s="164">
        <v>18.399999999999999</v>
      </c>
      <c r="K24" s="164">
        <v>0.59999999999999787</v>
      </c>
    </row>
    <row r="25" spans="2:11" ht="15" customHeight="1">
      <c r="B25" s="137" t="s">
        <v>203</v>
      </c>
      <c r="C25" s="147" t="s">
        <v>66</v>
      </c>
      <c r="D25" s="203">
        <v>146.69999999999999</v>
      </c>
      <c r="E25" s="164">
        <v>2</v>
      </c>
      <c r="F25" s="164">
        <v>136.19999999999999</v>
      </c>
      <c r="G25" s="164">
        <v>0.3</v>
      </c>
      <c r="H25" s="164">
        <v>10.5</v>
      </c>
      <c r="I25" s="164">
        <v>31.2</v>
      </c>
      <c r="J25" s="164">
        <v>18.5</v>
      </c>
      <c r="K25" s="164">
        <v>-0.10000000000000142</v>
      </c>
    </row>
    <row r="26" spans="2:11" ht="15" customHeight="1">
      <c r="B26" s="137" t="s">
        <v>437</v>
      </c>
      <c r="C26" s="147" t="s">
        <v>343</v>
      </c>
      <c r="D26" s="203">
        <v>137.69999999999999</v>
      </c>
      <c r="E26" s="164">
        <v>-2.2999999999999998</v>
      </c>
      <c r="F26" s="164">
        <v>129.30000000000001</v>
      </c>
      <c r="G26" s="164">
        <v>-0.4</v>
      </c>
      <c r="H26" s="164">
        <v>8.4</v>
      </c>
      <c r="I26" s="164">
        <v>-25</v>
      </c>
      <c r="J26" s="164">
        <v>17.100000000000001</v>
      </c>
      <c r="K26" s="164">
        <v>-0.89999999999999858</v>
      </c>
    </row>
    <row r="27" spans="2:11" ht="15" customHeight="1">
      <c r="B27" s="137" t="s">
        <v>177</v>
      </c>
      <c r="C27" s="147" t="s">
        <v>274</v>
      </c>
      <c r="D27" s="203">
        <v>161.9</v>
      </c>
      <c r="E27" s="164">
        <v>1</v>
      </c>
      <c r="F27" s="164">
        <v>148</v>
      </c>
      <c r="G27" s="164">
        <v>1.2</v>
      </c>
      <c r="H27" s="164">
        <v>13.9</v>
      </c>
      <c r="I27" s="164">
        <v>-0.8</v>
      </c>
      <c r="J27" s="164">
        <v>19.5</v>
      </c>
      <c r="K27" s="164">
        <v>0.60000000000000142</v>
      </c>
    </row>
    <row r="28" spans="2:11" ht="15" customHeight="1">
      <c r="B28" s="137" t="s">
        <v>42</v>
      </c>
      <c r="C28" s="147" t="s">
        <v>235</v>
      </c>
      <c r="D28" s="203">
        <v>81.8</v>
      </c>
      <c r="E28" s="164">
        <v>-13</v>
      </c>
      <c r="F28" s="164">
        <v>78.7</v>
      </c>
      <c r="G28" s="164">
        <v>-11.5</v>
      </c>
      <c r="H28" s="164">
        <v>3.1</v>
      </c>
      <c r="I28" s="164">
        <v>-41.5</v>
      </c>
      <c r="J28" s="164">
        <v>13.2</v>
      </c>
      <c r="K28" s="164">
        <v>-1.8000000000000007</v>
      </c>
    </row>
    <row r="29" spans="2:11" ht="15" customHeight="1">
      <c r="B29" s="137" t="s">
        <v>245</v>
      </c>
      <c r="C29" s="147" t="s">
        <v>194</v>
      </c>
      <c r="D29" s="203">
        <v>110.8</v>
      </c>
      <c r="E29" s="164">
        <v>0.4</v>
      </c>
      <c r="F29" s="164">
        <v>106.7</v>
      </c>
      <c r="G29" s="164">
        <v>2.6</v>
      </c>
      <c r="H29" s="164">
        <v>4.0999999999999996</v>
      </c>
      <c r="I29" s="164">
        <v>-34.9</v>
      </c>
      <c r="J29" s="164">
        <v>16</v>
      </c>
      <c r="K29" s="164">
        <v>-0.19999999999999929</v>
      </c>
    </row>
    <row r="30" spans="2:11" ht="15" customHeight="1">
      <c r="B30" s="137" t="s">
        <v>368</v>
      </c>
      <c r="C30" s="147" t="s">
        <v>438</v>
      </c>
      <c r="D30" s="203">
        <v>149.4</v>
      </c>
      <c r="E30" s="164">
        <v>11.7</v>
      </c>
      <c r="F30" s="164">
        <v>125.5</v>
      </c>
      <c r="G30" s="164">
        <v>2.9</v>
      </c>
      <c r="H30" s="164">
        <v>23.9</v>
      </c>
      <c r="I30" s="164">
        <v>104.3</v>
      </c>
      <c r="J30" s="164">
        <v>18.600000000000001</v>
      </c>
      <c r="K30" s="164">
        <v>0.80000000000000071</v>
      </c>
    </row>
    <row r="31" spans="2:11" ht="15" customHeight="1">
      <c r="B31" s="137" t="s">
        <v>102</v>
      </c>
      <c r="C31" s="147" t="s">
        <v>151</v>
      </c>
      <c r="D31" s="203">
        <v>130.4</v>
      </c>
      <c r="E31" s="164">
        <v>-5.6</v>
      </c>
      <c r="F31" s="164">
        <v>125.7</v>
      </c>
      <c r="G31" s="164">
        <v>-5.0999999999999996</v>
      </c>
      <c r="H31" s="164">
        <v>4.7</v>
      </c>
      <c r="I31" s="164">
        <v>-16</v>
      </c>
      <c r="J31" s="164">
        <v>18.2</v>
      </c>
      <c r="K31" s="164">
        <v>0</v>
      </c>
    </row>
    <row r="32" spans="2:11" ht="15" customHeight="1">
      <c r="B32" s="137" t="s">
        <v>109</v>
      </c>
      <c r="C32" s="147" t="s">
        <v>423</v>
      </c>
      <c r="D32" s="203">
        <v>155.1</v>
      </c>
      <c r="E32" s="164">
        <v>6.1</v>
      </c>
      <c r="F32" s="164">
        <v>141.69999999999999</v>
      </c>
      <c r="G32" s="164">
        <v>2</v>
      </c>
      <c r="H32" s="164">
        <v>13.4</v>
      </c>
      <c r="I32" s="164">
        <v>81.099999999999994</v>
      </c>
      <c r="J32" s="164">
        <v>19.100000000000001</v>
      </c>
      <c r="K32" s="164">
        <v>0.70000000000000284</v>
      </c>
    </row>
    <row r="33" spans="1:11" ht="15" customHeight="1">
      <c r="B33" s="138" t="s">
        <v>9</v>
      </c>
      <c r="C33" s="199" t="s">
        <v>440</v>
      </c>
      <c r="D33" s="204">
        <v>158.80000000000001</v>
      </c>
      <c r="E33" s="165">
        <v>5.5</v>
      </c>
      <c r="F33" s="165">
        <v>141.9</v>
      </c>
      <c r="G33" s="165">
        <v>4</v>
      </c>
      <c r="H33" s="165">
        <v>16.899999999999999</v>
      </c>
      <c r="I33" s="165">
        <v>19.899999999999999</v>
      </c>
      <c r="J33" s="165">
        <v>19.2</v>
      </c>
      <c r="K33" s="165">
        <v>-0.10000000000000142</v>
      </c>
    </row>
    <row r="34" spans="1:11">
      <c r="C34" s="200"/>
    </row>
    <row r="35" spans="1:11" ht="16.5">
      <c r="A35" s="132" t="s">
        <v>107</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559</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21</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560</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208</v>
      </c>
      <c r="K45" s="188" t="s">
        <v>224</v>
      </c>
    </row>
    <row r="46" spans="1:11" ht="8.25" customHeight="1">
      <c r="B46" s="193" t="s">
        <v>0</v>
      </c>
      <c r="C46" s="196"/>
      <c r="D46" s="152" t="s">
        <v>262</v>
      </c>
      <c r="E46" s="160"/>
      <c r="F46" s="207"/>
      <c r="G46" s="174"/>
      <c r="H46" s="207"/>
      <c r="I46" s="174"/>
      <c r="J46" s="167" t="s">
        <v>248</v>
      </c>
      <c r="K46" s="133"/>
    </row>
    <row r="47" spans="1:11" ht="13.5" customHeight="1">
      <c r="B47" s="194"/>
      <c r="C47" s="197"/>
      <c r="D47" s="153"/>
      <c r="E47" s="161"/>
      <c r="F47" s="152" t="s">
        <v>444</v>
      </c>
      <c r="G47" s="210"/>
      <c r="H47" s="152" t="s">
        <v>99</v>
      </c>
      <c r="I47" s="210"/>
      <c r="J47" s="168"/>
      <c r="K47" s="175"/>
    </row>
    <row r="48" spans="1:11" s="191" customFormat="1" ht="24.75" customHeight="1">
      <c r="B48" s="195"/>
      <c r="C48" s="198"/>
      <c r="D48" s="154"/>
      <c r="E48" s="162" t="s">
        <v>433</v>
      </c>
      <c r="F48" s="154"/>
      <c r="G48" s="162" t="s">
        <v>433</v>
      </c>
      <c r="H48" s="154"/>
      <c r="I48" s="162" t="s">
        <v>433</v>
      </c>
      <c r="J48" s="169"/>
      <c r="K48" s="162" t="s">
        <v>206</v>
      </c>
    </row>
    <row r="49" spans="2:11" s="192" customFormat="1" ht="11">
      <c r="B49" s="136"/>
      <c r="C49" s="146"/>
      <c r="D49" s="201" t="s">
        <v>143</v>
      </c>
      <c r="E49" s="206" t="s">
        <v>139</v>
      </c>
      <c r="F49" s="206" t="s">
        <v>143</v>
      </c>
      <c r="G49" s="206" t="s">
        <v>139</v>
      </c>
      <c r="H49" s="206" t="s">
        <v>143</v>
      </c>
      <c r="I49" s="206" t="s">
        <v>139</v>
      </c>
      <c r="J49" s="206" t="s">
        <v>448</v>
      </c>
      <c r="K49" s="206" t="s">
        <v>448</v>
      </c>
    </row>
    <row r="50" spans="2:11" ht="15" customHeight="1">
      <c r="B50" s="137" t="s">
        <v>322</v>
      </c>
      <c r="C50" s="147" t="s">
        <v>146</v>
      </c>
      <c r="D50" s="202">
        <v>153.9</v>
      </c>
      <c r="E50" s="164">
        <v>1.3</v>
      </c>
      <c r="F50" s="208">
        <v>140</v>
      </c>
      <c r="G50" s="164">
        <v>0.7</v>
      </c>
      <c r="H50" s="208">
        <v>13.9</v>
      </c>
      <c r="I50" s="164">
        <v>9.5</v>
      </c>
      <c r="J50" s="208">
        <v>19.100000000000001</v>
      </c>
      <c r="K50" s="164">
        <v>0.20000000000000284</v>
      </c>
    </row>
    <row r="51" spans="2:11" ht="15" customHeight="1">
      <c r="B51" s="137" t="s">
        <v>239</v>
      </c>
      <c r="C51" s="147" t="s">
        <v>20</v>
      </c>
      <c r="D51" s="202">
        <v>179.9</v>
      </c>
      <c r="E51" s="164">
        <v>9.4</v>
      </c>
      <c r="F51" s="208">
        <v>164.6</v>
      </c>
      <c r="G51" s="164">
        <v>9.1999999999999993</v>
      </c>
      <c r="H51" s="208">
        <v>15.3</v>
      </c>
      <c r="I51" s="164">
        <v>11.7</v>
      </c>
      <c r="J51" s="208">
        <v>21.1</v>
      </c>
      <c r="K51" s="164">
        <v>1.5</v>
      </c>
    </row>
    <row r="52" spans="2:11" ht="15" customHeight="1">
      <c r="B52" s="137" t="s">
        <v>270</v>
      </c>
      <c r="C52" s="147" t="s">
        <v>124</v>
      </c>
      <c r="D52" s="202">
        <v>170.3</v>
      </c>
      <c r="E52" s="164">
        <v>0.4</v>
      </c>
      <c r="F52" s="208">
        <v>155</v>
      </c>
      <c r="G52" s="164">
        <v>0.6</v>
      </c>
      <c r="H52" s="208">
        <v>15.3</v>
      </c>
      <c r="I52" s="164">
        <v>-2.5</v>
      </c>
      <c r="J52" s="164">
        <v>20.100000000000001</v>
      </c>
      <c r="K52" s="164">
        <v>0.10000000000000142</v>
      </c>
    </row>
    <row r="53" spans="2:11" ht="15" customHeight="1">
      <c r="B53" s="137" t="s">
        <v>171</v>
      </c>
      <c r="C53" s="147" t="s">
        <v>435</v>
      </c>
      <c r="D53" s="202">
        <v>163.30000000000001</v>
      </c>
      <c r="E53" s="164">
        <v>2.8</v>
      </c>
      <c r="F53" s="208">
        <v>147</v>
      </c>
      <c r="G53" s="164">
        <v>1.7</v>
      </c>
      <c r="H53" s="208">
        <v>16.3</v>
      </c>
      <c r="I53" s="164">
        <v>13.2</v>
      </c>
      <c r="J53" s="164">
        <v>19.399999999999999</v>
      </c>
      <c r="K53" s="164">
        <v>0.59999999999999787</v>
      </c>
    </row>
    <row r="54" spans="2:11" ht="15" customHeight="1">
      <c r="B54" s="137" t="s">
        <v>347</v>
      </c>
      <c r="C54" s="147" t="s">
        <v>436</v>
      </c>
      <c r="D54" s="202">
        <v>152.80000000000001</v>
      </c>
      <c r="E54" s="164">
        <v>-5.4</v>
      </c>
      <c r="F54" s="208">
        <v>145.9</v>
      </c>
      <c r="G54" s="164">
        <v>-2.7</v>
      </c>
      <c r="H54" s="208">
        <v>6.9</v>
      </c>
      <c r="I54" s="164">
        <v>-39.4</v>
      </c>
      <c r="J54" s="164">
        <v>18.899999999999999</v>
      </c>
      <c r="K54" s="164">
        <v>0.5</v>
      </c>
    </row>
    <row r="55" spans="2:11" ht="15" customHeight="1">
      <c r="B55" s="137" t="s">
        <v>11</v>
      </c>
      <c r="C55" s="147" t="s">
        <v>113</v>
      </c>
      <c r="D55" s="202">
        <v>163.6</v>
      </c>
      <c r="E55" s="164">
        <v>0.7</v>
      </c>
      <c r="F55" s="208">
        <v>143.6</v>
      </c>
      <c r="G55" s="164">
        <v>3.4</v>
      </c>
      <c r="H55" s="208">
        <v>20</v>
      </c>
      <c r="I55" s="164">
        <v>-14.9</v>
      </c>
      <c r="J55" s="164">
        <v>20.3</v>
      </c>
      <c r="K55" s="164">
        <v>1</v>
      </c>
    </row>
    <row r="56" spans="2:11" ht="15" customHeight="1">
      <c r="B56" s="137" t="s">
        <v>59</v>
      </c>
      <c r="C56" s="147" t="s">
        <v>150</v>
      </c>
      <c r="D56" s="202">
        <v>133.30000000000001</v>
      </c>
      <c r="E56" s="164">
        <v>1.6</v>
      </c>
      <c r="F56" s="208">
        <v>126.9</v>
      </c>
      <c r="G56" s="164">
        <v>2.6</v>
      </c>
      <c r="H56" s="208">
        <v>6.4</v>
      </c>
      <c r="I56" s="164">
        <v>-14.7</v>
      </c>
      <c r="J56" s="164">
        <v>18.899999999999999</v>
      </c>
      <c r="K56" s="164">
        <v>0.5</v>
      </c>
    </row>
    <row r="57" spans="2:11" ht="15" customHeight="1">
      <c r="B57" s="137" t="s">
        <v>203</v>
      </c>
      <c r="C57" s="147" t="s">
        <v>66</v>
      </c>
      <c r="D57" s="202">
        <v>144.5</v>
      </c>
      <c r="E57" s="164">
        <v>-0.2</v>
      </c>
      <c r="F57" s="208">
        <v>135.9</v>
      </c>
      <c r="G57" s="164">
        <v>-0.4</v>
      </c>
      <c r="H57" s="208">
        <v>8.6</v>
      </c>
      <c r="I57" s="164">
        <v>4.8</v>
      </c>
      <c r="J57" s="164">
        <v>18.8</v>
      </c>
      <c r="K57" s="164">
        <v>0.10000000000000142</v>
      </c>
    </row>
    <row r="58" spans="2:11" ht="15" customHeight="1">
      <c r="B58" s="137" t="s">
        <v>437</v>
      </c>
      <c r="C58" s="147" t="s">
        <v>343</v>
      </c>
      <c r="D58" s="202">
        <v>154.5</v>
      </c>
      <c r="E58" s="164">
        <v>11.6</v>
      </c>
      <c r="F58" s="208">
        <v>143.1</v>
      </c>
      <c r="G58" s="164">
        <v>11.3</v>
      </c>
      <c r="H58" s="208">
        <v>11.4</v>
      </c>
      <c r="I58" s="164">
        <v>16.3</v>
      </c>
      <c r="J58" s="164">
        <v>19.2</v>
      </c>
      <c r="K58" s="164">
        <v>1.6999999999999993</v>
      </c>
    </row>
    <row r="59" spans="2:11" ht="15" customHeight="1">
      <c r="B59" s="137" t="s">
        <v>177</v>
      </c>
      <c r="C59" s="147" t="s">
        <v>274</v>
      </c>
      <c r="D59" s="202">
        <v>167.4</v>
      </c>
      <c r="E59" s="164">
        <v>-1</v>
      </c>
      <c r="F59" s="208">
        <v>150.9</v>
      </c>
      <c r="G59" s="164">
        <v>-1.3</v>
      </c>
      <c r="H59" s="208">
        <v>16.5</v>
      </c>
      <c r="I59" s="164">
        <v>1.3</v>
      </c>
      <c r="J59" s="164">
        <v>19.600000000000001</v>
      </c>
      <c r="K59" s="164">
        <v>-9.9999999999997868e-002</v>
      </c>
    </row>
    <row r="60" spans="2:11" ht="15" customHeight="1">
      <c r="B60" s="137" t="s">
        <v>42</v>
      </c>
      <c r="C60" s="147" t="s">
        <v>235</v>
      </c>
      <c r="D60" s="202">
        <v>102.4</v>
      </c>
      <c r="E60" s="164">
        <v>2.2999999999999998</v>
      </c>
      <c r="F60" s="208">
        <v>98.9</v>
      </c>
      <c r="G60" s="164">
        <v>4.5</v>
      </c>
      <c r="H60" s="208">
        <v>3.5</v>
      </c>
      <c r="I60" s="164">
        <v>-35.299999999999997</v>
      </c>
      <c r="J60" s="164">
        <v>15.3</v>
      </c>
      <c r="K60" s="164">
        <v>-0.29999999999999893</v>
      </c>
    </row>
    <row r="61" spans="2:11" ht="15" customHeight="1">
      <c r="B61" s="137" t="s">
        <v>245</v>
      </c>
      <c r="C61" s="147" t="s">
        <v>194</v>
      </c>
      <c r="D61" s="202">
        <v>110.1</v>
      </c>
      <c r="E61" s="164">
        <v>-8</v>
      </c>
      <c r="F61" s="208">
        <v>103.5</v>
      </c>
      <c r="G61" s="164">
        <v>-8.3000000000000007</v>
      </c>
      <c r="H61" s="208">
        <v>6.6</v>
      </c>
      <c r="I61" s="164">
        <v>-4.4000000000000004</v>
      </c>
      <c r="J61" s="164">
        <v>15.6</v>
      </c>
      <c r="K61" s="164">
        <v>-1.0000000000000018</v>
      </c>
    </row>
    <row r="62" spans="2:11" ht="15" customHeight="1">
      <c r="B62" s="137" t="s">
        <v>368</v>
      </c>
      <c r="C62" s="147" t="s">
        <v>438</v>
      </c>
      <c r="D62" s="202">
        <v>163.9</v>
      </c>
      <c r="E62" s="164">
        <v>12.6</v>
      </c>
      <c r="F62" s="208">
        <v>132</v>
      </c>
      <c r="G62" s="164">
        <v>1.1000000000000001</v>
      </c>
      <c r="H62" s="208">
        <v>31.9</v>
      </c>
      <c r="I62" s="164">
        <v>112.7</v>
      </c>
      <c r="J62" s="164">
        <v>19.100000000000001</v>
      </c>
      <c r="K62" s="164">
        <v>0.30000000000000071</v>
      </c>
    </row>
    <row r="63" spans="2:11" ht="15" customHeight="1">
      <c r="B63" s="137" t="s">
        <v>102</v>
      </c>
      <c r="C63" s="147" t="s">
        <v>151</v>
      </c>
      <c r="D63" s="202">
        <v>136.19999999999999</v>
      </c>
      <c r="E63" s="164">
        <v>-4.9000000000000004</v>
      </c>
      <c r="F63" s="208">
        <v>130.30000000000001</v>
      </c>
      <c r="G63" s="164">
        <v>-4.5</v>
      </c>
      <c r="H63" s="208">
        <v>5.9</v>
      </c>
      <c r="I63" s="164">
        <v>-14.5</v>
      </c>
      <c r="J63" s="164">
        <v>18.399999999999999</v>
      </c>
      <c r="K63" s="164">
        <v>0.19999999999999929</v>
      </c>
    </row>
    <row r="64" spans="2:11" ht="15" customHeight="1">
      <c r="B64" s="137" t="s">
        <v>109</v>
      </c>
      <c r="C64" s="147" t="s">
        <v>423</v>
      </c>
      <c r="D64" s="202">
        <v>156.9</v>
      </c>
      <c r="E64" s="164">
        <v>6.6</v>
      </c>
      <c r="F64" s="208">
        <v>136.5</v>
      </c>
      <c r="G64" s="164">
        <v>0.3</v>
      </c>
      <c r="H64" s="208">
        <v>20.399999999999999</v>
      </c>
      <c r="I64" s="164">
        <v>85.5</v>
      </c>
      <c r="J64" s="164">
        <v>18.7</v>
      </c>
      <c r="K64" s="164">
        <v>0.39999999999999858</v>
      </c>
    </row>
    <row r="65" spans="2:11" ht="15" customHeight="1">
      <c r="B65" s="138" t="s">
        <v>9</v>
      </c>
      <c r="C65" s="199" t="s">
        <v>440</v>
      </c>
      <c r="D65" s="205">
        <v>158.30000000000001</v>
      </c>
      <c r="E65" s="165">
        <v>9.3000000000000007</v>
      </c>
      <c r="F65" s="209">
        <v>139.30000000000001</v>
      </c>
      <c r="G65" s="165">
        <v>4.9000000000000004</v>
      </c>
      <c r="H65" s="209">
        <v>19</v>
      </c>
      <c r="I65" s="165">
        <v>58.3</v>
      </c>
      <c r="J65" s="165">
        <v>18.899999999999999</v>
      </c>
      <c r="K65" s="165">
        <v>0.19999999999999929</v>
      </c>
    </row>
    <row r="66" spans="2:11">
      <c r="C66" s="200"/>
    </row>
    <row r="68" spans="2:11">
      <c r="F68" s="176" t="s">
        <v>37</v>
      </c>
    </row>
    <row r="97" spans="6:6">
      <c r="F97" s="17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25"/>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view="pageBreakPreview" topLeftCell="A46" zoomScaleSheetLayoutView="100" workbookViewId="0">
      <selection activeCell="L1" sqref="L1:N1048576"/>
    </sheetView>
  </sheetViews>
  <sheetFormatPr defaultColWidth="9" defaultRowHeight="13"/>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6384" width="9" style="1"/>
  </cols>
  <sheetData>
    <row r="1" spans="1:11" ht="16.5">
      <c r="A1" s="132" t="s">
        <v>32</v>
      </c>
      <c r="B1" s="132"/>
      <c r="C1" s="131"/>
      <c r="D1" s="151"/>
      <c r="E1" s="151"/>
      <c r="F1" s="151"/>
      <c r="G1" s="151"/>
      <c r="H1" s="151"/>
      <c r="I1" s="151"/>
      <c r="J1" s="151"/>
      <c r="K1" s="44"/>
    </row>
    <row r="2" spans="1:11" ht="16.5">
      <c r="A2" s="132"/>
      <c r="B2" s="132"/>
      <c r="C2" s="131"/>
      <c r="D2" s="151"/>
      <c r="E2" s="151"/>
      <c r="F2" s="151"/>
      <c r="G2" s="151"/>
      <c r="H2" s="151"/>
      <c r="I2" s="151"/>
      <c r="J2" s="151"/>
      <c r="K2" s="44"/>
    </row>
    <row r="3" spans="1:11" ht="16.5">
      <c r="A3" s="132" t="s">
        <v>441</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2</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561</v>
      </c>
      <c r="D8" s="141"/>
      <c r="E8" s="141"/>
      <c r="F8" s="141"/>
      <c r="G8" s="141"/>
      <c r="H8" s="141"/>
      <c r="I8" s="141"/>
      <c r="J8" s="141"/>
      <c r="K8" s="141"/>
    </row>
    <row r="9" spans="1:11" ht="15" customHeight="1">
      <c r="C9" s="141"/>
      <c r="D9" s="141"/>
      <c r="E9" s="141"/>
      <c r="F9" s="141"/>
      <c r="G9" s="141"/>
      <c r="H9" s="141"/>
      <c r="I9" s="141"/>
      <c r="J9" s="141"/>
      <c r="K9" s="141"/>
    </row>
    <row r="10" spans="1:11" ht="15" customHeight="1">
      <c r="C10" s="211"/>
      <c r="D10" s="211"/>
      <c r="E10" s="211"/>
      <c r="F10" s="211"/>
      <c r="G10" s="211"/>
      <c r="H10" s="211"/>
      <c r="I10" s="211"/>
      <c r="J10" s="211"/>
      <c r="K10" s="211"/>
    </row>
    <row r="11" spans="1:11" ht="15" customHeight="1">
      <c r="C11" s="142" t="s">
        <v>450</v>
      </c>
      <c r="D11" s="151"/>
      <c r="E11" s="151"/>
      <c r="F11" s="151"/>
      <c r="G11" s="151"/>
      <c r="H11" s="151"/>
      <c r="I11" s="151"/>
      <c r="J11" s="151"/>
      <c r="K11" s="188" t="s">
        <v>430</v>
      </c>
    </row>
    <row r="12" spans="1:11" ht="15" customHeight="1">
      <c r="B12" s="193" t="s">
        <v>123</v>
      </c>
      <c r="C12" s="196"/>
      <c r="D12" s="167" t="s">
        <v>132</v>
      </c>
      <c r="E12" s="179"/>
      <c r="F12" s="152" t="s">
        <v>46</v>
      </c>
      <c r="G12" s="210"/>
      <c r="H12" s="219" t="s">
        <v>452</v>
      </c>
      <c r="I12" s="224"/>
      <c r="J12" s="224"/>
      <c r="K12" s="224"/>
    </row>
    <row r="13" spans="1:11" ht="7.5" customHeight="1">
      <c r="B13" s="194"/>
      <c r="C13" s="197"/>
      <c r="D13" s="168"/>
      <c r="E13" s="213"/>
      <c r="F13" s="153"/>
      <c r="G13" s="218"/>
      <c r="H13" s="220" t="s">
        <v>455</v>
      </c>
      <c r="I13" s="225"/>
      <c r="J13" s="220" t="s">
        <v>324</v>
      </c>
      <c r="K13" s="225"/>
    </row>
    <row r="14" spans="1:11" ht="24.75" customHeight="1">
      <c r="B14" s="195"/>
      <c r="C14" s="198"/>
      <c r="D14" s="169"/>
      <c r="E14" s="162" t="s">
        <v>433</v>
      </c>
      <c r="F14" s="214"/>
      <c r="G14" s="185" t="s">
        <v>8</v>
      </c>
      <c r="H14" s="221"/>
      <c r="I14" s="185" t="s">
        <v>8</v>
      </c>
      <c r="J14" s="221"/>
      <c r="K14" s="162" t="s">
        <v>206</v>
      </c>
    </row>
    <row r="15" spans="1:11" s="130" customFormat="1" ht="12" customHeight="1">
      <c r="B15" s="136"/>
      <c r="C15" s="146"/>
      <c r="D15" s="155" t="s">
        <v>61</v>
      </c>
      <c r="E15" s="163" t="s">
        <v>139</v>
      </c>
      <c r="F15" s="215" t="s">
        <v>139</v>
      </c>
      <c r="G15" s="215" t="s">
        <v>57</v>
      </c>
      <c r="H15" s="215" t="s">
        <v>139</v>
      </c>
      <c r="I15" s="163" t="s">
        <v>57</v>
      </c>
      <c r="J15" s="215" t="s">
        <v>139</v>
      </c>
      <c r="K15" s="163" t="s">
        <v>57</v>
      </c>
    </row>
    <row r="16" spans="1:11" ht="15" customHeight="1">
      <c r="B16" s="137" t="s">
        <v>322</v>
      </c>
      <c r="C16" s="147" t="s">
        <v>146</v>
      </c>
      <c r="D16" s="156">
        <v>1428190</v>
      </c>
      <c r="E16" s="164">
        <v>-1.2</v>
      </c>
      <c r="F16" s="216">
        <v>30</v>
      </c>
      <c r="G16" s="164">
        <v>-0.80000000000000071</v>
      </c>
      <c r="H16" s="222">
        <v>1.31</v>
      </c>
      <c r="I16" s="222">
        <v>-0.3</v>
      </c>
      <c r="J16" s="222">
        <v>1.45</v>
      </c>
      <c r="K16" s="222">
        <v>-9.e-002</v>
      </c>
    </row>
    <row r="17" spans="2:11" ht="15" customHeight="1">
      <c r="B17" s="137" t="s">
        <v>239</v>
      </c>
      <c r="C17" s="147" t="s">
        <v>20</v>
      </c>
      <c r="D17" s="156">
        <v>63069</v>
      </c>
      <c r="E17" s="164">
        <v>0.4</v>
      </c>
      <c r="F17" s="216">
        <v>7.6</v>
      </c>
      <c r="G17" s="164">
        <v>-4.5999999999999996</v>
      </c>
      <c r="H17" s="222">
        <v>1.47</v>
      </c>
      <c r="I17" s="222">
        <v>-0.23</v>
      </c>
      <c r="J17" s="222">
        <v>0.99</v>
      </c>
      <c r="K17" s="222">
        <v>0.57999999999999996</v>
      </c>
    </row>
    <row r="18" spans="2:11" ht="15" customHeight="1">
      <c r="B18" s="137" t="s">
        <v>270</v>
      </c>
      <c r="C18" s="147" t="s">
        <v>124</v>
      </c>
      <c r="D18" s="156">
        <v>379039</v>
      </c>
      <c r="E18" s="164">
        <v>-3</v>
      </c>
      <c r="F18" s="216">
        <v>11.2</v>
      </c>
      <c r="G18" s="164">
        <v>1.5</v>
      </c>
      <c r="H18" s="222">
        <v>1.03</v>
      </c>
      <c r="I18" s="222">
        <v>-0.15</v>
      </c>
      <c r="J18" s="222">
        <v>1.03</v>
      </c>
      <c r="K18" s="222">
        <v>-0.16</v>
      </c>
    </row>
    <row r="19" spans="2:11" ht="15" customHeight="1">
      <c r="B19" s="137" t="s">
        <v>171</v>
      </c>
      <c r="C19" s="147" t="s">
        <v>435</v>
      </c>
      <c r="D19" s="156">
        <v>6169</v>
      </c>
      <c r="E19" s="164">
        <v>-1.7</v>
      </c>
      <c r="F19" s="216">
        <v>3.6</v>
      </c>
      <c r="G19" s="164">
        <v>-2.7</v>
      </c>
      <c r="H19" s="222">
        <v>2.61</v>
      </c>
      <c r="I19" s="222">
        <v>2.61</v>
      </c>
      <c r="J19" s="222">
        <v>0.63</v>
      </c>
      <c r="K19" s="222">
        <v>-0.6</v>
      </c>
    </row>
    <row r="20" spans="2:11" ht="15" customHeight="1">
      <c r="B20" s="137" t="s">
        <v>347</v>
      </c>
      <c r="C20" s="147" t="s">
        <v>436</v>
      </c>
      <c r="D20" s="156">
        <v>16700</v>
      </c>
      <c r="E20" s="164">
        <v>3.4</v>
      </c>
      <c r="F20" s="216">
        <v>15.3</v>
      </c>
      <c r="G20" s="164">
        <v>12.9</v>
      </c>
      <c r="H20" s="222">
        <v>0.78</v>
      </c>
      <c r="I20" s="222">
        <v>-0.91</v>
      </c>
      <c r="J20" s="222">
        <v>0.9</v>
      </c>
      <c r="K20" s="222">
        <v>-0.28999999999999998</v>
      </c>
    </row>
    <row r="21" spans="2:11" ht="15" customHeight="1">
      <c r="B21" s="137" t="s">
        <v>11</v>
      </c>
      <c r="C21" s="147" t="s">
        <v>113</v>
      </c>
      <c r="D21" s="156">
        <v>88074</v>
      </c>
      <c r="E21" s="164">
        <v>0.5</v>
      </c>
      <c r="F21" s="216">
        <v>21.2</v>
      </c>
      <c r="G21" s="164">
        <v>-0.90000000000000213</v>
      </c>
      <c r="H21" s="222">
        <v>1.65</v>
      </c>
      <c r="I21" s="222">
        <v>-6.e-002</v>
      </c>
      <c r="J21" s="222">
        <v>1.46</v>
      </c>
      <c r="K21" s="222">
        <v>-0.35</v>
      </c>
    </row>
    <row r="22" spans="2:11" ht="15" customHeight="1">
      <c r="B22" s="137" t="s">
        <v>59</v>
      </c>
      <c r="C22" s="147" t="s">
        <v>150</v>
      </c>
      <c r="D22" s="156">
        <v>228252</v>
      </c>
      <c r="E22" s="164">
        <v>0.7</v>
      </c>
      <c r="F22" s="216">
        <v>46.4</v>
      </c>
      <c r="G22" s="164">
        <v>-6.8000000000000043</v>
      </c>
      <c r="H22" s="222">
        <v>1.37</v>
      </c>
      <c r="I22" s="222">
        <v>-0.61</v>
      </c>
      <c r="J22" s="222">
        <v>1.17</v>
      </c>
      <c r="K22" s="222">
        <v>-1.1100000000000001</v>
      </c>
    </row>
    <row r="23" spans="2:11" ht="15" customHeight="1">
      <c r="B23" s="137" t="s">
        <v>203</v>
      </c>
      <c r="C23" s="147" t="s">
        <v>66</v>
      </c>
      <c r="D23" s="156">
        <v>31225</v>
      </c>
      <c r="E23" s="164">
        <v>-3.9</v>
      </c>
      <c r="F23" s="216">
        <v>15.9</v>
      </c>
      <c r="G23" s="164">
        <v>4.2000000000000011</v>
      </c>
      <c r="H23" s="222">
        <v>0.21</v>
      </c>
      <c r="I23" s="222">
        <v>-0.35</v>
      </c>
      <c r="J23" s="222">
        <v>0.95</v>
      </c>
      <c r="K23" s="222">
        <v>-7.0000000000000007e-002</v>
      </c>
    </row>
    <row r="24" spans="2:11" ht="15" customHeight="1">
      <c r="B24" s="137" t="s">
        <v>437</v>
      </c>
      <c r="C24" s="147" t="s">
        <v>343</v>
      </c>
      <c r="D24" s="156">
        <v>16074</v>
      </c>
      <c r="E24" s="164">
        <v>8.5</v>
      </c>
      <c r="F24" s="216">
        <v>40</v>
      </c>
      <c r="G24" s="164">
        <v>5.3999999999999986</v>
      </c>
      <c r="H24" s="222">
        <v>2</v>
      </c>
      <c r="I24" s="222">
        <v>-1.27</v>
      </c>
      <c r="J24" s="222">
        <v>2.86</v>
      </c>
      <c r="K24" s="222">
        <v>-2.5499999999999998</v>
      </c>
    </row>
    <row r="25" spans="2:11" ht="15" customHeight="1">
      <c r="B25" s="137" t="s">
        <v>177</v>
      </c>
      <c r="C25" s="147" t="s">
        <v>274</v>
      </c>
      <c r="D25" s="156">
        <v>33612</v>
      </c>
      <c r="E25" s="164">
        <v>-1.9</v>
      </c>
      <c r="F25" s="216">
        <v>12</v>
      </c>
      <c r="G25" s="164">
        <v>2</v>
      </c>
      <c r="H25" s="222">
        <v>1.05</v>
      </c>
      <c r="I25" s="222">
        <v>0.3</v>
      </c>
      <c r="J25" s="222">
        <v>3</v>
      </c>
      <c r="K25" s="222">
        <v>1.8199999999999998</v>
      </c>
    </row>
    <row r="26" spans="2:11" ht="15" customHeight="1">
      <c r="B26" s="137" t="s">
        <v>42</v>
      </c>
      <c r="C26" s="147" t="s">
        <v>235</v>
      </c>
      <c r="D26" s="156">
        <v>109282</v>
      </c>
      <c r="E26" s="164">
        <v>-0.9</v>
      </c>
      <c r="F26" s="216">
        <v>81.8</v>
      </c>
      <c r="G26" s="164">
        <v>0.70000000000000284</v>
      </c>
      <c r="H26" s="222">
        <v>3.28</v>
      </c>
      <c r="I26" s="222">
        <v>0.76</v>
      </c>
      <c r="J26" s="222">
        <v>4.93</v>
      </c>
      <c r="K26" s="222">
        <v>3.27</v>
      </c>
    </row>
    <row r="27" spans="2:11" ht="15" customHeight="1">
      <c r="B27" s="137" t="s">
        <v>245</v>
      </c>
      <c r="C27" s="147" t="s">
        <v>194</v>
      </c>
      <c r="D27" s="156">
        <v>39120</v>
      </c>
      <c r="E27" s="164">
        <v>1.5</v>
      </c>
      <c r="F27" s="216">
        <v>61.8</v>
      </c>
      <c r="G27" s="164">
        <v>3.0999999999999943</v>
      </c>
      <c r="H27" s="222">
        <v>2.02</v>
      </c>
      <c r="I27" s="222">
        <v>0.19</v>
      </c>
      <c r="J27" s="222">
        <v>1.39</v>
      </c>
      <c r="K27" s="222">
        <v>-1.35</v>
      </c>
    </row>
    <row r="28" spans="2:11" ht="15" customHeight="1">
      <c r="B28" s="137" t="s">
        <v>368</v>
      </c>
      <c r="C28" s="147" t="s">
        <v>438</v>
      </c>
      <c r="D28" s="156">
        <v>88599</v>
      </c>
      <c r="E28" s="164">
        <v>2</v>
      </c>
      <c r="F28" s="216">
        <v>27.7</v>
      </c>
      <c r="G28" s="164">
        <v>-7.6999999999999993</v>
      </c>
      <c r="H28" s="222">
        <v>0.15</v>
      </c>
      <c r="I28" s="222">
        <v>-0.51</v>
      </c>
      <c r="J28" s="222">
        <v>0.4</v>
      </c>
      <c r="K28" s="222">
        <v>0.14000000000000001</v>
      </c>
    </row>
    <row r="29" spans="2:11" ht="15" customHeight="1">
      <c r="B29" s="137" t="s">
        <v>102</v>
      </c>
      <c r="C29" s="147" t="s">
        <v>151</v>
      </c>
      <c r="D29" s="156">
        <v>204684</v>
      </c>
      <c r="E29" s="164">
        <v>-0.3</v>
      </c>
      <c r="F29" s="216">
        <v>37.799999999999997</v>
      </c>
      <c r="G29" s="164">
        <v>4.6999999999999957</v>
      </c>
      <c r="H29" s="222">
        <v>0.91</v>
      </c>
      <c r="I29" s="222">
        <v>-0.5</v>
      </c>
      <c r="J29" s="222">
        <v>0.92</v>
      </c>
      <c r="K29" s="222">
        <v>-0.66</v>
      </c>
    </row>
    <row r="30" spans="2:11" ht="15" customHeight="1">
      <c r="B30" s="137" t="s">
        <v>109</v>
      </c>
      <c r="C30" s="147" t="s">
        <v>423</v>
      </c>
      <c r="D30" s="156">
        <v>11585</v>
      </c>
      <c r="E30" s="164">
        <v>9.4</v>
      </c>
      <c r="F30" s="216">
        <v>9.1</v>
      </c>
      <c r="G30" s="164">
        <v>-1.7000000000000011</v>
      </c>
      <c r="H30" s="222">
        <v>0.49</v>
      </c>
      <c r="I30" s="222">
        <v>0.32</v>
      </c>
      <c r="J30" s="222">
        <v>9.e-002</v>
      </c>
      <c r="K30" s="222">
        <v>-0.49</v>
      </c>
    </row>
    <row r="31" spans="2:11" ht="15" customHeight="1">
      <c r="B31" s="138" t="s">
        <v>9</v>
      </c>
      <c r="C31" s="199" t="s">
        <v>440</v>
      </c>
      <c r="D31" s="159">
        <v>112406</v>
      </c>
      <c r="E31" s="165">
        <v>-8</v>
      </c>
      <c r="F31" s="217">
        <v>20</v>
      </c>
      <c r="G31" s="165">
        <v>-8.6999999999999993</v>
      </c>
      <c r="H31" s="223">
        <v>1.69</v>
      </c>
      <c r="I31" s="223">
        <v>-1.1599999999999999</v>
      </c>
      <c r="J31" s="223">
        <v>1.8</v>
      </c>
      <c r="K31" s="223">
        <v>-0.38</v>
      </c>
    </row>
    <row r="32" spans="2:11">
      <c r="C32" s="200"/>
    </row>
    <row r="33" spans="1:11">
      <c r="C33" s="200"/>
    </row>
    <row r="34" spans="1:11" ht="16.5">
      <c r="A34" s="132" t="s">
        <v>107</v>
      </c>
      <c r="B34" s="132"/>
      <c r="E34" s="151"/>
      <c r="F34" s="151"/>
      <c r="G34" s="151"/>
      <c r="H34" s="151"/>
      <c r="I34" s="151"/>
      <c r="J34" s="151"/>
      <c r="K34" s="151"/>
    </row>
    <row r="35" spans="1:11" ht="15" customHeight="1">
      <c r="C35" s="212"/>
      <c r="D35" s="44"/>
      <c r="E35" s="44"/>
      <c r="F35" s="44"/>
      <c r="G35" s="44"/>
      <c r="H35" s="44"/>
      <c r="I35" s="44"/>
      <c r="J35" s="44"/>
      <c r="K35" s="44"/>
    </row>
    <row r="36" spans="1:11" ht="15" customHeight="1">
      <c r="C36" s="141" t="s">
        <v>562</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563</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11"/>
      <c r="D42" s="211"/>
      <c r="E42" s="211"/>
      <c r="F42" s="211"/>
      <c r="G42" s="211"/>
      <c r="H42" s="211"/>
      <c r="I42" s="211"/>
      <c r="J42" s="211"/>
      <c r="K42" s="211"/>
    </row>
    <row r="43" spans="1:11" ht="15" customHeight="1">
      <c r="C43" s="142" t="s">
        <v>439</v>
      </c>
      <c r="D43" s="151"/>
      <c r="E43" s="151"/>
      <c r="F43" s="151"/>
      <c r="G43" s="151"/>
      <c r="H43" s="151"/>
      <c r="I43" s="151"/>
      <c r="J43" s="151"/>
      <c r="K43" s="188" t="s">
        <v>224</v>
      </c>
    </row>
    <row r="44" spans="1:11" ht="15" customHeight="1">
      <c r="B44" s="193" t="s">
        <v>123</v>
      </c>
      <c r="C44" s="196"/>
      <c r="D44" s="167" t="s">
        <v>132</v>
      </c>
      <c r="E44" s="179"/>
      <c r="F44" s="152" t="s">
        <v>46</v>
      </c>
      <c r="G44" s="210"/>
      <c r="H44" s="219" t="s">
        <v>452</v>
      </c>
      <c r="I44" s="224"/>
      <c r="J44" s="224"/>
      <c r="K44" s="224"/>
    </row>
    <row r="45" spans="1:11" ht="7.5" customHeight="1">
      <c r="B45" s="194"/>
      <c r="C45" s="197"/>
      <c r="D45" s="168"/>
      <c r="E45" s="213"/>
      <c r="F45" s="153"/>
      <c r="G45" s="218"/>
      <c r="H45" s="220" t="s">
        <v>455</v>
      </c>
      <c r="I45" s="225"/>
      <c r="J45" s="220" t="s">
        <v>324</v>
      </c>
      <c r="K45" s="225"/>
    </row>
    <row r="46" spans="1:11" ht="24.75" customHeight="1">
      <c r="B46" s="195"/>
      <c r="C46" s="198"/>
      <c r="D46" s="169"/>
      <c r="E46" s="162" t="s">
        <v>433</v>
      </c>
      <c r="F46" s="214"/>
      <c r="G46" s="185" t="s">
        <v>8</v>
      </c>
      <c r="H46" s="221"/>
      <c r="I46" s="185" t="s">
        <v>8</v>
      </c>
      <c r="J46" s="221"/>
      <c r="K46" s="162" t="s">
        <v>206</v>
      </c>
    </row>
    <row r="47" spans="1:11" s="130" customFormat="1" ht="11.25" customHeight="1">
      <c r="B47" s="136"/>
      <c r="C47" s="146"/>
      <c r="D47" s="155" t="s">
        <v>61</v>
      </c>
      <c r="E47" s="163" t="s">
        <v>139</v>
      </c>
      <c r="F47" s="215" t="s">
        <v>139</v>
      </c>
      <c r="G47" s="215" t="s">
        <v>57</v>
      </c>
      <c r="H47" s="215" t="s">
        <v>139</v>
      </c>
      <c r="I47" s="163" t="s">
        <v>57</v>
      </c>
      <c r="J47" s="215" t="s">
        <v>139</v>
      </c>
      <c r="K47" s="163" t="s">
        <v>57</v>
      </c>
    </row>
    <row r="48" spans="1:11" ht="15" customHeight="1">
      <c r="B48" s="137" t="s">
        <v>322</v>
      </c>
      <c r="C48" s="147" t="s">
        <v>146</v>
      </c>
      <c r="D48" s="156">
        <v>878862</v>
      </c>
      <c r="E48" s="164">
        <v>-2.9</v>
      </c>
      <c r="F48" s="216">
        <v>23.9</v>
      </c>
      <c r="G48" s="164">
        <v>-1.2000000000000028</v>
      </c>
      <c r="H48" s="222">
        <v>1.1499999999999999</v>
      </c>
      <c r="I48" s="222">
        <v>-0.34</v>
      </c>
      <c r="J48" s="222">
        <v>1.31</v>
      </c>
      <c r="K48" s="222">
        <v>5.e-002</v>
      </c>
    </row>
    <row r="49" spans="2:11" ht="15" customHeight="1">
      <c r="B49" s="137" t="s">
        <v>239</v>
      </c>
      <c r="C49" s="147" t="s">
        <v>20</v>
      </c>
      <c r="D49" s="156">
        <v>16866</v>
      </c>
      <c r="E49" s="164">
        <v>-11.2</v>
      </c>
      <c r="F49" s="216">
        <v>2</v>
      </c>
      <c r="G49" s="164">
        <v>-11.5</v>
      </c>
      <c r="H49" s="222">
        <v>0.68</v>
      </c>
      <c r="I49" s="222">
        <v>-0.12</v>
      </c>
      <c r="J49" s="222">
        <v>0.45</v>
      </c>
      <c r="K49" s="222">
        <v>6.e-002</v>
      </c>
    </row>
    <row r="50" spans="2:11" ht="15" customHeight="1">
      <c r="B50" s="137" t="s">
        <v>270</v>
      </c>
      <c r="C50" s="147" t="s">
        <v>124</v>
      </c>
      <c r="D50" s="156">
        <v>306143</v>
      </c>
      <c r="E50" s="164">
        <v>-3.6</v>
      </c>
      <c r="F50" s="216">
        <v>7.4</v>
      </c>
      <c r="G50" s="164">
        <v>-0.29999999999999982</v>
      </c>
      <c r="H50" s="222">
        <v>0.9</v>
      </c>
      <c r="I50" s="222">
        <v>-5.e-002</v>
      </c>
      <c r="J50" s="222">
        <v>1.04</v>
      </c>
      <c r="K50" s="222">
        <v>0.15</v>
      </c>
    </row>
    <row r="51" spans="2:11" ht="15" customHeight="1">
      <c r="B51" s="137" t="s">
        <v>171</v>
      </c>
      <c r="C51" s="147" t="s">
        <v>435</v>
      </c>
      <c r="D51" s="156">
        <v>4719</v>
      </c>
      <c r="E51" s="164">
        <v>-0.7</v>
      </c>
      <c r="F51" s="216">
        <v>4.7</v>
      </c>
      <c r="G51" s="164">
        <v>-3.4999999999999991</v>
      </c>
      <c r="H51" s="222">
        <v>3.46</v>
      </c>
      <c r="I51" s="222">
        <v>3.46</v>
      </c>
      <c r="J51" s="222">
        <v>0</v>
      </c>
      <c r="K51" s="222">
        <v>-0.22</v>
      </c>
    </row>
    <row r="52" spans="2:11" ht="15" customHeight="1">
      <c r="B52" s="137" t="s">
        <v>347</v>
      </c>
      <c r="C52" s="147" t="s">
        <v>436</v>
      </c>
      <c r="D52" s="156">
        <v>12257</v>
      </c>
      <c r="E52" s="164">
        <v>2.9</v>
      </c>
      <c r="F52" s="216">
        <v>19</v>
      </c>
      <c r="G52" s="164">
        <v>16.3</v>
      </c>
      <c r="H52" s="222">
        <v>0.85</v>
      </c>
      <c r="I52" s="222">
        <v>-0.61</v>
      </c>
      <c r="J52" s="222">
        <v>0.95</v>
      </c>
      <c r="K52" s="222">
        <v>0.23</v>
      </c>
    </row>
    <row r="53" spans="2:11" ht="15" customHeight="1">
      <c r="B53" s="137" t="s">
        <v>11</v>
      </c>
      <c r="C53" s="147" t="s">
        <v>113</v>
      </c>
      <c r="D53" s="156">
        <v>59354</v>
      </c>
      <c r="E53" s="164">
        <v>1.3</v>
      </c>
      <c r="F53" s="216">
        <v>24.2</v>
      </c>
      <c r="G53" s="164">
        <v>-6.3000000000000007</v>
      </c>
      <c r="H53" s="222">
        <v>2.06</v>
      </c>
      <c r="I53" s="222">
        <v>-9.e-002</v>
      </c>
      <c r="J53" s="222">
        <v>2.15</v>
      </c>
      <c r="K53" s="222">
        <v>0.12</v>
      </c>
    </row>
    <row r="54" spans="2:11" ht="15" customHeight="1">
      <c r="B54" s="137" t="s">
        <v>59</v>
      </c>
      <c r="C54" s="147" t="s">
        <v>150</v>
      </c>
      <c r="D54" s="156">
        <v>92569</v>
      </c>
      <c r="E54" s="164">
        <v>-0.8</v>
      </c>
      <c r="F54" s="216">
        <v>52.9</v>
      </c>
      <c r="G54" s="164">
        <v>-3.8000000000000043</v>
      </c>
      <c r="H54" s="222">
        <v>1.36</v>
      </c>
      <c r="I54" s="222">
        <v>-0.44</v>
      </c>
      <c r="J54" s="222">
        <v>1.56</v>
      </c>
      <c r="K54" s="222">
        <v>0.54</v>
      </c>
    </row>
    <row r="55" spans="2:11" ht="15" customHeight="1">
      <c r="B55" s="137" t="s">
        <v>203</v>
      </c>
      <c r="C55" s="147" t="s">
        <v>66</v>
      </c>
      <c r="D55" s="156">
        <v>15922</v>
      </c>
      <c r="E55" s="164">
        <v>-3</v>
      </c>
      <c r="F55" s="216">
        <v>17.100000000000001</v>
      </c>
      <c r="G55" s="164">
        <v>3.3000000000000007</v>
      </c>
      <c r="H55" s="222">
        <v>0.42</v>
      </c>
      <c r="I55" s="222">
        <v>2.e-002</v>
      </c>
      <c r="J55" s="222">
        <v>0.53</v>
      </c>
      <c r="K55" s="222">
        <v>-0.15</v>
      </c>
    </row>
    <row r="56" spans="2:11" ht="15" customHeight="1">
      <c r="B56" s="137" t="s">
        <v>437</v>
      </c>
      <c r="C56" s="147" t="s">
        <v>343</v>
      </c>
      <c r="D56" s="156">
        <v>5497</v>
      </c>
      <c r="E56" s="164">
        <v>7.3</v>
      </c>
      <c r="F56" s="216">
        <v>27.3</v>
      </c>
      <c r="G56" s="164">
        <v>-5.1999999999999993</v>
      </c>
      <c r="H56" s="222">
        <v>0.5</v>
      </c>
      <c r="I56" s="222">
        <v>-0.46</v>
      </c>
      <c r="J56" s="222">
        <v>1.49</v>
      </c>
      <c r="K56" s="222">
        <v>0.82</v>
      </c>
    </row>
    <row r="57" spans="2:11" ht="15" customHeight="1">
      <c r="B57" s="137" t="s">
        <v>177</v>
      </c>
      <c r="C57" s="147" t="s">
        <v>274</v>
      </c>
      <c r="D57" s="156">
        <v>21565</v>
      </c>
      <c r="E57" s="164">
        <v>-0.3</v>
      </c>
      <c r="F57" s="216">
        <v>4</v>
      </c>
      <c r="G57" s="164">
        <v>0.5</v>
      </c>
      <c r="H57" s="222">
        <v>0.89</v>
      </c>
      <c r="I57" s="222">
        <v>0.14000000000000001</v>
      </c>
      <c r="J57" s="222">
        <v>1.54</v>
      </c>
      <c r="K57" s="222">
        <v>0.57999999999999996</v>
      </c>
    </row>
    <row r="58" spans="2:11" ht="15" customHeight="1">
      <c r="B58" s="137" t="s">
        <v>42</v>
      </c>
      <c r="C58" s="147" t="s">
        <v>235</v>
      </c>
      <c r="D58" s="156">
        <v>43936</v>
      </c>
      <c r="E58" s="164">
        <v>2.1</v>
      </c>
      <c r="F58" s="216">
        <v>72.099999999999994</v>
      </c>
      <c r="G58" s="164">
        <v>-0.20000000000000284</v>
      </c>
      <c r="H58" s="222">
        <v>2.68</v>
      </c>
      <c r="I58" s="222">
        <v>-4.e-002</v>
      </c>
      <c r="J58" s="222">
        <v>3.48</v>
      </c>
      <c r="K58" s="222">
        <v>1.25</v>
      </c>
    </row>
    <row r="59" spans="2:11" ht="15" customHeight="1">
      <c r="B59" s="137" t="s">
        <v>245</v>
      </c>
      <c r="C59" s="147" t="s">
        <v>194</v>
      </c>
      <c r="D59" s="156">
        <v>19276</v>
      </c>
      <c r="E59" s="164">
        <v>3.5</v>
      </c>
      <c r="F59" s="216">
        <v>63.3</v>
      </c>
      <c r="G59" s="164">
        <v>8.6999999999999957</v>
      </c>
      <c r="H59" s="222">
        <v>3.23</v>
      </c>
      <c r="I59" s="222">
        <v>1.81</v>
      </c>
      <c r="J59" s="222">
        <v>1.56</v>
      </c>
      <c r="K59" s="222">
        <v>-0.62</v>
      </c>
    </row>
    <row r="60" spans="2:11" ht="15" customHeight="1">
      <c r="B60" s="137" t="s">
        <v>368</v>
      </c>
      <c r="C60" s="147" t="s">
        <v>438</v>
      </c>
      <c r="D60" s="156">
        <v>62809</v>
      </c>
      <c r="E60" s="164">
        <v>0.3</v>
      </c>
      <c r="F60" s="216">
        <v>19.600000000000001</v>
      </c>
      <c r="G60" s="164">
        <v>-7.2999999999999972</v>
      </c>
      <c r="H60" s="222">
        <v>4.e-002</v>
      </c>
      <c r="I60" s="222">
        <v>-0.19</v>
      </c>
      <c r="J60" s="222">
        <v>5.e-002</v>
      </c>
      <c r="K60" s="222">
        <v>-0.17</v>
      </c>
    </row>
    <row r="61" spans="2:11" ht="15" customHeight="1">
      <c r="B61" s="137" t="s">
        <v>102</v>
      </c>
      <c r="C61" s="147" t="s">
        <v>151</v>
      </c>
      <c r="D61" s="156">
        <v>126268</v>
      </c>
      <c r="E61" s="164">
        <v>-5.3</v>
      </c>
      <c r="F61" s="216">
        <v>31.2</v>
      </c>
      <c r="G61" s="164">
        <v>4.8000000000000007</v>
      </c>
      <c r="H61" s="222">
        <v>0.59</v>
      </c>
      <c r="I61" s="222">
        <v>-1.1299999999999999</v>
      </c>
      <c r="J61" s="222">
        <v>0.77</v>
      </c>
      <c r="K61" s="222">
        <v>-0.96</v>
      </c>
    </row>
    <row r="62" spans="2:11" ht="15" customHeight="1">
      <c r="B62" s="137" t="s">
        <v>109</v>
      </c>
      <c r="C62" s="147" t="s">
        <v>423</v>
      </c>
      <c r="D62" s="156">
        <v>6481</v>
      </c>
      <c r="E62" s="164">
        <v>25.2</v>
      </c>
      <c r="F62" s="216">
        <v>12.2</v>
      </c>
      <c r="G62" s="164">
        <v>-6</v>
      </c>
      <c r="H62" s="222">
        <v>0.89</v>
      </c>
      <c r="I62" s="222">
        <v>0.5</v>
      </c>
      <c r="J62" s="222">
        <v>0.16</v>
      </c>
      <c r="K62" s="222">
        <v>-0.17</v>
      </c>
    </row>
    <row r="63" spans="2:11" ht="15" customHeight="1">
      <c r="B63" s="138" t="s">
        <v>9</v>
      </c>
      <c r="C63" s="199" t="s">
        <v>440</v>
      </c>
      <c r="D63" s="159">
        <v>85200</v>
      </c>
      <c r="E63" s="165">
        <v>-9.1999999999999993</v>
      </c>
      <c r="F63" s="217">
        <v>23.7</v>
      </c>
      <c r="G63" s="165">
        <v>-8.1000000000000014</v>
      </c>
      <c r="H63" s="223">
        <v>1.85</v>
      </c>
      <c r="I63" s="223">
        <v>-1.64</v>
      </c>
      <c r="J63" s="223">
        <v>2.36</v>
      </c>
      <c r="K63" s="223">
        <v>0</v>
      </c>
    </row>
    <row r="64" spans="2:11">
      <c r="C64" s="200"/>
    </row>
    <row r="65" spans="3:6">
      <c r="C65" s="200"/>
    </row>
    <row r="66" spans="3:6">
      <c r="C66" s="200"/>
    </row>
    <row r="67" spans="3:6">
      <c r="C67" s="200"/>
    </row>
    <row r="68" spans="3:6">
      <c r="C68" s="200"/>
      <c r="F68" s="176" t="s">
        <v>73</v>
      </c>
    </row>
    <row r="69" spans="3:6">
      <c r="C69" s="200"/>
    </row>
    <row r="70" spans="3:6">
      <c r="C70" s="200"/>
    </row>
    <row r="71" spans="3:6">
      <c r="C71" s="200"/>
    </row>
    <row r="72" spans="3:6">
      <c r="C72" s="200"/>
    </row>
    <row r="73" spans="3:6">
      <c r="C73" s="200"/>
    </row>
    <row r="74" spans="3:6">
      <c r="C74" s="200"/>
    </row>
    <row r="75" spans="3:6">
      <c r="C75" s="200"/>
    </row>
    <row r="76" spans="3:6">
      <c r="C76" s="200"/>
    </row>
    <row r="77" spans="3:6">
      <c r="C77" s="200"/>
    </row>
    <row r="78" spans="3:6">
      <c r="C78" s="200"/>
    </row>
    <row r="79" spans="3:6">
      <c r="C79" s="200"/>
    </row>
    <row r="80" spans="3:6">
      <c r="C80" s="200"/>
    </row>
    <row r="81" spans="3:3">
      <c r="C81" s="200"/>
    </row>
    <row r="82" spans="3:3">
      <c r="C82" s="200"/>
    </row>
    <row r="83" spans="3:3">
      <c r="C83" s="200"/>
    </row>
    <row r="84" spans="3:3">
      <c r="C84" s="200"/>
    </row>
    <row r="85" spans="3:3">
      <c r="C85" s="200"/>
    </row>
    <row r="86" spans="3:3">
      <c r="C86" s="200"/>
    </row>
    <row r="87" spans="3:3">
      <c r="C87" s="200"/>
    </row>
    <row r="88" spans="3:3">
      <c r="C88" s="200"/>
    </row>
    <row r="89" spans="3:3">
      <c r="C89" s="200"/>
    </row>
    <row r="90" spans="3:3">
      <c r="C90" s="200"/>
    </row>
    <row r="91" spans="3:3">
      <c r="C91" s="200"/>
    </row>
    <row r="92" spans="3:3">
      <c r="C92" s="200"/>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25"/>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AF93"/>
  <sheetViews>
    <sheetView topLeftCell="A58" workbookViewId="0">
      <selection activeCell="V1" sqref="V1:X1048576"/>
    </sheetView>
  </sheetViews>
  <sheetFormatPr defaultColWidth="9" defaultRowHeight="13"/>
  <cols>
    <col min="1" max="1" width="4.90625" style="25" bestFit="1" customWidth="1"/>
    <col min="2" max="2" width="3.72656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26" t="s">
        <v>279</v>
      </c>
      <c r="B1" s="240"/>
      <c r="C1" s="240"/>
      <c r="D1" s="240"/>
      <c r="E1" s="264" t="s">
        <v>362</v>
      </c>
      <c r="F1" s="272"/>
      <c r="G1" s="273"/>
      <c r="H1" s="273"/>
      <c r="I1" s="273"/>
      <c r="J1" s="273"/>
      <c r="K1" s="273"/>
      <c r="L1" s="273"/>
      <c r="M1" s="273"/>
      <c r="N1" s="273"/>
      <c r="O1" s="273"/>
      <c r="P1" s="284"/>
      <c r="Q1" s="284"/>
      <c r="R1" s="285"/>
      <c r="S1" s="284"/>
      <c r="T1" s="284"/>
      <c r="U1" s="284"/>
      <c r="V1" s="284"/>
      <c r="W1" s="284"/>
      <c r="X1" s="284"/>
      <c r="Y1" s="284"/>
      <c r="Z1" s="284"/>
      <c r="AA1" s="284"/>
      <c r="AB1" s="284"/>
    </row>
    <row r="2" spans="1:28" ht="19">
      <c r="A2" s="226"/>
      <c r="B2" s="240"/>
      <c r="C2" s="240"/>
      <c r="D2" s="240"/>
      <c r="E2" s="264"/>
      <c r="F2" s="272"/>
      <c r="G2" s="274" t="s">
        <v>456</v>
      </c>
      <c r="H2" s="274"/>
      <c r="I2" s="274"/>
      <c r="J2" s="274"/>
      <c r="K2" s="274"/>
      <c r="L2" s="274"/>
      <c r="M2" s="274"/>
      <c r="N2" s="274"/>
      <c r="O2" s="273"/>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31"/>
      <c r="B7" s="231"/>
      <c r="C7" s="231"/>
      <c r="D7" s="253" t="s">
        <v>138</v>
      </c>
      <c r="E7" s="253"/>
      <c r="F7" s="253"/>
      <c r="G7" s="253"/>
      <c r="H7" s="253"/>
      <c r="I7" s="253"/>
      <c r="J7" s="253"/>
      <c r="K7" s="253"/>
      <c r="L7" s="253"/>
      <c r="M7" s="253"/>
      <c r="N7" s="253"/>
      <c r="O7" s="253"/>
      <c r="P7" s="253"/>
      <c r="Q7" s="253"/>
      <c r="R7" s="253"/>
      <c r="S7" s="231"/>
    </row>
    <row r="8" spans="1:28" ht="13.5" customHeight="1">
      <c r="A8" s="232" t="s">
        <v>190</v>
      </c>
      <c r="B8" s="232" t="s">
        <v>60</v>
      </c>
      <c r="C8" s="245" t="s">
        <v>58</v>
      </c>
      <c r="D8" s="254">
        <v>100.8</v>
      </c>
      <c r="E8" s="265">
        <v>112.8</v>
      </c>
      <c r="F8" s="265">
        <v>103.3</v>
      </c>
      <c r="G8" s="265">
        <v>113.9</v>
      </c>
      <c r="H8" s="265">
        <v>93.6</v>
      </c>
      <c r="I8" s="265">
        <v>105.2</v>
      </c>
      <c r="J8" s="265">
        <v>105.5</v>
      </c>
      <c r="K8" s="265">
        <v>104.2</v>
      </c>
      <c r="L8" s="280">
        <v>112.5</v>
      </c>
      <c r="M8" s="280">
        <v>101.2</v>
      </c>
      <c r="N8" s="280">
        <v>95.6</v>
      </c>
      <c r="O8" s="280">
        <v>100.1</v>
      </c>
      <c r="P8" s="265">
        <v>79.900000000000006</v>
      </c>
      <c r="Q8" s="265">
        <v>93.7</v>
      </c>
      <c r="R8" s="265">
        <v>104</v>
      </c>
      <c r="S8" s="280">
        <v>104.4</v>
      </c>
      <c r="U8" s="288"/>
    </row>
    <row r="9" spans="1:28" ht="13.5" customHeight="1">
      <c r="A9" s="233" t="s">
        <v>52</v>
      </c>
      <c r="B9" s="233" t="s">
        <v>333</v>
      </c>
      <c r="C9" s="245"/>
      <c r="D9" s="255">
        <v>100.8</v>
      </c>
      <c r="E9" s="266">
        <v>99.4</v>
      </c>
      <c r="F9" s="266">
        <v>104.1</v>
      </c>
      <c r="G9" s="266">
        <v>111</v>
      </c>
      <c r="H9" s="266">
        <v>98.2</v>
      </c>
      <c r="I9" s="266">
        <v>108.7</v>
      </c>
      <c r="J9" s="266">
        <v>106.3</v>
      </c>
      <c r="K9" s="266">
        <v>99.3</v>
      </c>
      <c r="L9" s="281">
        <v>109</v>
      </c>
      <c r="M9" s="281">
        <v>97</v>
      </c>
      <c r="N9" s="281">
        <v>110.9</v>
      </c>
      <c r="O9" s="281">
        <v>101.5</v>
      </c>
      <c r="P9" s="266">
        <v>75.8</v>
      </c>
      <c r="Q9" s="266">
        <v>95</v>
      </c>
      <c r="R9" s="266">
        <v>101.2</v>
      </c>
      <c r="S9" s="281">
        <v>105.7</v>
      </c>
      <c r="U9" s="289"/>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101</v>
      </c>
      <c r="E11" s="266">
        <v>107.1</v>
      </c>
      <c r="F11" s="266">
        <v>102</v>
      </c>
      <c r="G11" s="266">
        <v>98.8</v>
      </c>
      <c r="H11" s="266">
        <v>104.9</v>
      </c>
      <c r="I11" s="266">
        <v>101.6</v>
      </c>
      <c r="J11" s="266">
        <v>91.7</v>
      </c>
      <c r="K11" s="266">
        <v>95.2</v>
      </c>
      <c r="L11" s="281">
        <v>112</v>
      </c>
      <c r="M11" s="281">
        <v>106</v>
      </c>
      <c r="N11" s="281">
        <v>102.1</v>
      </c>
      <c r="O11" s="281">
        <v>97.2</v>
      </c>
      <c r="P11" s="266">
        <v>98.9</v>
      </c>
      <c r="Q11" s="266">
        <v>99.5</v>
      </c>
      <c r="R11" s="266">
        <v>99</v>
      </c>
      <c r="S11" s="281">
        <v>117.4</v>
      </c>
    </row>
    <row r="12" spans="1:28" ht="13.5" customHeight="1">
      <c r="B12" s="233" t="s">
        <v>366</v>
      </c>
      <c r="C12" s="245"/>
      <c r="D12" s="256">
        <v>101.9</v>
      </c>
      <c r="E12" s="267">
        <v>102.9</v>
      </c>
      <c r="F12" s="267">
        <v>107.7</v>
      </c>
      <c r="G12" s="267">
        <v>90.7</v>
      </c>
      <c r="H12" s="267">
        <v>98.8</v>
      </c>
      <c r="I12" s="267">
        <v>93</v>
      </c>
      <c r="J12" s="267">
        <v>89.4</v>
      </c>
      <c r="K12" s="267">
        <v>100.1</v>
      </c>
      <c r="L12" s="267">
        <v>113.7</v>
      </c>
      <c r="M12" s="267">
        <v>107.2</v>
      </c>
      <c r="N12" s="267">
        <v>101.2</v>
      </c>
      <c r="O12" s="267">
        <v>101.8</v>
      </c>
      <c r="P12" s="267">
        <v>99</v>
      </c>
      <c r="Q12" s="267">
        <v>99.1</v>
      </c>
      <c r="R12" s="267">
        <v>107.8</v>
      </c>
      <c r="S12" s="267">
        <v>118.3</v>
      </c>
    </row>
    <row r="13" spans="1:28" ht="13.5" customHeight="1">
      <c r="A13" s="234"/>
      <c r="B13" s="234" t="s">
        <v>160</v>
      </c>
      <c r="C13" s="246"/>
      <c r="D13" s="257">
        <v>104.5</v>
      </c>
      <c r="E13" s="268">
        <v>109.7</v>
      </c>
      <c r="F13" s="268">
        <v>109.9</v>
      </c>
      <c r="G13" s="268">
        <v>95.8</v>
      </c>
      <c r="H13" s="268">
        <v>97.8</v>
      </c>
      <c r="I13" s="268">
        <v>99</v>
      </c>
      <c r="J13" s="268">
        <v>94.4</v>
      </c>
      <c r="K13" s="268">
        <v>99.9</v>
      </c>
      <c r="L13" s="268">
        <v>119.3</v>
      </c>
      <c r="M13" s="268">
        <v>112.4</v>
      </c>
      <c r="N13" s="268">
        <v>102</v>
      </c>
      <c r="O13" s="268">
        <v>96.1</v>
      </c>
      <c r="P13" s="268">
        <v>96.1</v>
      </c>
      <c r="Q13" s="268">
        <v>100.6</v>
      </c>
      <c r="R13" s="268">
        <v>106</v>
      </c>
      <c r="S13" s="268">
        <v>126</v>
      </c>
    </row>
    <row r="14" spans="1:28" ht="13.5" customHeight="1">
      <c r="A14" s="233" t="s">
        <v>174</v>
      </c>
      <c r="B14" s="233">
        <v>11</v>
      </c>
      <c r="C14" s="245" t="s">
        <v>230</v>
      </c>
      <c r="D14" s="254">
        <v>91.1</v>
      </c>
      <c r="E14" s="265">
        <v>99.4</v>
      </c>
      <c r="F14" s="265">
        <v>94.8</v>
      </c>
      <c r="G14" s="265">
        <v>80.7</v>
      </c>
      <c r="H14" s="265">
        <v>100.8</v>
      </c>
      <c r="I14" s="265">
        <v>94</v>
      </c>
      <c r="J14" s="265">
        <v>84.3</v>
      </c>
      <c r="K14" s="265">
        <v>76.2</v>
      </c>
      <c r="L14" s="265">
        <v>96</v>
      </c>
      <c r="M14" s="265">
        <v>81.599999999999994</v>
      </c>
      <c r="N14" s="265">
        <v>103.9</v>
      </c>
      <c r="O14" s="265">
        <v>81.5</v>
      </c>
      <c r="P14" s="265">
        <v>72.2</v>
      </c>
      <c r="Q14" s="265">
        <v>91</v>
      </c>
      <c r="R14" s="265">
        <v>84.6</v>
      </c>
      <c r="S14" s="265">
        <v>115.5</v>
      </c>
    </row>
    <row r="15" spans="1:28" ht="13.5" customHeight="1">
      <c r="A15" s="235" t="s">
        <v>87</v>
      </c>
      <c r="B15" s="233">
        <v>12</v>
      </c>
      <c r="C15" s="245"/>
      <c r="D15" s="255">
        <v>185.9</v>
      </c>
      <c r="E15" s="266">
        <v>182.7</v>
      </c>
      <c r="F15" s="266">
        <v>209.9</v>
      </c>
      <c r="G15" s="266">
        <v>138.80000000000001</v>
      </c>
      <c r="H15" s="266">
        <v>190</v>
      </c>
      <c r="I15" s="266">
        <v>147.30000000000001</v>
      </c>
      <c r="J15" s="266">
        <v>152</v>
      </c>
      <c r="K15" s="266">
        <v>221.7</v>
      </c>
      <c r="L15" s="266">
        <v>204.4</v>
      </c>
      <c r="M15" s="266">
        <v>225.3</v>
      </c>
      <c r="N15" s="266">
        <v>120.9</v>
      </c>
      <c r="O15" s="266">
        <v>123.7</v>
      </c>
      <c r="P15" s="266">
        <v>219</v>
      </c>
      <c r="Q15" s="266">
        <v>171.4</v>
      </c>
      <c r="R15" s="266">
        <v>195.4</v>
      </c>
      <c r="S15" s="266">
        <v>185.9</v>
      </c>
    </row>
    <row r="16" spans="1:28" ht="13.5" customHeight="1">
      <c r="A16" s="235" t="s">
        <v>473</v>
      </c>
      <c r="B16" s="233" t="s">
        <v>363</v>
      </c>
      <c r="C16" s="245"/>
      <c r="D16" s="255">
        <v>92.1</v>
      </c>
      <c r="E16" s="266">
        <v>91.9</v>
      </c>
      <c r="F16" s="266">
        <v>92.8</v>
      </c>
      <c r="G16" s="266">
        <v>128.19999999999999</v>
      </c>
      <c r="H16" s="266">
        <v>89.2</v>
      </c>
      <c r="I16" s="266">
        <v>85.1</v>
      </c>
      <c r="J16" s="266">
        <v>95.7</v>
      </c>
      <c r="K16" s="266">
        <v>74.7</v>
      </c>
      <c r="L16" s="266">
        <v>101</v>
      </c>
      <c r="M16" s="266">
        <v>86.8</v>
      </c>
      <c r="N16" s="266">
        <v>92.8</v>
      </c>
      <c r="O16" s="266">
        <v>79.099999999999994</v>
      </c>
      <c r="P16" s="266">
        <v>83.8</v>
      </c>
      <c r="Q16" s="266">
        <v>87.4</v>
      </c>
      <c r="R16" s="266">
        <v>94.7</v>
      </c>
      <c r="S16" s="266">
        <v>123.5</v>
      </c>
    </row>
    <row r="17" spans="1:21" ht="13.5" customHeight="1">
      <c r="A17" s="235" t="s">
        <v>87</v>
      </c>
      <c r="B17" s="233">
        <v>2</v>
      </c>
      <c r="D17" s="255">
        <v>88.4</v>
      </c>
      <c r="E17" s="266">
        <v>90.3</v>
      </c>
      <c r="F17" s="266">
        <v>88.3</v>
      </c>
      <c r="G17" s="266">
        <v>89.6</v>
      </c>
      <c r="H17" s="266">
        <v>83.2</v>
      </c>
      <c r="I17" s="266">
        <v>87.9</v>
      </c>
      <c r="J17" s="266">
        <v>93.8</v>
      </c>
      <c r="K17" s="266">
        <v>74.599999999999994</v>
      </c>
      <c r="L17" s="266">
        <v>94.4</v>
      </c>
      <c r="M17" s="266">
        <v>84.5</v>
      </c>
      <c r="N17" s="266">
        <v>92.6</v>
      </c>
      <c r="O17" s="266">
        <v>83.3</v>
      </c>
      <c r="P17" s="266">
        <v>77.900000000000006</v>
      </c>
      <c r="Q17" s="266">
        <v>82.8</v>
      </c>
      <c r="R17" s="266">
        <v>94.5</v>
      </c>
      <c r="S17" s="266">
        <v>114.9</v>
      </c>
    </row>
    <row r="18" spans="1:21" ht="13.5" customHeight="1">
      <c r="A18" s="235" t="s">
        <v>87</v>
      </c>
      <c r="B18" s="233">
        <v>3</v>
      </c>
      <c r="C18" s="245"/>
      <c r="D18" s="255">
        <v>92.3</v>
      </c>
      <c r="E18" s="266">
        <v>100.2</v>
      </c>
      <c r="F18" s="266">
        <v>91.7</v>
      </c>
      <c r="G18" s="266">
        <v>101</v>
      </c>
      <c r="H18" s="266">
        <v>83.3</v>
      </c>
      <c r="I18" s="266">
        <v>89.5</v>
      </c>
      <c r="J18" s="266">
        <v>94.6</v>
      </c>
      <c r="K18" s="266">
        <v>83</v>
      </c>
      <c r="L18" s="266">
        <v>95.9</v>
      </c>
      <c r="M18" s="266">
        <v>86.4</v>
      </c>
      <c r="N18" s="266">
        <v>92.2</v>
      </c>
      <c r="O18" s="266">
        <v>79.8</v>
      </c>
      <c r="P18" s="266">
        <v>82</v>
      </c>
      <c r="Q18" s="266">
        <v>90.5</v>
      </c>
      <c r="R18" s="266">
        <v>100.1</v>
      </c>
      <c r="S18" s="266">
        <v>118.8</v>
      </c>
    </row>
    <row r="19" spans="1:21" ht="13.5" customHeight="1">
      <c r="A19" s="235" t="s">
        <v>87</v>
      </c>
      <c r="B19" s="233">
        <v>4</v>
      </c>
      <c r="C19" s="245"/>
      <c r="D19" s="255">
        <v>92.5</v>
      </c>
      <c r="E19" s="266">
        <v>111.3</v>
      </c>
      <c r="F19" s="266">
        <v>92.1</v>
      </c>
      <c r="G19" s="266">
        <v>95.6</v>
      </c>
      <c r="H19" s="266">
        <v>80.599999999999994</v>
      </c>
      <c r="I19" s="266">
        <v>88.7</v>
      </c>
      <c r="J19" s="266">
        <v>92.8</v>
      </c>
      <c r="K19" s="266">
        <v>78.8</v>
      </c>
      <c r="L19" s="266">
        <v>110.5</v>
      </c>
      <c r="M19" s="266">
        <v>88</v>
      </c>
      <c r="N19" s="266">
        <v>91.2</v>
      </c>
      <c r="O19" s="266">
        <v>87</v>
      </c>
      <c r="P19" s="266">
        <v>77.400000000000006</v>
      </c>
      <c r="Q19" s="266">
        <v>90.6</v>
      </c>
      <c r="R19" s="266">
        <v>92.1</v>
      </c>
      <c r="S19" s="266">
        <v>118.1</v>
      </c>
    </row>
    <row r="20" spans="1:21" ht="13.5" customHeight="1">
      <c r="A20" s="235" t="s">
        <v>87</v>
      </c>
      <c r="B20" s="233">
        <v>5</v>
      </c>
      <c r="C20" s="245"/>
      <c r="D20" s="255">
        <v>92</v>
      </c>
      <c r="E20" s="266">
        <v>102.3</v>
      </c>
      <c r="F20" s="266">
        <v>90.5</v>
      </c>
      <c r="G20" s="266">
        <v>91.9</v>
      </c>
      <c r="H20" s="266">
        <v>81.599999999999994</v>
      </c>
      <c r="I20" s="266">
        <v>86.4</v>
      </c>
      <c r="J20" s="266">
        <v>94.3</v>
      </c>
      <c r="K20" s="266">
        <v>77.400000000000006</v>
      </c>
      <c r="L20" s="266">
        <v>102.1</v>
      </c>
      <c r="M20" s="266">
        <v>123.7</v>
      </c>
      <c r="N20" s="266">
        <v>94.2</v>
      </c>
      <c r="O20" s="266">
        <v>86.1</v>
      </c>
      <c r="P20" s="266">
        <v>77.5</v>
      </c>
      <c r="Q20" s="266">
        <v>85.8</v>
      </c>
      <c r="R20" s="266">
        <v>92.1</v>
      </c>
      <c r="S20" s="266">
        <v>116</v>
      </c>
    </row>
    <row r="21" spans="1:21" ht="13.5" customHeight="1">
      <c r="A21" s="236" t="s">
        <v>87</v>
      </c>
      <c r="B21" s="233">
        <v>6</v>
      </c>
      <c r="C21" s="245"/>
      <c r="D21" s="255">
        <v>144.30000000000001</v>
      </c>
      <c r="E21" s="266">
        <v>154.9</v>
      </c>
      <c r="F21" s="266">
        <v>142.6</v>
      </c>
      <c r="G21" s="266">
        <v>101.6</v>
      </c>
      <c r="H21" s="266">
        <v>144.9</v>
      </c>
      <c r="I21" s="266">
        <v>106.7</v>
      </c>
      <c r="J21" s="266">
        <v>126.5</v>
      </c>
      <c r="K21" s="266">
        <v>185.2</v>
      </c>
      <c r="L21" s="266">
        <v>155.6</v>
      </c>
      <c r="M21" s="266">
        <v>135.69999999999999</v>
      </c>
      <c r="N21" s="266">
        <v>111.6</v>
      </c>
      <c r="O21" s="266">
        <v>101.2</v>
      </c>
      <c r="P21" s="266">
        <v>210.7</v>
      </c>
      <c r="Q21" s="266">
        <v>131.5</v>
      </c>
      <c r="R21" s="266">
        <v>173.9</v>
      </c>
      <c r="S21" s="266">
        <v>180.6</v>
      </c>
    </row>
    <row r="22" spans="1:21" ht="13.5" customHeight="1">
      <c r="A22" s="235" t="s">
        <v>87</v>
      </c>
      <c r="B22" s="233">
        <v>7</v>
      </c>
      <c r="D22" s="255">
        <v>139.80000000000001</v>
      </c>
      <c r="E22" s="266">
        <v>150.1</v>
      </c>
      <c r="F22" s="266">
        <v>169.7</v>
      </c>
      <c r="G22" s="266">
        <v>112.9</v>
      </c>
      <c r="H22" s="266">
        <v>99.6</v>
      </c>
      <c r="I22" s="266">
        <v>118.6</v>
      </c>
      <c r="J22" s="266">
        <v>139.19999999999999</v>
      </c>
      <c r="K22" s="266">
        <v>107.5</v>
      </c>
      <c r="L22" s="266">
        <v>137.19999999999999</v>
      </c>
      <c r="M22" s="266">
        <v>207.6</v>
      </c>
      <c r="N22" s="266">
        <v>98.7</v>
      </c>
      <c r="O22" s="266">
        <v>107.6</v>
      </c>
      <c r="P22" s="266">
        <v>86.3</v>
      </c>
      <c r="Q22" s="266">
        <v>111.7</v>
      </c>
      <c r="R22" s="266">
        <v>150.5</v>
      </c>
      <c r="S22" s="266">
        <v>154.6</v>
      </c>
    </row>
    <row r="23" spans="1:21" ht="13.5" customHeight="1">
      <c r="A23" s="235" t="s">
        <v>87</v>
      </c>
      <c r="B23" s="233">
        <v>8</v>
      </c>
      <c r="C23" s="245"/>
      <c r="D23" s="255">
        <v>92.5</v>
      </c>
      <c r="E23" s="266">
        <v>120.4</v>
      </c>
      <c r="F23" s="266">
        <v>93.3</v>
      </c>
      <c r="G23" s="266">
        <v>97.7</v>
      </c>
      <c r="H23" s="266">
        <v>97.3</v>
      </c>
      <c r="I23" s="266">
        <v>87.4</v>
      </c>
      <c r="J23" s="266">
        <v>96.9</v>
      </c>
      <c r="K23" s="266">
        <v>78.2</v>
      </c>
      <c r="L23" s="266">
        <v>85.9</v>
      </c>
      <c r="M23" s="266">
        <v>88.1</v>
      </c>
      <c r="N23" s="266">
        <v>94.8</v>
      </c>
      <c r="O23" s="266">
        <v>91.8</v>
      </c>
      <c r="P23" s="266">
        <v>75.2</v>
      </c>
      <c r="Q23" s="266">
        <v>82.9</v>
      </c>
      <c r="R23" s="266">
        <v>91</v>
      </c>
      <c r="S23" s="266">
        <v>117.7</v>
      </c>
    </row>
    <row r="24" spans="1:21" ht="13.5" customHeight="1">
      <c r="A24" s="235" t="s">
        <v>87</v>
      </c>
      <c r="B24" s="233">
        <v>9</v>
      </c>
      <c r="C24" s="245"/>
      <c r="D24" s="255">
        <v>89.6</v>
      </c>
      <c r="E24" s="266">
        <v>100.9</v>
      </c>
      <c r="F24" s="266">
        <v>90.8</v>
      </c>
      <c r="G24" s="266">
        <v>98.6</v>
      </c>
      <c r="H24" s="266">
        <v>82.5</v>
      </c>
      <c r="I24" s="266">
        <v>86</v>
      </c>
      <c r="J24" s="266">
        <v>91.2</v>
      </c>
      <c r="K24" s="266">
        <v>84.1</v>
      </c>
      <c r="L24" s="266">
        <v>82.8</v>
      </c>
      <c r="M24" s="266">
        <v>84.2</v>
      </c>
      <c r="N24" s="266">
        <v>87.5</v>
      </c>
      <c r="O24" s="266">
        <v>84.8</v>
      </c>
      <c r="P24" s="266">
        <v>75.900000000000006</v>
      </c>
      <c r="Q24" s="266">
        <v>84.7</v>
      </c>
      <c r="R24" s="266">
        <v>85.8</v>
      </c>
      <c r="S24" s="266">
        <v>118.8</v>
      </c>
    </row>
    <row r="25" spans="1:21" ht="13.5" customHeight="1">
      <c r="A25" s="235" t="s">
        <v>87</v>
      </c>
      <c r="B25" s="233">
        <v>10</v>
      </c>
      <c r="C25" s="245"/>
      <c r="D25" s="255">
        <v>89.6</v>
      </c>
      <c r="E25" s="266">
        <v>97.9</v>
      </c>
      <c r="F25" s="266">
        <v>90.1</v>
      </c>
      <c r="G25" s="266">
        <v>98.9</v>
      </c>
      <c r="H25" s="266">
        <v>80.3</v>
      </c>
      <c r="I25" s="266">
        <v>86.5</v>
      </c>
      <c r="J25" s="266">
        <v>97.1</v>
      </c>
      <c r="K25" s="266">
        <v>77.900000000000006</v>
      </c>
      <c r="L25" s="266">
        <v>97.8</v>
      </c>
      <c r="M25" s="266">
        <v>90.2</v>
      </c>
      <c r="N25" s="266">
        <v>87.7</v>
      </c>
      <c r="O25" s="266">
        <v>80.5</v>
      </c>
      <c r="P25" s="266">
        <v>76.900000000000006</v>
      </c>
      <c r="Q25" s="266">
        <v>81.7</v>
      </c>
      <c r="R25" s="266">
        <v>87.7</v>
      </c>
      <c r="S25" s="266">
        <v>114.7</v>
      </c>
      <c r="U25" s="290"/>
    </row>
    <row r="26" spans="1:21" ht="13.5" customHeight="1">
      <c r="A26" s="237" t="s">
        <v>87</v>
      </c>
      <c r="B26" s="241">
        <v>11</v>
      </c>
      <c r="C26" s="247"/>
      <c r="D26" s="258">
        <v>95.5</v>
      </c>
      <c r="E26" s="269">
        <v>97.8</v>
      </c>
      <c r="F26" s="269">
        <v>97.2</v>
      </c>
      <c r="G26" s="269">
        <v>98.7</v>
      </c>
      <c r="H26" s="269">
        <v>79.8</v>
      </c>
      <c r="I26" s="269">
        <v>103.2</v>
      </c>
      <c r="J26" s="269">
        <v>93.4</v>
      </c>
      <c r="K26" s="269">
        <v>81.3</v>
      </c>
      <c r="L26" s="269">
        <v>93.9</v>
      </c>
      <c r="M26" s="269">
        <v>95.1</v>
      </c>
      <c r="N26" s="269">
        <v>91.9</v>
      </c>
      <c r="O26" s="269">
        <v>91.3</v>
      </c>
      <c r="P26" s="269">
        <v>76</v>
      </c>
      <c r="Q26" s="269">
        <v>95.9</v>
      </c>
      <c r="R26" s="269">
        <v>88</v>
      </c>
      <c r="S26" s="269">
        <v>122.2</v>
      </c>
      <c r="U26" s="291"/>
    </row>
    <row r="27" spans="1:21" ht="17.25" customHeight="1">
      <c r="A27" s="231"/>
      <c r="B27" s="231"/>
      <c r="C27" s="231"/>
      <c r="D27" s="259" t="s">
        <v>97</v>
      </c>
      <c r="E27" s="259"/>
      <c r="F27" s="259"/>
      <c r="G27" s="259"/>
      <c r="H27" s="259"/>
      <c r="I27" s="259"/>
      <c r="J27" s="259"/>
      <c r="K27" s="259"/>
      <c r="L27" s="259"/>
      <c r="M27" s="259"/>
      <c r="N27" s="259"/>
      <c r="O27" s="259"/>
      <c r="P27" s="259"/>
      <c r="Q27" s="259"/>
      <c r="R27" s="259"/>
      <c r="S27" s="259"/>
    </row>
    <row r="28" spans="1:21" ht="13.5" customHeight="1">
      <c r="A28" s="232" t="s">
        <v>190</v>
      </c>
      <c r="B28" s="232" t="s">
        <v>60</v>
      </c>
      <c r="C28" s="245" t="s">
        <v>58</v>
      </c>
      <c r="D28" s="254">
        <v>-0.1</v>
      </c>
      <c r="E28" s="265">
        <v>13.7</v>
      </c>
      <c r="F28" s="265">
        <v>-0.9</v>
      </c>
      <c r="G28" s="265">
        <v>19.8</v>
      </c>
      <c r="H28" s="265">
        <v>-5.4</v>
      </c>
      <c r="I28" s="265">
        <v>-5.9</v>
      </c>
      <c r="J28" s="265">
        <v>16.7</v>
      </c>
      <c r="K28" s="265">
        <v>-3.6</v>
      </c>
      <c r="L28" s="280">
        <v>-19.899999999999999</v>
      </c>
      <c r="M28" s="280">
        <v>12.9</v>
      </c>
      <c r="N28" s="280">
        <v>-10.3</v>
      </c>
      <c r="O28" s="280">
        <v>4.5999999999999996</v>
      </c>
      <c r="P28" s="265">
        <v>-18.399999999999999</v>
      </c>
      <c r="Q28" s="265">
        <v>4</v>
      </c>
      <c r="R28" s="265">
        <v>-0.7</v>
      </c>
      <c r="S28" s="280">
        <v>3.4</v>
      </c>
    </row>
    <row r="29" spans="1:21" ht="13.5" customHeight="1">
      <c r="A29" s="233" t="s">
        <v>52</v>
      </c>
      <c r="B29" s="233" t="s">
        <v>333</v>
      </c>
      <c r="C29" s="245"/>
      <c r="D29" s="255">
        <v>0.1</v>
      </c>
      <c r="E29" s="266">
        <v>-11.9</v>
      </c>
      <c r="F29" s="266">
        <v>0.7</v>
      </c>
      <c r="G29" s="266">
        <v>-2.5</v>
      </c>
      <c r="H29" s="266">
        <v>5</v>
      </c>
      <c r="I29" s="266">
        <v>3.4</v>
      </c>
      <c r="J29" s="266">
        <v>0.7</v>
      </c>
      <c r="K29" s="266">
        <v>-4.7</v>
      </c>
      <c r="L29" s="281">
        <v>-3.1</v>
      </c>
      <c r="M29" s="281">
        <v>-4.2</v>
      </c>
      <c r="N29" s="281">
        <v>16.100000000000001</v>
      </c>
      <c r="O29" s="281">
        <v>1.5</v>
      </c>
      <c r="P29" s="266">
        <v>-5.2</v>
      </c>
      <c r="Q29" s="266">
        <v>1.4</v>
      </c>
      <c r="R29" s="266">
        <v>-2.6</v>
      </c>
      <c r="S29" s="281">
        <v>1.4</v>
      </c>
    </row>
    <row r="30" spans="1:21" ht="13.5" customHeight="1">
      <c r="A30" s="233"/>
      <c r="B30" s="233" t="s">
        <v>244</v>
      </c>
      <c r="C30" s="245"/>
      <c r="D30" s="255">
        <v>-0.8</v>
      </c>
      <c r="E30" s="266">
        <v>0.6</v>
      </c>
      <c r="F30" s="266">
        <v>-3.9</v>
      </c>
      <c r="G30" s="266">
        <v>-9.9</v>
      </c>
      <c r="H30" s="266">
        <v>1.8</v>
      </c>
      <c r="I30" s="266">
        <v>-8</v>
      </c>
      <c r="J30" s="266">
        <v>-5.8</v>
      </c>
      <c r="K30" s="266">
        <v>0.7</v>
      </c>
      <c r="L30" s="281">
        <v>-8.3000000000000007</v>
      </c>
      <c r="M30" s="281">
        <v>3.1</v>
      </c>
      <c r="N30" s="281">
        <v>-9.8000000000000007</v>
      </c>
      <c r="O30" s="281">
        <v>-1.5</v>
      </c>
      <c r="P30" s="266">
        <v>32</v>
      </c>
      <c r="Q30" s="266">
        <v>5.3</v>
      </c>
      <c r="R30" s="266">
        <v>-1.2</v>
      </c>
      <c r="S30" s="281">
        <v>-5.4</v>
      </c>
    </row>
    <row r="31" spans="1:21" ht="13.5" customHeight="1">
      <c r="A31" s="233"/>
      <c r="B31" s="233" t="s">
        <v>153</v>
      </c>
      <c r="C31" s="245"/>
      <c r="D31" s="255">
        <v>1</v>
      </c>
      <c r="E31" s="266">
        <v>7.1</v>
      </c>
      <c r="F31" s="266">
        <v>2</v>
      </c>
      <c r="G31" s="266">
        <v>-1.2</v>
      </c>
      <c r="H31" s="266">
        <v>4.9000000000000004</v>
      </c>
      <c r="I31" s="266">
        <v>1.5</v>
      </c>
      <c r="J31" s="266">
        <v>-8.3000000000000007</v>
      </c>
      <c r="K31" s="266">
        <v>-4.8</v>
      </c>
      <c r="L31" s="281">
        <v>12</v>
      </c>
      <c r="M31" s="281">
        <v>6</v>
      </c>
      <c r="N31" s="281">
        <v>2.1</v>
      </c>
      <c r="O31" s="281">
        <v>-2.7</v>
      </c>
      <c r="P31" s="266">
        <v>-1.1000000000000001</v>
      </c>
      <c r="Q31" s="266">
        <v>-0.5</v>
      </c>
      <c r="R31" s="266">
        <v>-1</v>
      </c>
      <c r="S31" s="281">
        <v>17.399999999999999</v>
      </c>
    </row>
    <row r="32" spans="1:21" ht="13.5" customHeight="1">
      <c r="B32" s="233" t="s">
        <v>366</v>
      </c>
      <c r="C32" s="245"/>
      <c r="D32" s="255">
        <v>0.9</v>
      </c>
      <c r="E32" s="266">
        <v>-3.9</v>
      </c>
      <c r="F32" s="266">
        <v>5.6</v>
      </c>
      <c r="G32" s="266">
        <v>-8.1999999999999993</v>
      </c>
      <c r="H32" s="266">
        <v>-5.8</v>
      </c>
      <c r="I32" s="266">
        <v>-8.5</v>
      </c>
      <c r="J32" s="266">
        <v>-2.5</v>
      </c>
      <c r="K32" s="266">
        <v>5.0999999999999996</v>
      </c>
      <c r="L32" s="281">
        <v>1.5</v>
      </c>
      <c r="M32" s="281">
        <v>1.1000000000000001</v>
      </c>
      <c r="N32" s="281">
        <v>-0.9</v>
      </c>
      <c r="O32" s="281">
        <v>4.7</v>
      </c>
      <c r="P32" s="266">
        <v>0.1</v>
      </c>
      <c r="Q32" s="266">
        <v>-0.4</v>
      </c>
      <c r="R32" s="266">
        <v>8.9</v>
      </c>
      <c r="S32" s="281">
        <v>0.8</v>
      </c>
    </row>
    <row r="33" spans="1:32" ht="13.5" customHeight="1">
      <c r="A33" s="234"/>
      <c r="B33" s="234" t="s">
        <v>160</v>
      </c>
      <c r="C33" s="246"/>
      <c r="D33" s="257">
        <v>2.6</v>
      </c>
      <c r="E33" s="268">
        <v>6.6</v>
      </c>
      <c r="F33" s="268">
        <v>2</v>
      </c>
      <c r="G33" s="268">
        <v>5.6</v>
      </c>
      <c r="H33" s="268">
        <v>-1</v>
      </c>
      <c r="I33" s="268">
        <v>6.5</v>
      </c>
      <c r="J33" s="268">
        <v>5.6</v>
      </c>
      <c r="K33" s="268">
        <v>-0.2</v>
      </c>
      <c r="L33" s="268">
        <v>4.9000000000000004</v>
      </c>
      <c r="M33" s="268">
        <v>4.9000000000000004</v>
      </c>
      <c r="N33" s="268">
        <v>0.8</v>
      </c>
      <c r="O33" s="268">
        <v>-5.6</v>
      </c>
      <c r="P33" s="268">
        <v>-2.9</v>
      </c>
      <c r="Q33" s="268">
        <v>1.5</v>
      </c>
      <c r="R33" s="268">
        <v>-1.7</v>
      </c>
      <c r="S33" s="268">
        <v>6.5</v>
      </c>
    </row>
    <row r="34" spans="1:32" ht="13.5" customHeight="1">
      <c r="A34" s="233" t="s">
        <v>174</v>
      </c>
      <c r="B34" s="233">
        <v>11</v>
      </c>
      <c r="C34" s="245" t="s">
        <v>257</v>
      </c>
      <c r="D34" s="254">
        <v>3.1</v>
      </c>
      <c r="E34" s="265">
        <v>2.4</v>
      </c>
      <c r="F34" s="265">
        <v>8.1</v>
      </c>
      <c r="G34" s="265">
        <v>11.8</v>
      </c>
      <c r="H34" s="265">
        <v>9.1999999999999993</v>
      </c>
      <c r="I34" s="265">
        <v>11</v>
      </c>
      <c r="J34" s="265">
        <v>-1.6</v>
      </c>
      <c r="K34" s="265">
        <v>0.7</v>
      </c>
      <c r="L34" s="265">
        <v>-17.899999999999999</v>
      </c>
      <c r="M34" s="265">
        <v>-4</v>
      </c>
      <c r="N34" s="265">
        <v>1.4</v>
      </c>
      <c r="O34" s="265">
        <v>-14</v>
      </c>
      <c r="P34" s="265">
        <v>-5.0999999999999996</v>
      </c>
      <c r="Q34" s="265">
        <v>4.0999999999999996</v>
      </c>
      <c r="R34" s="265">
        <v>0.6</v>
      </c>
      <c r="S34" s="265">
        <v>-0.6</v>
      </c>
    </row>
    <row r="35" spans="1:32" ht="13.5" customHeight="1">
      <c r="A35" s="235" t="s">
        <v>87</v>
      </c>
      <c r="B35" s="233">
        <v>12</v>
      </c>
      <c r="C35" s="245"/>
      <c r="D35" s="255">
        <v>3.4</v>
      </c>
      <c r="E35" s="266">
        <v>10.5</v>
      </c>
      <c r="F35" s="266">
        <v>-2.2000000000000002</v>
      </c>
      <c r="G35" s="266">
        <v>-23.1</v>
      </c>
      <c r="H35" s="266">
        <v>6.9</v>
      </c>
      <c r="I35" s="266">
        <v>-0.5</v>
      </c>
      <c r="J35" s="266">
        <v>20.3</v>
      </c>
      <c r="K35" s="266">
        <v>15.6</v>
      </c>
      <c r="L35" s="266">
        <v>4.8</v>
      </c>
      <c r="M35" s="266">
        <v>3.1</v>
      </c>
      <c r="N35" s="266">
        <v>1.3</v>
      </c>
      <c r="O35" s="266">
        <v>-11.5</v>
      </c>
      <c r="P35" s="266">
        <v>2.6</v>
      </c>
      <c r="Q35" s="266">
        <v>7.5</v>
      </c>
      <c r="R35" s="266">
        <v>-15</v>
      </c>
      <c r="S35" s="266">
        <v>8.6999999999999993</v>
      </c>
    </row>
    <row r="36" spans="1:32" ht="13.5" customHeight="1">
      <c r="A36" s="235" t="s">
        <v>473</v>
      </c>
      <c r="B36" s="233" t="s">
        <v>363</v>
      </c>
      <c r="C36" s="245"/>
      <c r="D36" s="255">
        <v>0.7</v>
      </c>
      <c r="E36" s="266">
        <v>-6.7</v>
      </c>
      <c r="F36" s="266">
        <v>0</v>
      </c>
      <c r="G36" s="266">
        <v>56.9</v>
      </c>
      <c r="H36" s="266">
        <v>8.3000000000000007</v>
      </c>
      <c r="I36" s="266">
        <v>-3.2</v>
      </c>
      <c r="J36" s="266">
        <v>5.2</v>
      </c>
      <c r="K36" s="266">
        <v>1.2</v>
      </c>
      <c r="L36" s="266">
        <v>0.8</v>
      </c>
      <c r="M36" s="266">
        <v>-4.9000000000000004</v>
      </c>
      <c r="N36" s="266">
        <v>-0.1</v>
      </c>
      <c r="O36" s="266">
        <v>-13.6</v>
      </c>
      <c r="P36" s="266">
        <v>10.8</v>
      </c>
      <c r="Q36" s="266">
        <v>-5</v>
      </c>
      <c r="R36" s="266">
        <v>11.5</v>
      </c>
      <c r="S36" s="266">
        <v>7.7</v>
      </c>
    </row>
    <row r="37" spans="1:32" ht="13.5" customHeight="1">
      <c r="A37" s="235" t="s">
        <v>87</v>
      </c>
      <c r="B37" s="233">
        <v>2</v>
      </c>
      <c r="D37" s="255">
        <v>2.8</v>
      </c>
      <c r="E37" s="266">
        <v>1.1000000000000001</v>
      </c>
      <c r="F37" s="266">
        <v>1</v>
      </c>
      <c r="G37" s="266">
        <v>14.7</v>
      </c>
      <c r="H37" s="266">
        <v>14.9</v>
      </c>
      <c r="I37" s="266">
        <v>3.4</v>
      </c>
      <c r="J37" s="266">
        <v>15.2</v>
      </c>
      <c r="K37" s="266">
        <v>2.6</v>
      </c>
      <c r="L37" s="266">
        <v>-6.8</v>
      </c>
      <c r="M37" s="266">
        <v>-0.6</v>
      </c>
      <c r="N37" s="266">
        <v>3.8</v>
      </c>
      <c r="O37" s="266">
        <v>-12.1</v>
      </c>
      <c r="P37" s="266">
        <v>2.5</v>
      </c>
      <c r="Q37" s="266">
        <v>-1</v>
      </c>
      <c r="R37" s="266">
        <v>8.1999999999999993</v>
      </c>
      <c r="S37" s="266">
        <v>4</v>
      </c>
    </row>
    <row r="38" spans="1:32" ht="13.5" customHeight="1">
      <c r="A38" s="235" t="s">
        <v>87</v>
      </c>
      <c r="B38" s="233">
        <v>3</v>
      </c>
      <c r="C38" s="245"/>
      <c r="D38" s="255">
        <v>4.0999999999999996</v>
      </c>
      <c r="E38" s="266">
        <v>3.4</v>
      </c>
      <c r="F38" s="266">
        <v>0.7</v>
      </c>
      <c r="G38" s="266">
        <v>11.4</v>
      </c>
      <c r="H38" s="266">
        <v>1.7</v>
      </c>
      <c r="I38" s="266">
        <v>2.8</v>
      </c>
      <c r="J38" s="266">
        <v>24.5</v>
      </c>
      <c r="K38" s="266">
        <v>2.7</v>
      </c>
      <c r="L38" s="266">
        <v>-8.1</v>
      </c>
      <c r="M38" s="266">
        <v>-2.9</v>
      </c>
      <c r="N38" s="266">
        <v>-4.9000000000000004</v>
      </c>
      <c r="O38" s="266">
        <v>-13</v>
      </c>
      <c r="P38" s="266">
        <v>4.9000000000000004</v>
      </c>
      <c r="Q38" s="266">
        <v>10.5</v>
      </c>
      <c r="R38" s="266">
        <v>-2.8</v>
      </c>
      <c r="S38" s="266">
        <v>-3.2</v>
      </c>
    </row>
    <row r="39" spans="1:32" ht="13.5" customHeight="1">
      <c r="A39" s="235" t="s">
        <v>87</v>
      </c>
      <c r="B39" s="233">
        <v>4</v>
      </c>
      <c r="C39" s="245"/>
      <c r="D39" s="255">
        <v>3.1</v>
      </c>
      <c r="E39" s="266">
        <v>3.6</v>
      </c>
      <c r="F39" s="266">
        <v>3.4</v>
      </c>
      <c r="G39" s="266">
        <v>20.3</v>
      </c>
      <c r="H39" s="266">
        <v>7</v>
      </c>
      <c r="I39" s="266">
        <v>-2</v>
      </c>
      <c r="J39" s="266">
        <v>14.9</v>
      </c>
      <c r="K39" s="266">
        <v>5.5</v>
      </c>
      <c r="L39" s="266">
        <v>-2.6</v>
      </c>
      <c r="M39" s="266">
        <v>2.7</v>
      </c>
      <c r="N39" s="266">
        <v>-3.9</v>
      </c>
      <c r="O39" s="266">
        <v>-12.6</v>
      </c>
      <c r="P39" s="266">
        <v>1.3</v>
      </c>
      <c r="Q39" s="266">
        <v>3.3</v>
      </c>
      <c r="R39" s="266">
        <v>0.8</v>
      </c>
      <c r="S39" s="266">
        <v>-2.9</v>
      </c>
    </row>
    <row r="40" spans="1:32" ht="13.5" customHeight="1">
      <c r="A40" s="235" t="s">
        <v>87</v>
      </c>
      <c r="B40" s="233">
        <v>5</v>
      </c>
      <c r="C40" s="245"/>
      <c r="D40" s="255">
        <v>4.4000000000000004</v>
      </c>
      <c r="E40" s="266">
        <v>12.9</v>
      </c>
      <c r="F40" s="266">
        <v>3</v>
      </c>
      <c r="G40" s="266">
        <v>16</v>
      </c>
      <c r="H40" s="266">
        <v>7.5</v>
      </c>
      <c r="I40" s="266">
        <v>0.9</v>
      </c>
      <c r="J40" s="266">
        <v>16.7</v>
      </c>
      <c r="K40" s="266">
        <v>3.9</v>
      </c>
      <c r="L40" s="266">
        <v>-2.2999999999999998</v>
      </c>
      <c r="M40" s="266">
        <v>0.6</v>
      </c>
      <c r="N40" s="266">
        <v>-1.9</v>
      </c>
      <c r="O40" s="266">
        <v>-6.4</v>
      </c>
      <c r="P40" s="266">
        <v>2.5</v>
      </c>
      <c r="Q40" s="266">
        <v>1.9</v>
      </c>
      <c r="R40" s="266">
        <v>3</v>
      </c>
      <c r="S40" s="266">
        <v>5</v>
      </c>
    </row>
    <row r="41" spans="1:32" ht="13.5" customHeight="1">
      <c r="A41" s="236" t="s">
        <v>87</v>
      </c>
      <c r="B41" s="233">
        <v>6</v>
      </c>
      <c r="C41" s="245"/>
      <c r="D41" s="255">
        <v>8.9</v>
      </c>
      <c r="E41" s="266">
        <v>21.3</v>
      </c>
      <c r="F41" s="266">
        <v>4.9000000000000004</v>
      </c>
      <c r="G41" s="266">
        <v>-41.3</v>
      </c>
      <c r="H41" s="266">
        <v>19.600000000000001</v>
      </c>
      <c r="I41" s="266">
        <v>-5.6</v>
      </c>
      <c r="J41" s="266">
        <v>28.3</v>
      </c>
      <c r="K41" s="266">
        <v>-1</v>
      </c>
      <c r="L41" s="266">
        <v>-6.2</v>
      </c>
      <c r="M41" s="266">
        <v>-10.7</v>
      </c>
      <c r="N41" s="266">
        <v>14.9</v>
      </c>
      <c r="O41" s="266">
        <v>-10.6</v>
      </c>
      <c r="P41" s="266">
        <v>8.6</v>
      </c>
      <c r="Q41" s="266">
        <v>12.6</v>
      </c>
      <c r="R41" s="266">
        <v>21.7</v>
      </c>
      <c r="S41" s="266">
        <v>30.8</v>
      </c>
    </row>
    <row r="42" spans="1:32" ht="13.5" customHeight="1">
      <c r="A42" s="235" t="s">
        <v>87</v>
      </c>
      <c r="B42" s="233">
        <v>7</v>
      </c>
      <c r="D42" s="255">
        <v>1.2</v>
      </c>
      <c r="E42" s="266">
        <v>4.5</v>
      </c>
      <c r="F42" s="266">
        <v>-0.9</v>
      </c>
      <c r="G42" s="266">
        <v>25.6</v>
      </c>
      <c r="H42" s="266">
        <v>5.4</v>
      </c>
      <c r="I42" s="266">
        <v>-9.3000000000000007</v>
      </c>
      <c r="J42" s="266">
        <v>7.8</v>
      </c>
      <c r="K42" s="266">
        <v>12.6</v>
      </c>
      <c r="L42" s="266">
        <v>-7.3</v>
      </c>
      <c r="M42" s="266">
        <v>18.399999999999999</v>
      </c>
      <c r="N42" s="266">
        <v>-13</v>
      </c>
      <c r="O42" s="266">
        <v>-4.5</v>
      </c>
      <c r="P42" s="266">
        <v>15.5</v>
      </c>
      <c r="Q42" s="266">
        <v>-3</v>
      </c>
      <c r="R42" s="266">
        <v>10.3</v>
      </c>
      <c r="S42" s="266">
        <v>7.4</v>
      </c>
    </row>
    <row r="43" spans="1:32" ht="13.5" customHeight="1">
      <c r="A43" s="235" t="s">
        <v>87</v>
      </c>
      <c r="B43" s="233">
        <v>8</v>
      </c>
      <c r="C43" s="245"/>
      <c r="D43" s="255">
        <v>1.2</v>
      </c>
      <c r="E43" s="266">
        <v>23.2</v>
      </c>
      <c r="F43" s="266">
        <v>1.3</v>
      </c>
      <c r="G43" s="266">
        <v>30.3</v>
      </c>
      <c r="H43" s="266">
        <v>-12.6</v>
      </c>
      <c r="I43" s="266">
        <v>-3.2</v>
      </c>
      <c r="J43" s="266">
        <v>6.3</v>
      </c>
      <c r="K43" s="266">
        <v>5.2</v>
      </c>
      <c r="L43" s="266">
        <v>-10.8</v>
      </c>
      <c r="M43" s="266">
        <v>-7.1</v>
      </c>
      <c r="N43" s="266">
        <v>-2.8</v>
      </c>
      <c r="O43" s="266">
        <v>2.6</v>
      </c>
      <c r="P43" s="266">
        <v>-3.8</v>
      </c>
      <c r="Q43" s="266">
        <v>-1.4</v>
      </c>
      <c r="R43" s="266">
        <v>10</v>
      </c>
      <c r="S43" s="266">
        <v>-1.2</v>
      </c>
    </row>
    <row r="44" spans="1:32" ht="13.5" customHeight="1">
      <c r="A44" s="235" t="s">
        <v>87</v>
      </c>
      <c r="B44" s="233">
        <v>9</v>
      </c>
      <c r="C44" s="245"/>
      <c r="D44" s="255">
        <v>2.2999999999999998</v>
      </c>
      <c r="E44" s="266">
        <v>6.7</v>
      </c>
      <c r="F44" s="266">
        <v>0.7</v>
      </c>
      <c r="G44" s="266">
        <v>28.4</v>
      </c>
      <c r="H44" s="266">
        <v>10.3</v>
      </c>
      <c r="I44" s="266">
        <v>-5.7</v>
      </c>
      <c r="J44" s="266">
        <v>14</v>
      </c>
      <c r="K44" s="266">
        <v>8.5</v>
      </c>
      <c r="L44" s="266">
        <v>-15.2</v>
      </c>
      <c r="M44" s="266">
        <v>-0.4</v>
      </c>
      <c r="N44" s="266">
        <v>-10</v>
      </c>
      <c r="O44" s="266">
        <v>0.2</v>
      </c>
      <c r="P44" s="266">
        <v>7.2</v>
      </c>
      <c r="Q44" s="266">
        <v>-0.2</v>
      </c>
      <c r="R44" s="266">
        <v>4.0999999999999996</v>
      </c>
      <c r="S44" s="266">
        <v>2.9</v>
      </c>
    </row>
    <row r="45" spans="1:32" ht="13.5" customHeight="1">
      <c r="A45" s="235" t="s">
        <v>87</v>
      </c>
      <c r="B45" s="233">
        <v>10</v>
      </c>
      <c r="C45" s="245"/>
      <c r="D45" s="255">
        <v>1.8</v>
      </c>
      <c r="E45" s="266">
        <v>3.4</v>
      </c>
      <c r="F45" s="266">
        <v>0.6</v>
      </c>
      <c r="G45" s="266">
        <v>19.2</v>
      </c>
      <c r="H45" s="266">
        <v>-5</v>
      </c>
      <c r="I45" s="266">
        <v>-3.9</v>
      </c>
      <c r="J45" s="266">
        <v>18</v>
      </c>
      <c r="K45" s="266">
        <v>2.8</v>
      </c>
      <c r="L45" s="266">
        <v>-7.7</v>
      </c>
      <c r="M45" s="266">
        <v>3.7</v>
      </c>
      <c r="N45" s="266">
        <v>-7.8</v>
      </c>
      <c r="O45" s="266">
        <v>-7.5</v>
      </c>
      <c r="P45" s="266">
        <v>3.2</v>
      </c>
      <c r="Q45" s="266">
        <v>-1.6</v>
      </c>
      <c r="R45" s="266">
        <v>3.9</v>
      </c>
      <c r="S45" s="266">
        <v>-0.1</v>
      </c>
    </row>
    <row r="46" spans="1:32" ht="13.5" customHeight="1">
      <c r="A46" s="237" t="s">
        <v>87</v>
      </c>
      <c r="B46" s="241">
        <v>11</v>
      </c>
      <c r="C46" s="247"/>
      <c r="D46" s="258">
        <v>4.0999999999999996</v>
      </c>
      <c r="E46" s="269">
        <v>-1.7</v>
      </c>
      <c r="F46" s="269">
        <v>0.9</v>
      </c>
      <c r="G46" s="269">
        <v>26.2</v>
      </c>
      <c r="H46" s="269">
        <v>-20.7</v>
      </c>
      <c r="I46" s="269">
        <v>9.1999999999999993</v>
      </c>
      <c r="J46" s="269">
        <v>10.9</v>
      </c>
      <c r="K46" s="269">
        <v>8.1</v>
      </c>
      <c r="L46" s="269">
        <v>-2.9</v>
      </c>
      <c r="M46" s="269">
        <v>14</v>
      </c>
      <c r="N46" s="269">
        <v>-9.1</v>
      </c>
      <c r="O46" s="269">
        <v>12.4</v>
      </c>
      <c r="P46" s="269">
        <v>3.7</v>
      </c>
      <c r="Q46" s="269">
        <v>8.5</v>
      </c>
      <c r="R46" s="269">
        <v>4</v>
      </c>
      <c r="S46" s="269">
        <v>5.8</v>
      </c>
    </row>
    <row r="47" spans="1:32" ht="27" customHeight="1">
      <c r="A47" s="238" t="s">
        <v>474</v>
      </c>
      <c r="B47" s="238"/>
      <c r="C47" s="248"/>
      <c r="D47" s="260">
        <v>6.6</v>
      </c>
      <c r="E47" s="260">
        <v>-0.1</v>
      </c>
      <c r="F47" s="260">
        <v>7.9</v>
      </c>
      <c r="G47" s="260">
        <v>-0.2</v>
      </c>
      <c r="H47" s="260">
        <v>-0.6</v>
      </c>
      <c r="I47" s="260">
        <v>19.3</v>
      </c>
      <c r="J47" s="260">
        <v>-3.8</v>
      </c>
      <c r="K47" s="260">
        <v>4.4000000000000004</v>
      </c>
      <c r="L47" s="260">
        <v>-4</v>
      </c>
      <c r="M47" s="260">
        <v>5.4</v>
      </c>
      <c r="N47" s="260">
        <v>4.8</v>
      </c>
      <c r="O47" s="260">
        <v>13.4</v>
      </c>
      <c r="P47" s="260">
        <v>-1.2</v>
      </c>
      <c r="Q47" s="260">
        <v>17.399999999999999</v>
      </c>
      <c r="R47" s="260">
        <v>0.3</v>
      </c>
      <c r="S47" s="260">
        <v>6.5</v>
      </c>
      <c r="T47" s="239"/>
      <c r="U47" s="239"/>
      <c r="V47" s="239"/>
      <c r="W47" s="239"/>
      <c r="X47" s="239"/>
      <c r="Y47" s="239"/>
      <c r="Z47" s="239"/>
      <c r="AA47" s="239"/>
      <c r="AB47" s="239"/>
      <c r="AC47" s="239"/>
      <c r="AD47" s="239"/>
      <c r="AE47" s="239"/>
      <c r="AF47" s="239"/>
    </row>
    <row r="48" spans="1:32" ht="27" customHeight="1">
      <c r="A48" s="239"/>
      <c r="B48" s="239"/>
      <c r="C48" s="239"/>
      <c r="D48" s="261"/>
      <c r="E48" s="261"/>
      <c r="F48" s="261"/>
      <c r="G48" s="261"/>
      <c r="H48" s="261"/>
      <c r="I48" s="261"/>
      <c r="J48" s="261"/>
      <c r="K48" s="261"/>
      <c r="L48" s="261"/>
      <c r="M48" s="261"/>
      <c r="N48" s="261"/>
      <c r="O48" s="261"/>
      <c r="P48" s="261"/>
      <c r="Q48" s="261"/>
      <c r="R48" s="261"/>
      <c r="S48" s="261"/>
      <c r="T48" s="239"/>
      <c r="U48" s="239"/>
      <c r="V48" s="239"/>
      <c r="W48" s="239"/>
      <c r="X48" s="239"/>
      <c r="Y48" s="239"/>
      <c r="Z48" s="239"/>
      <c r="AA48" s="239"/>
      <c r="AB48" s="239"/>
      <c r="AC48" s="239"/>
      <c r="AD48" s="239"/>
      <c r="AE48" s="239"/>
      <c r="AF48" s="239"/>
    </row>
    <row r="49" spans="1:19" ht="16.5">
      <c r="A49" s="227" t="s">
        <v>475</v>
      </c>
      <c r="B49" s="8"/>
      <c r="C49" s="8"/>
      <c r="D49" s="262"/>
      <c r="E49" s="262"/>
      <c r="F49" s="262"/>
      <c r="G49" s="262"/>
      <c r="H49" s="276"/>
      <c r="I49" s="276"/>
      <c r="J49" s="276"/>
      <c r="K49" s="276"/>
      <c r="L49" s="276"/>
      <c r="M49" s="276"/>
      <c r="N49" s="276"/>
      <c r="O49" s="276"/>
      <c r="P49" s="262"/>
      <c r="Q49" s="262"/>
      <c r="R49" s="262"/>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31"/>
      <c r="B53" s="231"/>
      <c r="C53" s="231"/>
      <c r="D53" s="253" t="s">
        <v>138</v>
      </c>
      <c r="E53" s="253"/>
      <c r="F53" s="253"/>
      <c r="G53" s="253"/>
      <c r="H53" s="253"/>
      <c r="I53" s="253"/>
      <c r="J53" s="253"/>
      <c r="K53" s="253"/>
      <c r="L53" s="253"/>
      <c r="M53" s="253"/>
      <c r="N53" s="253"/>
      <c r="O53" s="253"/>
      <c r="P53" s="253"/>
      <c r="Q53" s="253"/>
      <c r="R53" s="253"/>
      <c r="S53" s="287"/>
    </row>
    <row r="54" spans="1:19" ht="13.5" customHeight="1">
      <c r="A54" s="232" t="s">
        <v>190</v>
      </c>
      <c r="B54" s="232" t="s">
        <v>60</v>
      </c>
      <c r="C54" s="245" t="s">
        <v>58</v>
      </c>
      <c r="D54" s="254">
        <v>100.5</v>
      </c>
      <c r="E54" s="265">
        <v>138.80000000000001</v>
      </c>
      <c r="F54" s="265">
        <v>102.8</v>
      </c>
      <c r="G54" s="265">
        <v>106.4</v>
      </c>
      <c r="H54" s="265">
        <v>107</v>
      </c>
      <c r="I54" s="265">
        <v>104.2</v>
      </c>
      <c r="J54" s="265">
        <v>102.4</v>
      </c>
      <c r="K54" s="265">
        <v>114.8</v>
      </c>
      <c r="L54" s="280">
        <v>107.6</v>
      </c>
      <c r="M54" s="280">
        <v>99.6</v>
      </c>
      <c r="N54" s="280">
        <v>93.9</v>
      </c>
      <c r="O54" s="280">
        <v>112.3</v>
      </c>
      <c r="P54" s="265">
        <v>80.400000000000006</v>
      </c>
      <c r="Q54" s="265">
        <v>91.7</v>
      </c>
      <c r="R54" s="265">
        <v>99.8</v>
      </c>
      <c r="S54" s="280">
        <v>101.2</v>
      </c>
    </row>
    <row r="55" spans="1:19" ht="13.5" customHeight="1">
      <c r="A55" s="233" t="s">
        <v>52</v>
      </c>
      <c r="B55" s="233" t="s">
        <v>333</v>
      </c>
      <c r="C55" s="245"/>
      <c r="D55" s="255">
        <v>101.7</v>
      </c>
      <c r="E55" s="266">
        <v>104.5</v>
      </c>
      <c r="F55" s="266">
        <v>104.3</v>
      </c>
      <c r="G55" s="266">
        <v>108.5</v>
      </c>
      <c r="H55" s="266">
        <v>103.3</v>
      </c>
      <c r="I55" s="266">
        <v>110</v>
      </c>
      <c r="J55" s="266">
        <v>108.1</v>
      </c>
      <c r="K55" s="266">
        <v>103.9</v>
      </c>
      <c r="L55" s="281">
        <v>88</v>
      </c>
      <c r="M55" s="281">
        <v>97.7</v>
      </c>
      <c r="N55" s="281">
        <v>119.7</v>
      </c>
      <c r="O55" s="281">
        <v>108.5</v>
      </c>
      <c r="P55" s="266">
        <v>78.5</v>
      </c>
      <c r="Q55" s="266">
        <v>95.6</v>
      </c>
      <c r="R55" s="266">
        <v>100.2</v>
      </c>
      <c r="S55" s="281">
        <v>100.8</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102</v>
      </c>
      <c r="E57" s="262">
        <v>117.8</v>
      </c>
      <c r="F57" s="262">
        <v>101.6</v>
      </c>
      <c r="G57" s="262">
        <v>97.5</v>
      </c>
      <c r="H57" s="262">
        <v>100.3</v>
      </c>
      <c r="I57" s="262">
        <v>105.6</v>
      </c>
      <c r="J57" s="262">
        <v>96.6</v>
      </c>
      <c r="K57" s="262">
        <v>84.1</v>
      </c>
      <c r="L57" s="262">
        <v>114.9</v>
      </c>
      <c r="M57" s="262">
        <v>103.6</v>
      </c>
      <c r="N57" s="262">
        <v>97.4</v>
      </c>
      <c r="O57" s="262">
        <v>107.2</v>
      </c>
      <c r="P57" s="262">
        <v>100.5</v>
      </c>
      <c r="Q57" s="262">
        <v>98.2</v>
      </c>
      <c r="R57" s="262">
        <v>89.7</v>
      </c>
      <c r="S57" s="262">
        <v>121.2</v>
      </c>
    </row>
    <row r="58" spans="1:19" ht="13.5" customHeight="1">
      <c r="B58" s="233" t="s">
        <v>366</v>
      </c>
      <c r="C58" s="245"/>
      <c r="D58" s="256">
        <v>103.7</v>
      </c>
      <c r="E58" s="270">
        <v>100.7</v>
      </c>
      <c r="F58" s="270">
        <v>107.2</v>
      </c>
      <c r="G58" s="270">
        <v>99.2</v>
      </c>
      <c r="H58" s="270">
        <v>93.7</v>
      </c>
      <c r="I58" s="270">
        <v>94.7</v>
      </c>
      <c r="J58" s="270">
        <v>88.1</v>
      </c>
      <c r="K58" s="270">
        <v>98.6</v>
      </c>
      <c r="L58" s="270">
        <v>97.7</v>
      </c>
      <c r="M58" s="270">
        <v>108.9</v>
      </c>
      <c r="N58" s="270">
        <v>103.3</v>
      </c>
      <c r="O58" s="270">
        <v>109.4</v>
      </c>
      <c r="P58" s="270">
        <v>99</v>
      </c>
      <c r="Q58" s="270">
        <v>99.7</v>
      </c>
      <c r="R58" s="270">
        <v>93.7</v>
      </c>
      <c r="S58" s="270">
        <v>131.9</v>
      </c>
    </row>
    <row r="59" spans="1:19" ht="13.5" customHeight="1">
      <c r="A59" s="234"/>
      <c r="B59" s="234" t="s">
        <v>160</v>
      </c>
      <c r="C59" s="246"/>
      <c r="D59" s="257">
        <v>105.3</v>
      </c>
      <c r="E59" s="268">
        <v>107.9</v>
      </c>
      <c r="F59" s="268">
        <v>108.2</v>
      </c>
      <c r="G59" s="268">
        <v>96.7</v>
      </c>
      <c r="H59" s="268">
        <v>93.2</v>
      </c>
      <c r="I59" s="268">
        <v>98.6</v>
      </c>
      <c r="J59" s="268">
        <v>90.3</v>
      </c>
      <c r="K59" s="268">
        <v>97.9</v>
      </c>
      <c r="L59" s="268">
        <v>93.9</v>
      </c>
      <c r="M59" s="268">
        <v>113.3</v>
      </c>
      <c r="N59" s="268">
        <v>102.2</v>
      </c>
      <c r="O59" s="268">
        <v>104.7</v>
      </c>
      <c r="P59" s="268">
        <v>101.1</v>
      </c>
      <c r="Q59" s="268">
        <v>100.8</v>
      </c>
      <c r="R59" s="268">
        <v>94.5</v>
      </c>
      <c r="S59" s="268">
        <v>129.69999999999999</v>
      </c>
    </row>
    <row r="60" spans="1:19" ht="13.5" customHeight="1">
      <c r="A60" s="233" t="s">
        <v>174</v>
      </c>
      <c r="B60" s="233">
        <v>11</v>
      </c>
      <c r="C60" s="245" t="s">
        <v>257</v>
      </c>
      <c r="D60" s="254">
        <v>90.1</v>
      </c>
      <c r="E60" s="265">
        <v>110.2</v>
      </c>
      <c r="F60" s="265">
        <v>91.4</v>
      </c>
      <c r="G60" s="265">
        <v>78.8</v>
      </c>
      <c r="H60" s="265">
        <v>75.7</v>
      </c>
      <c r="I60" s="265">
        <v>92.4</v>
      </c>
      <c r="J60" s="265">
        <v>79.8</v>
      </c>
      <c r="K60" s="265">
        <v>76</v>
      </c>
      <c r="L60" s="265">
        <v>76.7</v>
      </c>
      <c r="M60" s="265">
        <v>82.4</v>
      </c>
      <c r="N60" s="265">
        <v>96.2</v>
      </c>
      <c r="O60" s="265">
        <v>97.2</v>
      </c>
      <c r="P60" s="265">
        <v>75.2</v>
      </c>
      <c r="Q60" s="265">
        <v>89.2</v>
      </c>
      <c r="R60" s="265">
        <v>78.5</v>
      </c>
      <c r="S60" s="265">
        <v>121.1</v>
      </c>
    </row>
    <row r="61" spans="1:19" ht="13.5" customHeight="1">
      <c r="A61" s="235" t="s">
        <v>87</v>
      </c>
      <c r="B61" s="233">
        <v>12</v>
      </c>
      <c r="C61" s="245"/>
      <c r="D61" s="255">
        <v>199.3</v>
      </c>
      <c r="E61" s="266">
        <v>187.7</v>
      </c>
      <c r="F61" s="266">
        <v>215.3</v>
      </c>
      <c r="G61" s="266">
        <v>146.9</v>
      </c>
      <c r="H61" s="266">
        <v>195.8</v>
      </c>
      <c r="I61" s="266">
        <v>160.19999999999999</v>
      </c>
      <c r="J61" s="266">
        <v>148.19999999999999</v>
      </c>
      <c r="K61" s="266">
        <v>226.2</v>
      </c>
      <c r="L61" s="266">
        <v>166.3</v>
      </c>
      <c r="M61" s="266">
        <v>223.7</v>
      </c>
      <c r="N61" s="266">
        <v>135.69999999999999</v>
      </c>
      <c r="O61" s="266">
        <v>154.6</v>
      </c>
      <c r="P61" s="266">
        <v>239.5</v>
      </c>
      <c r="Q61" s="266">
        <v>178.3</v>
      </c>
      <c r="R61" s="266">
        <v>190</v>
      </c>
      <c r="S61" s="266">
        <v>189.3</v>
      </c>
    </row>
    <row r="62" spans="1:19" ht="13.5" customHeight="1">
      <c r="A62" s="235" t="s">
        <v>473</v>
      </c>
      <c r="B62" s="233" t="s">
        <v>363</v>
      </c>
      <c r="C62" s="245"/>
      <c r="D62" s="255">
        <v>89.5</v>
      </c>
      <c r="E62" s="266">
        <v>81.2</v>
      </c>
      <c r="F62" s="266">
        <v>89.5</v>
      </c>
      <c r="G62" s="266">
        <v>134.69999999999999</v>
      </c>
      <c r="H62" s="266">
        <v>77.2</v>
      </c>
      <c r="I62" s="266">
        <v>81.8</v>
      </c>
      <c r="J62" s="266">
        <v>89.1</v>
      </c>
      <c r="K62" s="266">
        <v>72.5</v>
      </c>
      <c r="L62" s="266">
        <v>66</v>
      </c>
      <c r="M62" s="266">
        <v>82.2</v>
      </c>
      <c r="N62" s="266">
        <v>87.1</v>
      </c>
      <c r="O62" s="266">
        <v>98.1</v>
      </c>
      <c r="P62" s="266">
        <v>87.5</v>
      </c>
      <c r="Q62" s="266">
        <v>84.3</v>
      </c>
      <c r="R62" s="266">
        <v>99</v>
      </c>
      <c r="S62" s="266">
        <v>129.4</v>
      </c>
    </row>
    <row r="63" spans="1:19" ht="13.5" customHeight="1">
      <c r="A63" s="235" t="s">
        <v>87</v>
      </c>
      <c r="B63" s="233">
        <v>2</v>
      </c>
      <c r="D63" s="255">
        <v>84.2</v>
      </c>
      <c r="E63" s="266">
        <v>81.599999999999994</v>
      </c>
      <c r="F63" s="266">
        <v>84</v>
      </c>
      <c r="G63" s="266">
        <v>91.2</v>
      </c>
      <c r="H63" s="266">
        <v>71.7</v>
      </c>
      <c r="I63" s="266">
        <v>84.2</v>
      </c>
      <c r="J63" s="266">
        <v>85.5</v>
      </c>
      <c r="K63" s="266">
        <v>72.099999999999994</v>
      </c>
      <c r="L63" s="266">
        <v>57</v>
      </c>
      <c r="M63" s="266">
        <v>82.1</v>
      </c>
      <c r="N63" s="266">
        <v>88</v>
      </c>
      <c r="O63" s="266">
        <v>96.3</v>
      </c>
      <c r="P63" s="266">
        <v>78.599999999999994</v>
      </c>
      <c r="Q63" s="266">
        <v>78.7</v>
      </c>
      <c r="R63" s="266">
        <v>97.4</v>
      </c>
      <c r="S63" s="266">
        <v>118.1</v>
      </c>
    </row>
    <row r="64" spans="1:19" ht="13.5" customHeight="1">
      <c r="A64" s="235" t="s">
        <v>87</v>
      </c>
      <c r="B64" s="233">
        <v>3</v>
      </c>
      <c r="C64" s="245"/>
      <c r="D64" s="255">
        <v>87.7</v>
      </c>
      <c r="E64" s="266">
        <v>102.1</v>
      </c>
      <c r="F64" s="266">
        <v>87.9</v>
      </c>
      <c r="G64" s="266">
        <v>106.1</v>
      </c>
      <c r="H64" s="266">
        <v>73.7</v>
      </c>
      <c r="I64" s="266">
        <v>83.1</v>
      </c>
      <c r="J64" s="266">
        <v>84.9</v>
      </c>
      <c r="K64" s="266">
        <v>77.099999999999994</v>
      </c>
      <c r="L64" s="266">
        <v>62</v>
      </c>
      <c r="M64" s="266">
        <v>84.8</v>
      </c>
      <c r="N64" s="266">
        <v>88.5</v>
      </c>
      <c r="O64" s="266">
        <v>87.5</v>
      </c>
      <c r="P64" s="266">
        <v>77.5</v>
      </c>
      <c r="Q64" s="266">
        <v>85.7</v>
      </c>
      <c r="R64" s="266">
        <v>96.5</v>
      </c>
      <c r="S64" s="266">
        <v>122</v>
      </c>
    </row>
    <row r="65" spans="1:19" ht="13.5" customHeight="1">
      <c r="A65" s="235" t="s">
        <v>87</v>
      </c>
      <c r="B65" s="233">
        <v>4</v>
      </c>
      <c r="C65" s="245"/>
      <c r="D65" s="255">
        <v>89.2</v>
      </c>
      <c r="E65" s="266">
        <v>145.6</v>
      </c>
      <c r="F65" s="266">
        <v>88.1</v>
      </c>
      <c r="G65" s="266">
        <v>94.1</v>
      </c>
      <c r="H65" s="266">
        <v>71.2</v>
      </c>
      <c r="I65" s="266">
        <v>86.2</v>
      </c>
      <c r="J65" s="266">
        <v>86.2</v>
      </c>
      <c r="K65" s="266">
        <v>73.599999999999994</v>
      </c>
      <c r="L65" s="266">
        <v>65</v>
      </c>
      <c r="M65" s="266">
        <v>86.1</v>
      </c>
      <c r="N65" s="266">
        <v>88.2</v>
      </c>
      <c r="O65" s="266">
        <v>89.3</v>
      </c>
      <c r="P65" s="266">
        <v>78.3</v>
      </c>
      <c r="Q65" s="266">
        <v>87</v>
      </c>
      <c r="R65" s="266">
        <v>90.9</v>
      </c>
      <c r="S65" s="266">
        <v>120.6</v>
      </c>
    </row>
    <row r="66" spans="1:19" ht="13.5" customHeight="1">
      <c r="A66" s="235" t="s">
        <v>87</v>
      </c>
      <c r="B66" s="233">
        <v>5</v>
      </c>
      <c r="C66" s="245"/>
      <c r="D66" s="255">
        <v>88</v>
      </c>
      <c r="E66" s="266">
        <v>97</v>
      </c>
      <c r="F66" s="266">
        <v>86.6</v>
      </c>
      <c r="G66" s="266">
        <v>95</v>
      </c>
      <c r="H66" s="266">
        <v>72.5</v>
      </c>
      <c r="I66" s="266">
        <v>81.7</v>
      </c>
      <c r="J66" s="266">
        <v>87.6</v>
      </c>
      <c r="K66" s="266">
        <v>75.2</v>
      </c>
      <c r="L66" s="266">
        <v>62.8</v>
      </c>
      <c r="M66" s="266">
        <v>126.5</v>
      </c>
      <c r="N66" s="266">
        <v>93.9</v>
      </c>
      <c r="O66" s="266">
        <v>95.8</v>
      </c>
      <c r="P66" s="266">
        <v>78.099999999999994</v>
      </c>
      <c r="Q66" s="266">
        <v>80.900000000000006</v>
      </c>
      <c r="R66" s="266">
        <v>91.4</v>
      </c>
      <c r="S66" s="266">
        <v>118.8</v>
      </c>
    </row>
    <row r="67" spans="1:19" ht="13.5" customHeight="1">
      <c r="A67" s="236" t="s">
        <v>87</v>
      </c>
      <c r="B67" s="233">
        <v>6</v>
      </c>
      <c r="C67" s="245"/>
      <c r="D67" s="255">
        <v>141.6</v>
      </c>
      <c r="E67" s="266">
        <v>137.9</v>
      </c>
      <c r="F67" s="266">
        <v>140.4</v>
      </c>
      <c r="G67" s="266">
        <v>106.8</v>
      </c>
      <c r="H67" s="266">
        <v>147</v>
      </c>
      <c r="I67" s="266">
        <v>90.8</v>
      </c>
      <c r="J67" s="266">
        <v>106.3</v>
      </c>
      <c r="K67" s="266">
        <v>181.6</v>
      </c>
      <c r="L67" s="266">
        <v>76.3</v>
      </c>
      <c r="M67" s="266">
        <v>126.4</v>
      </c>
      <c r="N67" s="266">
        <v>107.5</v>
      </c>
      <c r="O67" s="266">
        <v>114.4</v>
      </c>
      <c r="P67" s="266">
        <v>228.1</v>
      </c>
      <c r="Q67" s="266">
        <v>126.8</v>
      </c>
      <c r="R67" s="266">
        <v>201.6</v>
      </c>
      <c r="S67" s="266">
        <v>174</v>
      </c>
    </row>
    <row r="68" spans="1:19" ht="13.5" customHeight="1">
      <c r="A68" s="235" t="s">
        <v>87</v>
      </c>
      <c r="B68" s="233">
        <v>7</v>
      </c>
      <c r="D68" s="255">
        <v>143.6</v>
      </c>
      <c r="E68" s="266">
        <v>175.8</v>
      </c>
      <c r="F68" s="266">
        <v>170.9</v>
      </c>
      <c r="G68" s="266">
        <v>115.9</v>
      </c>
      <c r="H68" s="266">
        <v>89.9</v>
      </c>
      <c r="I68" s="266">
        <v>99.7</v>
      </c>
      <c r="J68" s="266">
        <v>146.5</v>
      </c>
      <c r="K68" s="266">
        <v>104</v>
      </c>
      <c r="L68" s="266">
        <v>127.3</v>
      </c>
      <c r="M68" s="266">
        <v>237.3</v>
      </c>
      <c r="N68" s="266">
        <v>98.1</v>
      </c>
      <c r="O68" s="266">
        <v>126.6</v>
      </c>
      <c r="P68" s="266">
        <v>80.599999999999994</v>
      </c>
      <c r="Q68" s="266">
        <v>113.4</v>
      </c>
      <c r="R68" s="266">
        <v>108.9</v>
      </c>
      <c r="S68" s="266">
        <v>159.30000000000001</v>
      </c>
    </row>
    <row r="69" spans="1:19" ht="13.5" customHeight="1">
      <c r="A69" s="233" t="s">
        <v>87</v>
      </c>
      <c r="B69" s="233">
        <v>8</v>
      </c>
      <c r="C69" s="245"/>
      <c r="D69" s="255">
        <v>88</v>
      </c>
      <c r="E69" s="266">
        <v>92.4</v>
      </c>
      <c r="F69" s="266">
        <v>89.8</v>
      </c>
      <c r="G69" s="266">
        <v>97.8</v>
      </c>
      <c r="H69" s="266">
        <v>88.8</v>
      </c>
      <c r="I69" s="266">
        <v>86.8</v>
      </c>
      <c r="J69" s="266">
        <v>95.9</v>
      </c>
      <c r="K69" s="266">
        <v>74</v>
      </c>
      <c r="L69" s="266">
        <v>64.599999999999994</v>
      </c>
      <c r="M69" s="266">
        <v>84.2</v>
      </c>
      <c r="N69" s="266">
        <v>90.8</v>
      </c>
      <c r="O69" s="266">
        <v>97.1</v>
      </c>
      <c r="P69" s="266">
        <v>75.3</v>
      </c>
      <c r="Q69" s="266">
        <v>77.8</v>
      </c>
      <c r="R69" s="266">
        <v>91.3</v>
      </c>
      <c r="S69" s="266">
        <v>122.6</v>
      </c>
    </row>
    <row r="70" spans="1:19" ht="13.5" customHeight="1">
      <c r="A70" s="235" t="s">
        <v>87</v>
      </c>
      <c r="B70" s="233">
        <v>9</v>
      </c>
      <c r="C70" s="245"/>
      <c r="D70" s="255">
        <v>87.3</v>
      </c>
      <c r="E70" s="266">
        <v>108</v>
      </c>
      <c r="F70" s="266">
        <v>87.8</v>
      </c>
      <c r="G70" s="266">
        <v>98</v>
      </c>
      <c r="H70" s="266">
        <v>78.2</v>
      </c>
      <c r="I70" s="266">
        <v>83.5</v>
      </c>
      <c r="J70" s="266">
        <v>84.4</v>
      </c>
      <c r="K70" s="266">
        <v>84.5</v>
      </c>
      <c r="L70" s="266">
        <v>64.599999999999994</v>
      </c>
      <c r="M70" s="266">
        <v>83.7</v>
      </c>
      <c r="N70" s="266">
        <v>91</v>
      </c>
      <c r="O70" s="266">
        <v>94.3</v>
      </c>
      <c r="P70" s="266">
        <v>76.400000000000006</v>
      </c>
      <c r="Q70" s="266">
        <v>82.3</v>
      </c>
      <c r="R70" s="266">
        <v>85.8</v>
      </c>
      <c r="S70" s="266">
        <v>122.2</v>
      </c>
    </row>
    <row r="71" spans="1:19" ht="13.5" customHeight="1">
      <c r="A71" s="235" t="s">
        <v>87</v>
      </c>
      <c r="B71" s="233">
        <v>10</v>
      </c>
      <c r="C71" s="245"/>
      <c r="D71" s="255">
        <v>87.6</v>
      </c>
      <c r="E71" s="266">
        <v>91.6</v>
      </c>
      <c r="F71" s="266">
        <v>87.5</v>
      </c>
      <c r="G71" s="266">
        <v>97.2</v>
      </c>
      <c r="H71" s="266">
        <v>75.7</v>
      </c>
      <c r="I71" s="266">
        <v>84.2</v>
      </c>
      <c r="J71" s="266">
        <v>100.1</v>
      </c>
      <c r="K71" s="266">
        <v>75</v>
      </c>
      <c r="L71" s="266">
        <v>63.3</v>
      </c>
      <c r="M71" s="266">
        <v>88.9</v>
      </c>
      <c r="N71" s="266">
        <v>92.1</v>
      </c>
      <c r="O71" s="266">
        <v>88.9</v>
      </c>
      <c r="P71" s="266">
        <v>77.099999999999994</v>
      </c>
      <c r="Q71" s="266">
        <v>79.2</v>
      </c>
      <c r="R71" s="266">
        <v>89.3</v>
      </c>
      <c r="S71" s="266">
        <v>123.3</v>
      </c>
    </row>
    <row r="72" spans="1:19" ht="13.5" customHeight="1">
      <c r="A72" s="237" t="s">
        <v>87</v>
      </c>
      <c r="B72" s="241">
        <v>11</v>
      </c>
      <c r="C72" s="247"/>
      <c r="D72" s="258">
        <v>94.2</v>
      </c>
      <c r="E72" s="269">
        <v>90.3</v>
      </c>
      <c r="F72" s="269">
        <v>95.2</v>
      </c>
      <c r="G72" s="269">
        <v>98.6</v>
      </c>
      <c r="H72" s="269">
        <v>74.8</v>
      </c>
      <c r="I72" s="269">
        <v>97.5</v>
      </c>
      <c r="J72" s="269">
        <v>88</v>
      </c>
      <c r="K72" s="269">
        <v>79.5</v>
      </c>
      <c r="L72" s="269">
        <v>80.3</v>
      </c>
      <c r="M72" s="269">
        <v>84.4</v>
      </c>
      <c r="N72" s="269">
        <v>96.3</v>
      </c>
      <c r="O72" s="269">
        <v>112.2</v>
      </c>
      <c r="P72" s="269">
        <v>76.2</v>
      </c>
      <c r="Q72" s="269">
        <v>97.2</v>
      </c>
      <c r="R72" s="269">
        <v>88.3</v>
      </c>
      <c r="S72" s="269">
        <v>133.30000000000001</v>
      </c>
    </row>
    <row r="73" spans="1:19" ht="17.25" customHeight="1">
      <c r="A73" s="231"/>
      <c r="B73" s="231"/>
      <c r="C73" s="231"/>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-0.4</v>
      </c>
      <c r="E74" s="265">
        <v>39.1</v>
      </c>
      <c r="F74" s="265">
        <v>-1.2</v>
      </c>
      <c r="G74" s="265">
        <v>14.3</v>
      </c>
      <c r="H74" s="265">
        <v>-6.2</v>
      </c>
      <c r="I74" s="265">
        <v>-10.1</v>
      </c>
      <c r="J74" s="265">
        <v>15.7</v>
      </c>
      <c r="K74" s="265">
        <v>2.7</v>
      </c>
      <c r="L74" s="280">
        <v>-23.4</v>
      </c>
      <c r="M74" s="280">
        <v>18.899999999999999</v>
      </c>
      <c r="N74" s="280">
        <v>-8.3000000000000007</v>
      </c>
      <c r="O74" s="280">
        <v>2.1</v>
      </c>
      <c r="P74" s="265">
        <v>-24.4</v>
      </c>
      <c r="Q74" s="265">
        <v>5.7</v>
      </c>
      <c r="R74" s="265">
        <v>-3.7</v>
      </c>
      <c r="S74" s="280">
        <v>-0.2</v>
      </c>
    </row>
    <row r="75" spans="1:19" ht="13.5" customHeight="1">
      <c r="A75" s="233" t="s">
        <v>52</v>
      </c>
      <c r="B75" s="233" t="s">
        <v>333</v>
      </c>
      <c r="C75" s="245"/>
      <c r="D75" s="255">
        <v>1.3</v>
      </c>
      <c r="E75" s="266">
        <v>-24.7</v>
      </c>
      <c r="F75" s="266">
        <v>1.5</v>
      </c>
      <c r="G75" s="266">
        <v>2</v>
      </c>
      <c r="H75" s="266">
        <v>-3.5</v>
      </c>
      <c r="I75" s="266">
        <v>5.6</v>
      </c>
      <c r="J75" s="266">
        <v>5.6</v>
      </c>
      <c r="K75" s="266">
        <v>-9.4</v>
      </c>
      <c r="L75" s="281">
        <v>-18.2</v>
      </c>
      <c r="M75" s="281">
        <v>-2</v>
      </c>
      <c r="N75" s="281">
        <v>27.4</v>
      </c>
      <c r="O75" s="281">
        <v>-3.4</v>
      </c>
      <c r="P75" s="266">
        <v>-2.2999999999999998</v>
      </c>
      <c r="Q75" s="266">
        <v>4.3</v>
      </c>
      <c r="R75" s="266">
        <v>0.4</v>
      </c>
      <c r="S75" s="281">
        <v>-0.4</v>
      </c>
    </row>
    <row r="76" spans="1:19" ht="13.5" customHeight="1">
      <c r="A76" s="233"/>
      <c r="B76" s="233" t="s">
        <v>244</v>
      </c>
      <c r="C76" s="245"/>
      <c r="D76" s="255">
        <v>-1.8</v>
      </c>
      <c r="E76" s="266">
        <v>-4.3</v>
      </c>
      <c r="F76" s="266">
        <v>-4.2</v>
      </c>
      <c r="G76" s="266">
        <v>-7.8</v>
      </c>
      <c r="H76" s="266">
        <v>-3.2</v>
      </c>
      <c r="I76" s="266">
        <v>-9.1</v>
      </c>
      <c r="J76" s="266">
        <v>-7.5</v>
      </c>
      <c r="K76" s="266">
        <v>-3.8</v>
      </c>
      <c r="L76" s="281">
        <v>13.5</v>
      </c>
      <c r="M76" s="281">
        <v>2.4</v>
      </c>
      <c r="N76" s="281">
        <v>-16.5</v>
      </c>
      <c r="O76" s="281">
        <v>-7.8</v>
      </c>
      <c r="P76" s="266">
        <v>27.3</v>
      </c>
      <c r="Q76" s="266">
        <v>4.5</v>
      </c>
      <c r="R76" s="266">
        <v>-0.2</v>
      </c>
      <c r="S76" s="281">
        <v>-0.7</v>
      </c>
    </row>
    <row r="77" spans="1:19" ht="13.5" customHeight="1">
      <c r="A77" s="233"/>
      <c r="B77" s="233" t="s">
        <v>153</v>
      </c>
      <c r="C77" s="245"/>
      <c r="D77" s="255">
        <v>2</v>
      </c>
      <c r="E77" s="266">
        <v>17.899999999999999</v>
      </c>
      <c r="F77" s="266">
        <v>1.7</v>
      </c>
      <c r="G77" s="266">
        <v>-2.5</v>
      </c>
      <c r="H77" s="266">
        <v>0.3</v>
      </c>
      <c r="I77" s="266">
        <v>5.6</v>
      </c>
      <c r="J77" s="266">
        <v>-3.4</v>
      </c>
      <c r="K77" s="266">
        <v>-15.9</v>
      </c>
      <c r="L77" s="281">
        <v>15</v>
      </c>
      <c r="M77" s="281">
        <v>3.6</v>
      </c>
      <c r="N77" s="281">
        <v>-2.6</v>
      </c>
      <c r="O77" s="281">
        <v>7.2</v>
      </c>
      <c r="P77" s="266">
        <v>0.5</v>
      </c>
      <c r="Q77" s="266">
        <v>-1.7</v>
      </c>
      <c r="R77" s="266">
        <v>-10.3</v>
      </c>
      <c r="S77" s="281">
        <v>21.2</v>
      </c>
    </row>
    <row r="78" spans="1:19" ht="13.5" customHeight="1">
      <c r="B78" s="233" t="s">
        <v>366</v>
      </c>
      <c r="C78" s="245"/>
      <c r="D78" s="255">
        <v>1.7</v>
      </c>
      <c r="E78" s="266">
        <v>-14.5</v>
      </c>
      <c r="F78" s="266">
        <v>5.5</v>
      </c>
      <c r="G78" s="266">
        <v>1.7</v>
      </c>
      <c r="H78" s="266">
        <v>-6.6</v>
      </c>
      <c r="I78" s="266">
        <v>-10.3</v>
      </c>
      <c r="J78" s="266">
        <v>-8.8000000000000007</v>
      </c>
      <c r="K78" s="266">
        <v>17.2</v>
      </c>
      <c r="L78" s="281">
        <v>-15</v>
      </c>
      <c r="M78" s="281">
        <v>5.0999999999999996</v>
      </c>
      <c r="N78" s="281">
        <v>6.1</v>
      </c>
      <c r="O78" s="281">
        <v>2.1</v>
      </c>
      <c r="P78" s="266">
        <v>-1.5</v>
      </c>
      <c r="Q78" s="266">
        <v>1.5</v>
      </c>
      <c r="R78" s="266">
        <v>4.5</v>
      </c>
      <c r="S78" s="281">
        <v>8.8000000000000007</v>
      </c>
    </row>
    <row r="79" spans="1:19" ht="13.5" customHeight="1">
      <c r="A79" s="234"/>
      <c r="B79" s="234" t="s">
        <v>160</v>
      </c>
      <c r="C79" s="246"/>
      <c r="D79" s="257">
        <v>1.5</v>
      </c>
      <c r="E79" s="268">
        <v>7.1</v>
      </c>
      <c r="F79" s="268">
        <v>0.9</v>
      </c>
      <c r="G79" s="268">
        <v>-2.5</v>
      </c>
      <c r="H79" s="268">
        <v>-0.5</v>
      </c>
      <c r="I79" s="268">
        <v>4.0999999999999996</v>
      </c>
      <c r="J79" s="268">
        <v>2.5</v>
      </c>
      <c r="K79" s="268">
        <v>-0.7</v>
      </c>
      <c r="L79" s="268">
        <v>-3.9</v>
      </c>
      <c r="M79" s="268">
        <v>4</v>
      </c>
      <c r="N79" s="268">
        <v>-1.1000000000000001</v>
      </c>
      <c r="O79" s="268">
        <v>-4.3</v>
      </c>
      <c r="P79" s="268">
        <v>2.1</v>
      </c>
      <c r="Q79" s="268">
        <v>1.1000000000000001</v>
      </c>
      <c r="R79" s="268">
        <v>0.9</v>
      </c>
      <c r="S79" s="268">
        <v>-1.7</v>
      </c>
    </row>
    <row r="80" spans="1:19" ht="13.5" customHeight="1">
      <c r="A80" s="233" t="s">
        <v>174</v>
      </c>
      <c r="B80" s="233">
        <v>11</v>
      </c>
      <c r="C80" s="245" t="s">
        <v>257</v>
      </c>
      <c r="D80" s="254">
        <v>2.9</v>
      </c>
      <c r="E80" s="265">
        <v>1.8</v>
      </c>
      <c r="F80" s="265">
        <v>6.4</v>
      </c>
      <c r="G80" s="265">
        <v>-0.9</v>
      </c>
      <c r="H80" s="265">
        <v>-16.3</v>
      </c>
      <c r="I80" s="265">
        <v>8.8000000000000007</v>
      </c>
      <c r="J80" s="265">
        <v>-2.1</v>
      </c>
      <c r="K80" s="265">
        <v>1.7</v>
      </c>
      <c r="L80" s="265">
        <v>-8.3000000000000007</v>
      </c>
      <c r="M80" s="265">
        <v>0.2</v>
      </c>
      <c r="N80" s="265">
        <v>0</v>
      </c>
      <c r="O80" s="265">
        <v>2.2000000000000002</v>
      </c>
      <c r="P80" s="265">
        <v>-1.4</v>
      </c>
      <c r="Q80" s="265">
        <v>1.5</v>
      </c>
      <c r="R80" s="265">
        <v>2.7</v>
      </c>
      <c r="S80" s="265">
        <v>-4.7</v>
      </c>
    </row>
    <row r="81" spans="1:32" ht="13.5" customHeight="1">
      <c r="A81" s="235" t="s">
        <v>87</v>
      </c>
      <c r="B81" s="233">
        <v>12</v>
      </c>
      <c r="C81" s="245"/>
      <c r="D81" s="255">
        <v>0.9</v>
      </c>
      <c r="E81" s="266">
        <v>6</v>
      </c>
      <c r="F81" s="266">
        <v>-2.4</v>
      </c>
      <c r="G81" s="266">
        <v>-26</v>
      </c>
      <c r="H81" s="266">
        <v>15.7</v>
      </c>
      <c r="I81" s="266">
        <v>3.8</v>
      </c>
      <c r="J81" s="266">
        <v>8.8000000000000007</v>
      </c>
      <c r="K81" s="266">
        <v>9.6999999999999993</v>
      </c>
      <c r="L81" s="266">
        <v>-20.7</v>
      </c>
      <c r="M81" s="266">
        <v>-7.1</v>
      </c>
      <c r="N81" s="266">
        <v>-9.5</v>
      </c>
      <c r="O81" s="266">
        <v>-0.3</v>
      </c>
      <c r="P81" s="266">
        <v>3.9</v>
      </c>
      <c r="Q81" s="266">
        <v>6.7</v>
      </c>
      <c r="R81" s="266">
        <v>3.1</v>
      </c>
      <c r="S81" s="266">
        <v>-1.3</v>
      </c>
    </row>
    <row r="82" spans="1:32" ht="13.5" customHeight="1">
      <c r="A82" s="235" t="s">
        <v>473</v>
      </c>
      <c r="B82" s="233" t="s">
        <v>363</v>
      </c>
      <c r="C82" s="245"/>
      <c r="D82" s="255">
        <v>1.7</v>
      </c>
      <c r="E82" s="266">
        <v>1</v>
      </c>
      <c r="F82" s="266">
        <v>0.4</v>
      </c>
      <c r="G82" s="266">
        <v>73.599999999999994</v>
      </c>
      <c r="H82" s="266">
        <v>-0.8</v>
      </c>
      <c r="I82" s="266">
        <v>-5.0999999999999996</v>
      </c>
      <c r="J82" s="266">
        <v>6.5</v>
      </c>
      <c r="K82" s="266">
        <v>3</v>
      </c>
      <c r="L82" s="266">
        <v>-15.2</v>
      </c>
      <c r="M82" s="266">
        <v>1.6</v>
      </c>
      <c r="N82" s="266">
        <v>-4.2</v>
      </c>
      <c r="O82" s="266">
        <v>5</v>
      </c>
      <c r="P82" s="266">
        <v>13.9</v>
      </c>
      <c r="Q82" s="266">
        <v>-6.9</v>
      </c>
      <c r="R82" s="266">
        <v>31.3</v>
      </c>
      <c r="S82" s="266">
        <v>5</v>
      </c>
    </row>
    <row r="83" spans="1:32" ht="13.5" customHeight="1">
      <c r="A83" s="235" t="s">
        <v>87</v>
      </c>
      <c r="B83" s="233">
        <v>2</v>
      </c>
      <c r="D83" s="255">
        <v>0.5</v>
      </c>
      <c r="E83" s="266">
        <v>-1.4</v>
      </c>
      <c r="F83" s="266">
        <v>1.8</v>
      </c>
      <c r="G83" s="266">
        <v>16.5</v>
      </c>
      <c r="H83" s="266">
        <v>2.6</v>
      </c>
      <c r="I83" s="266">
        <v>0.2</v>
      </c>
      <c r="J83" s="266">
        <v>2.4</v>
      </c>
      <c r="K83" s="266">
        <v>6.3</v>
      </c>
      <c r="L83" s="266">
        <v>-27.3</v>
      </c>
      <c r="M83" s="266">
        <v>-1.1000000000000001</v>
      </c>
      <c r="N83" s="266">
        <v>0.5</v>
      </c>
      <c r="O83" s="266">
        <v>-4.7</v>
      </c>
      <c r="P83" s="266">
        <v>2.6</v>
      </c>
      <c r="Q83" s="266">
        <v>-5.4</v>
      </c>
      <c r="R83" s="266">
        <v>23.3</v>
      </c>
      <c r="S83" s="266">
        <v>-1.3</v>
      </c>
    </row>
    <row r="84" spans="1:32" ht="13.5" customHeight="1">
      <c r="A84" s="235" t="s">
        <v>87</v>
      </c>
      <c r="B84" s="233">
        <v>3</v>
      </c>
      <c r="C84" s="245"/>
      <c r="D84" s="255">
        <v>1.3</v>
      </c>
      <c r="E84" s="266">
        <v>8.5</v>
      </c>
      <c r="F84" s="266">
        <v>1.2</v>
      </c>
      <c r="G84" s="266">
        <v>13.7</v>
      </c>
      <c r="H84" s="266">
        <v>-7.8</v>
      </c>
      <c r="I84" s="266">
        <v>-1.3</v>
      </c>
      <c r="J84" s="266">
        <v>6.5</v>
      </c>
      <c r="K84" s="266">
        <v>5.6</v>
      </c>
      <c r="L84" s="266">
        <v>-22</v>
      </c>
      <c r="M84" s="266">
        <v>-0.1</v>
      </c>
      <c r="N84" s="266">
        <v>-0.9</v>
      </c>
      <c r="O84" s="266">
        <v>-4.9000000000000004</v>
      </c>
      <c r="P84" s="266">
        <v>-0.8</v>
      </c>
      <c r="Q84" s="266">
        <v>6.5</v>
      </c>
      <c r="R84" s="266">
        <v>13.4</v>
      </c>
      <c r="S84" s="266">
        <v>-8.3000000000000007</v>
      </c>
    </row>
    <row r="85" spans="1:32" ht="13.5" customHeight="1">
      <c r="A85" s="235" t="s">
        <v>87</v>
      </c>
      <c r="B85" s="233">
        <v>4</v>
      </c>
      <c r="C85" s="245"/>
      <c r="D85" s="255">
        <v>1.6</v>
      </c>
      <c r="E85" s="266">
        <v>9.4</v>
      </c>
      <c r="F85" s="266">
        <v>3.6</v>
      </c>
      <c r="G85" s="266">
        <v>20.6</v>
      </c>
      <c r="H85" s="266">
        <v>0.3</v>
      </c>
      <c r="I85" s="266">
        <v>-4</v>
      </c>
      <c r="J85" s="266">
        <v>5.5</v>
      </c>
      <c r="K85" s="266">
        <v>3.4</v>
      </c>
      <c r="L85" s="266">
        <v>-24.9</v>
      </c>
      <c r="M85" s="266">
        <v>3.9</v>
      </c>
      <c r="N85" s="266">
        <v>0.3</v>
      </c>
      <c r="O85" s="266">
        <v>-8.4</v>
      </c>
      <c r="P85" s="266">
        <v>2</v>
      </c>
      <c r="Q85" s="266">
        <v>-1.6</v>
      </c>
      <c r="R85" s="266">
        <v>11.7</v>
      </c>
      <c r="S85" s="266">
        <v>-6</v>
      </c>
    </row>
    <row r="86" spans="1:32" ht="13.5" customHeight="1">
      <c r="A86" s="235" t="s">
        <v>87</v>
      </c>
      <c r="B86" s="233">
        <v>5</v>
      </c>
      <c r="C86" s="245"/>
      <c r="D86" s="255">
        <v>2.6</v>
      </c>
      <c r="E86" s="266">
        <v>14</v>
      </c>
      <c r="F86" s="266">
        <v>3.1</v>
      </c>
      <c r="G86" s="266">
        <v>24.7</v>
      </c>
      <c r="H86" s="266">
        <v>-0.8</v>
      </c>
      <c r="I86" s="266">
        <v>-2.4</v>
      </c>
      <c r="J86" s="266">
        <v>12.3</v>
      </c>
      <c r="K86" s="266">
        <v>5.6</v>
      </c>
      <c r="L86" s="266">
        <v>-28.6</v>
      </c>
      <c r="M86" s="266">
        <v>-0.6</v>
      </c>
      <c r="N86" s="266">
        <v>4</v>
      </c>
      <c r="O86" s="266">
        <v>2.9</v>
      </c>
      <c r="P86" s="266">
        <v>3.2</v>
      </c>
      <c r="Q86" s="266">
        <v>-3.2</v>
      </c>
      <c r="R86" s="266">
        <v>10.9</v>
      </c>
      <c r="S86" s="266">
        <v>3.1</v>
      </c>
    </row>
    <row r="87" spans="1:32" ht="13.5" customHeight="1">
      <c r="A87" s="236" t="s">
        <v>87</v>
      </c>
      <c r="B87" s="233">
        <v>6</v>
      </c>
      <c r="C87" s="245"/>
      <c r="D87" s="255">
        <v>5.4</v>
      </c>
      <c r="E87" s="266">
        <v>33.9</v>
      </c>
      <c r="F87" s="266">
        <v>2.7</v>
      </c>
      <c r="G87" s="266">
        <v>-43.5</v>
      </c>
      <c r="H87" s="266">
        <v>44.3</v>
      </c>
      <c r="I87" s="266">
        <v>-14.7</v>
      </c>
      <c r="J87" s="266">
        <v>19.7</v>
      </c>
      <c r="K87" s="266">
        <v>-5.7</v>
      </c>
      <c r="L87" s="266">
        <v>-30.1</v>
      </c>
      <c r="M87" s="266">
        <v>-10.6</v>
      </c>
      <c r="N87" s="266">
        <v>19</v>
      </c>
      <c r="O87" s="266">
        <v>15.2</v>
      </c>
      <c r="P87" s="266">
        <v>10.4</v>
      </c>
      <c r="Q87" s="266">
        <v>5.7</v>
      </c>
      <c r="R87" s="266">
        <v>55.7</v>
      </c>
      <c r="S87" s="266">
        <v>21.5</v>
      </c>
    </row>
    <row r="88" spans="1:32" ht="13.5" customHeight="1">
      <c r="A88" s="235" t="s">
        <v>87</v>
      </c>
      <c r="B88" s="233">
        <v>7</v>
      </c>
      <c r="D88" s="255">
        <v>1.1000000000000001</v>
      </c>
      <c r="E88" s="266">
        <v>5.5</v>
      </c>
      <c r="F88" s="266">
        <v>0.2</v>
      </c>
      <c r="G88" s="266">
        <v>33.4</v>
      </c>
      <c r="H88" s="266">
        <v>-5.6</v>
      </c>
      <c r="I88" s="266">
        <v>-24.3</v>
      </c>
      <c r="J88" s="266">
        <v>17.100000000000001</v>
      </c>
      <c r="K88" s="266">
        <v>33.799999999999997</v>
      </c>
      <c r="L88" s="266">
        <v>-13.1</v>
      </c>
      <c r="M88" s="266">
        <v>18.600000000000001</v>
      </c>
      <c r="N88" s="266">
        <v>-16.2</v>
      </c>
      <c r="O88" s="266">
        <v>-14.5</v>
      </c>
      <c r="P88" s="266">
        <v>6.3</v>
      </c>
      <c r="Q88" s="266">
        <v>-2.2000000000000002</v>
      </c>
      <c r="R88" s="266">
        <v>7</v>
      </c>
      <c r="S88" s="266">
        <v>8.6999999999999993</v>
      </c>
    </row>
    <row r="89" spans="1:32" ht="13.5" customHeight="1">
      <c r="A89" s="233" t="s">
        <v>87</v>
      </c>
      <c r="B89" s="233">
        <v>8</v>
      </c>
      <c r="C89" s="245"/>
      <c r="D89" s="255">
        <v>-0.2</v>
      </c>
      <c r="E89" s="266">
        <v>6.6</v>
      </c>
      <c r="F89" s="266">
        <v>3.6</v>
      </c>
      <c r="G89" s="266">
        <v>26.7</v>
      </c>
      <c r="H89" s="266">
        <v>-24.6</v>
      </c>
      <c r="I89" s="266">
        <v>-2.2999999999999998</v>
      </c>
      <c r="J89" s="266">
        <v>10.4</v>
      </c>
      <c r="K89" s="266">
        <v>1.6</v>
      </c>
      <c r="L89" s="266">
        <v>-13.3</v>
      </c>
      <c r="M89" s="266">
        <v>-5.5</v>
      </c>
      <c r="N89" s="266">
        <v>2.4</v>
      </c>
      <c r="O89" s="266">
        <v>0.1</v>
      </c>
      <c r="P89" s="266">
        <v>-7.7</v>
      </c>
      <c r="Q89" s="266">
        <v>-5.6</v>
      </c>
      <c r="R89" s="266">
        <v>19.8</v>
      </c>
      <c r="S89" s="266">
        <v>-4.9000000000000004</v>
      </c>
    </row>
    <row r="90" spans="1:32" ht="13.5" customHeight="1">
      <c r="A90" s="235" t="s">
        <v>87</v>
      </c>
      <c r="B90" s="233">
        <v>9</v>
      </c>
      <c r="C90" s="245"/>
      <c r="D90" s="255">
        <v>2.6</v>
      </c>
      <c r="E90" s="266">
        <v>26.3</v>
      </c>
      <c r="F90" s="266">
        <v>2</v>
      </c>
      <c r="G90" s="266">
        <v>30</v>
      </c>
      <c r="H90" s="266">
        <v>6</v>
      </c>
      <c r="I90" s="266">
        <v>-5.3</v>
      </c>
      <c r="J90" s="266">
        <v>10.199999999999999</v>
      </c>
      <c r="K90" s="266">
        <v>10</v>
      </c>
      <c r="L90" s="266">
        <v>-17.399999999999999</v>
      </c>
      <c r="M90" s="266">
        <v>1.5</v>
      </c>
      <c r="N90" s="266">
        <v>2.9</v>
      </c>
      <c r="O90" s="266">
        <v>-2</v>
      </c>
      <c r="P90" s="266">
        <v>6.6</v>
      </c>
      <c r="Q90" s="266">
        <v>-1</v>
      </c>
      <c r="R90" s="266">
        <v>13.6</v>
      </c>
      <c r="S90" s="266">
        <v>-0.6</v>
      </c>
    </row>
    <row r="91" spans="1:32" ht="13.5" customHeight="1">
      <c r="A91" s="235" t="s">
        <v>87</v>
      </c>
      <c r="B91" s="233">
        <v>10</v>
      </c>
      <c r="C91" s="245"/>
      <c r="D91" s="255">
        <v>2.2999999999999998</v>
      </c>
      <c r="E91" s="266">
        <v>-3.6</v>
      </c>
      <c r="F91" s="266">
        <v>2</v>
      </c>
      <c r="G91" s="266">
        <v>29.4</v>
      </c>
      <c r="H91" s="277">
        <v>0.4</v>
      </c>
      <c r="I91" s="266">
        <v>-3.7</v>
      </c>
      <c r="J91" s="266">
        <v>26.7</v>
      </c>
      <c r="K91" s="266">
        <v>2.5</v>
      </c>
      <c r="L91" s="266">
        <v>-18.8</v>
      </c>
      <c r="M91" s="266">
        <v>1.8</v>
      </c>
      <c r="N91" s="266">
        <v>5.3</v>
      </c>
      <c r="O91" s="266">
        <v>-9</v>
      </c>
      <c r="P91" s="266">
        <v>2</v>
      </c>
      <c r="Q91" s="266">
        <v>-3.2</v>
      </c>
      <c r="R91" s="266">
        <v>13.8</v>
      </c>
      <c r="S91" s="266">
        <v>1.1000000000000001</v>
      </c>
    </row>
    <row r="92" spans="1:32" ht="13.5" customHeight="1">
      <c r="A92" s="237" t="s">
        <v>87</v>
      </c>
      <c r="B92" s="241">
        <v>11</v>
      </c>
      <c r="C92" s="247"/>
      <c r="D92" s="258">
        <v>5</v>
      </c>
      <c r="E92" s="269">
        <v>-17.2</v>
      </c>
      <c r="F92" s="269">
        <v>3.5</v>
      </c>
      <c r="G92" s="269">
        <v>30.3</v>
      </c>
      <c r="H92" s="271">
        <v>-0.1</v>
      </c>
      <c r="I92" s="269">
        <v>5.5</v>
      </c>
      <c r="J92" s="269">
        <v>8.5</v>
      </c>
      <c r="K92" s="269">
        <v>7.1</v>
      </c>
      <c r="L92" s="269">
        <v>2.8</v>
      </c>
      <c r="M92" s="269">
        <v>2.2000000000000002</v>
      </c>
      <c r="N92" s="269">
        <v>7.4</v>
      </c>
      <c r="O92" s="269">
        <v>13.7</v>
      </c>
      <c r="P92" s="269">
        <v>1.5</v>
      </c>
      <c r="Q92" s="269">
        <v>12.2</v>
      </c>
      <c r="R92" s="269">
        <v>12.5</v>
      </c>
      <c r="S92" s="269">
        <v>7.8</v>
      </c>
    </row>
    <row r="93" spans="1:32" ht="27" customHeight="1">
      <c r="A93" s="238" t="s">
        <v>474</v>
      </c>
      <c r="B93" s="238"/>
      <c r="C93" s="248"/>
      <c r="D93" s="263">
        <v>7.5</v>
      </c>
      <c r="E93" s="271">
        <v>-1.4</v>
      </c>
      <c r="F93" s="271">
        <v>8.8000000000000007</v>
      </c>
      <c r="G93" s="271">
        <v>1.4</v>
      </c>
      <c r="H93" s="271">
        <v>-1.2</v>
      </c>
      <c r="I93" s="271">
        <v>15.8</v>
      </c>
      <c r="J93" s="271">
        <v>-12.1</v>
      </c>
      <c r="K93" s="271">
        <v>6</v>
      </c>
      <c r="L93" s="271">
        <v>26.9</v>
      </c>
      <c r="M93" s="271">
        <v>-5.0999999999999996</v>
      </c>
      <c r="N93" s="271">
        <v>4.5999999999999996</v>
      </c>
      <c r="O93" s="271">
        <v>26.2</v>
      </c>
      <c r="P93" s="271">
        <v>-1.2</v>
      </c>
      <c r="Q93" s="271">
        <v>22.7</v>
      </c>
      <c r="R93" s="271">
        <v>-1.1000000000000001</v>
      </c>
      <c r="S93" s="271">
        <v>8.1</v>
      </c>
      <c r="T93" s="239"/>
      <c r="U93" s="239"/>
      <c r="V93" s="239"/>
      <c r="W93" s="239"/>
      <c r="X93" s="239"/>
      <c r="Y93" s="239"/>
      <c r="Z93" s="239"/>
      <c r="AA93" s="239"/>
      <c r="AB93" s="239"/>
      <c r="AC93" s="239"/>
      <c r="AD93" s="239"/>
      <c r="AE93" s="239"/>
      <c r="AF93" s="239"/>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S98"/>
  <sheetViews>
    <sheetView topLeftCell="A25" zoomScale="115" zoomScaleNormal="115" workbookViewId="0">
      <selection activeCell="V1" sqref="V1:X1048576"/>
    </sheetView>
  </sheetViews>
  <sheetFormatPr defaultColWidth="9" defaultRowHeight="13"/>
  <cols>
    <col min="1" max="1" width="4.90625" style="25" bestFit="1" customWidth="1"/>
    <col min="2" max="2" width="5.26953125" style="25" customWidth="1"/>
    <col min="3" max="3" width="3.08984375" style="25" bestFit="1" customWidth="1"/>
    <col min="4" max="5" width="7.6328125" style="25" bestFit="1" customWidth="1"/>
    <col min="6" max="6" width="7.7265625" style="25" customWidth="1"/>
    <col min="7" max="7" width="8.08984375" style="25" bestFit="1" customWidth="1"/>
    <col min="8" max="10" width="7.6328125" style="25" bestFit="1" customWidth="1"/>
    <col min="11"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477</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97">
        <v>101.1</v>
      </c>
      <c r="E8" s="305">
        <v>113.1</v>
      </c>
      <c r="F8" s="305">
        <v>103.6</v>
      </c>
      <c r="G8" s="305">
        <v>114.2</v>
      </c>
      <c r="H8" s="305">
        <v>93.9</v>
      </c>
      <c r="I8" s="305">
        <v>105.5</v>
      </c>
      <c r="J8" s="305">
        <v>105.8</v>
      </c>
      <c r="K8" s="305">
        <v>104.5</v>
      </c>
      <c r="L8" s="280">
        <v>112.8</v>
      </c>
      <c r="M8" s="280">
        <v>101.5</v>
      </c>
      <c r="N8" s="280">
        <v>95.9</v>
      </c>
      <c r="O8" s="280">
        <v>100.4</v>
      </c>
      <c r="P8" s="305">
        <v>80.099999999999994</v>
      </c>
      <c r="Q8" s="305">
        <v>94</v>
      </c>
      <c r="R8" s="305">
        <v>104.3</v>
      </c>
      <c r="S8" s="280">
        <v>104.7</v>
      </c>
    </row>
    <row r="9" spans="1:28" ht="13.5" customHeight="1">
      <c r="A9" s="233" t="s">
        <v>52</v>
      </c>
      <c r="B9" s="233" t="s">
        <v>333</v>
      </c>
      <c r="C9" s="245"/>
      <c r="D9" s="298">
        <v>100.8</v>
      </c>
      <c r="E9" s="306">
        <v>99.4</v>
      </c>
      <c r="F9" s="306">
        <v>104.1</v>
      </c>
      <c r="G9" s="306">
        <v>111</v>
      </c>
      <c r="H9" s="306">
        <v>98.2</v>
      </c>
      <c r="I9" s="306">
        <v>108.7</v>
      </c>
      <c r="J9" s="306">
        <v>106.3</v>
      </c>
      <c r="K9" s="306">
        <v>99.3</v>
      </c>
      <c r="L9" s="281">
        <v>109</v>
      </c>
      <c r="M9" s="281">
        <v>97</v>
      </c>
      <c r="N9" s="281">
        <v>110.9</v>
      </c>
      <c r="O9" s="281">
        <v>101.5</v>
      </c>
      <c r="P9" s="306">
        <v>75.8</v>
      </c>
      <c r="Q9" s="306">
        <v>95</v>
      </c>
      <c r="R9" s="306">
        <v>101.2</v>
      </c>
      <c r="S9" s="281">
        <v>105.7</v>
      </c>
    </row>
    <row r="10" spans="1:28">
      <c r="A10" s="233"/>
      <c r="B10" s="233" t="s">
        <v>244</v>
      </c>
      <c r="C10" s="245"/>
      <c r="D10" s="298">
        <v>100</v>
      </c>
      <c r="E10" s="306">
        <v>100</v>
      </c>
      <c r="F10" s="306">
        <v>100</v>
      </c>
      <c r="G10" s="306">
        <v>100</v>
      </c>
      <c r="H10" s="306">
        <v>100</v>
      </c>
      <c r="I10" s="306">
        <v>100</v>
      </c>
      <c r="J10" s="306">
        <v>100</v>
      </c>
      <c r="K10" s="306">
        <v>100</v>
      </c>
      <c r="L10" s="281">
        <v>100</v>
      </c>
      <c r="M10" s="281">
        <v>100</v>
      </c>
      <c r="N10" s="281">
        <v>100</v>
      </c>
      <c r="O10" s="281">
        <v>100</v>
      </c>
      <c r="P10" s="306">
        <v>100</v>
      </c>
      <c r="Q10" s="306">
        <v>100</v>
      </c>
      <c r="R10" s="306">
        <v>100</v>
      </c>
      <c r="S10" s="281">
        <v>100</v>
      </c>
    </row>
    <row r="11" spans="1:28" ht="13.5" customHeight="1">
      <c r="A11" s="233"/>
      <c r="B11" s="233" t="s">
        <v>153</v>
      </c>
      <c r="C11" s="245"/>
      <c r="D11" s="298">
        <v>101.8</v>
      </c>
      <c r="E11" s="306">
        <v>108</v>
      </c>
      <c r="F11" s="306">
        <v>102.8</v>
      </c>
      <c r="G11" s="306">
        <v>99.6</v>
      </c>
      <c r="H11" s="306">
        <v>105.7</v>
      </c>
      <c r="I11" s="306">
        <v>102.4</v>
      </c>
      <c r="J11" s="306">
        <v>92.4</v>
      </c>
      <c r="K11" s="306">
        <v>96</v>
      </c>
      <c r="L11" s="306">
        <v>112.9</v>
      </c>
      <c r="M11" s="306">
        <v>106.9</v>
      </c>
      <c r="N11" s="306">
        <v>102.9</v>
      </c>
      <c r="O11" s="306">
        <v>98</v>
      </c>
      <c r="P11" s="306">
        <v>99.7</v>
      </c>
      <c r="Q11" s="306">
        <v>100.3</v>
      </c>
      <c r="R11" s="306">
        <v>99.8</v>
      </c>
      <c r="S11" s="306">
        <v>118.3</v>
      </c>
    </row>
    <row r="12" spans="1:28" ht="13.5" customHeight="1">
      <c r="B12" s="233" t="s">
        <v>366</v>
      </c>
      <c r="C12" s="245"/>
      <c r="D12" s="299">
        <v>99.6</v>
      </c>
      <c r="E12" s="281">
        <v>100.6</v>
      </c>
      <c r="F12" s="281">
        <v>105.3</v>
      </c>
      <c r="G12" s="281">
        <v>88.7</v>
      </c>
      <c r="H12" s="281">
        <v>96.6</v>
      </c>
      <c r="I12" s="281">
        <v>90.9</v>
      </c>
      <c r="J12" s="281">
        <v>87.4</v>
      </c>
      <c r="K12" s="281">
        <v>97.8</v>
      </c>
      <c r="L12" s="281">
        <v>111.1</v>
      </c>
      <c r="M12" s="281">
        <v>104.8</v>
      </c>
      <c r="N12" s="281">
        <v>98.9</v>
      </c>
      <c r="O12" s="281">
        <v>99.5</v>
      </c>
      <c r="P12" s="281">
        <v>96.8</v>
      </c>
      <c r="Q12" s="281">
        <v>96.9</v>
      </c>
      <c r="R12" s="281">
        <v>105.4</v>
      </c>
      <c r="S12" s="281">
        <v>115.6</v>
      </c>
    </row>
    <row r="13" spans="1:28" ht="13.5" customHeight="1">
      <c r="A13" s="234"/>
      <c r="B13" s="234" t="s">
        <v>160</v>
      </c>
      <c r="C13" s="246"/>
      <c r="D13" s="300">
        <v>98.6</v>
      </c>
      <c r="E13" s="307">
        <v>103.5</v>
      </c>
      <c r="F13" s="307">
        <v>103.7</v>
      </c>
      <c r="G13" s="307">
        <v>90.4</v>
      </c>
      <c r="H13" s="307">
        <v>92.3</v>
      </c>
      <c r="I13" s="307">
        <v>93.4</v>
      </c>
      <c r="J13" s="307">
        <v>89.1</v>
      </c>
      <c r="K13" s="307">
        <v>94.2</v>
      </c>
      <c r="L13" s="307">
        <v>112.5</v>
      </c>
      <c r="M13" s="307">
        <v>106</v>
      </c>
      <c r="N13" s="307">
        <v>96.2</v>
      </c>
      <c r="O13" s="307">
        <v>90.7</v>
      </c>
      <c r="P13" s="307">
        <v>90.7</v>
      </c>
      <c r="Q13" s="307">
        <v>94.9</v>
      </c>
      <c r="R13" s="307">
        <v>100</v>
      </c>
      <c r="S13" s="307">
        <v>118.9</v>
      </c>
    </row>
    <row r="14" spans="1:28" ht="13.5" customHeight="1">
      <c r="A14" s="233" t="s">
        <v>174</v>
      </c>
      <c r="B14" s="233">
        <v>11</v>
      </c>
      <c r="C14" s="245" t="s">
        <v>257</v>
      </c>
      <c r="D14" s="297">
        <v>84.9</v>
      </c>
      <c r="E14" s="305">
        <v>92.6</v>
      </c>
      <c r="F14" s="305">
        <v>88.4</v>
      </c>
      <c r="G14" s="305">
        <v>75.2</v>
      </c>
      <c r="H14" s="305">
        <v>93.9</v>
      </c>
      <c r="I14" s="305">
        <v>87.6</v>
      </c>
      <c r="J14" s="305">
        <v>78.599999999999994</v>
      </c>
      <c r="K14" s="305">
        <v>71</v>
      </c>
      <c r="L14" s="305">
        <v>89.5</v>
      </c>
      <c r="M14" s="305">
        <v>76</v>
      </c>
      <c r="N14" s="305">
        <v>96.8</v>
      </c>
      <c r="O14" s="305">
        <v>76</v>
      </c>
      <c r="P14" s="305">
        <v>67.3</v>
      </c>
      <c r="Q14" s="305">
        <v>84.8</v>
      </c>
      <c r="R14" s="305">
        <v>78.8</v>
      </c>
      <c r="S14" s="305">
        <v>107.6</v>
      </c>
    </row>
    <row r="15" spans="1:28" ht="13.5" customHeight="1">
      <c r="A15" s="235" t="s">
        <v>87</v>
      </c>
      <c r="B15" s="233">
        <v>12</v>
      </c>
      <c r="C15" s="245"/>
      <c r="D15" s="298">
        <v>173.6</v>
      </c>
      <c r="E15" s="306">
        <v>170.6</v>
      </c>
      <c r="F15" s="306">
        <v>196</v>
      </c>
      <c r="G15" s="306">
        <v>129.6</v>
      </c>
      <c r="H15" s="306">
        <v>177.4</v>
      </c>
      <c r="I15" s="306">
        <v>137.5</v>
      </c>
      <c r="J15" s="306">
        <v>141.9</v>
      </c>
      <c r="K15" s="306">
        <v>207</v>
      </c>
      <c r="L15" s="306">
        <v>190.8</v>
      </c>
      <c r="M15" s="306">
        <v>210.4</v>
      </c>
      <c r="N15" s="306">
        <v>112.9</v>
      </c>
      <c r="O15" s="306">
        <v>115.5</v>
      </c>
      <c r="P15" s="306">
        <v>204.5</v>
      </c>
      <c r="Q15" s="306">
        <v>160</v>
      </c>
      <c r="R15" s="306">
        <v>182.4</v>
      </c>
      <c r="S15" s="306">
        <v>173.6</v>
      </c>
    </row>
    <row r="16" spans="1:28" ht="13.5" customHeight="1">
      <c r="A16" s="235" t="s">
        <v>473</v>
      </c>
      <c r="B16" s="233" t="s">
        <v>363</v>
      </c>
      <c r="C16" s="245"/>
      <c r="D16" s="298">
        <v>85.8</v>
      </c>
      <c r="E16" s="306">
        <v>85.6</v>
      </c>
      <c r="F16" s="306">
        <v>86.4</v>
      </c>
      <c r="G16" s="306">
        <v>119.4</v>
      </c>
      <c r="H16" s="306">
        <v>83.1</v>
      </c>
      <c r="I16" s="306">
        <v>79.2</v>
      </c>
      <c r="J16" s="306">
        <v>89.1</v>
      </c>
      <c r="K16" s="306">
        <v>69.599999999999994</v>
      </c>
      <c r="L16" s="306">
        <v>94</v>
      </c>
      <c r="M16" s="306">
        <v>80.8</v>
      </c>
      <c r="N16" s="306">
        <v>86.4</v>
      </c>
      <c r="O16" s="306">
        <v>73.599999999999994</v>
      </c>
      <c r="P16" s="306">
        <v>78</v>
      </c>
      <c r="Q16" s="306">
        <v>81.400000000000006</v>
      </c>
      <c r="R16" s="306">
        <v>88.2</v>
      </c>
      <c r="S16" s="306">
        <v>115</v>
      </c>
    </row>
    <row r="17" spans="1:19" ht="13.5" customHeight="1">
      <c r="A17" s="235" t="s">
        <v>87</v>
      </c>
      <c r="B17" s="233">
        <v>2</v>
      </c>
      <c r="D17" s="298">
        <v>82.6</v>
      </c>
      <c r="E17" s="306">
        <v>84.4</v>
      </c>
      <c r="F17" s="306">
        <v>82.5</v>
      </c>
      <c r="G17" s="306">
        <v>83.7</v>
      </c>
      <c r="H17" s="306">
        <v>77.8</v>
      </c>
      <c r="I17" s="306">
        <v>82.1</v>
      </c>
      <c r="J17" s="306">
        <v>87.7</v>
      </c>
      <c r="K17" s="306">
        <v>69.7</v>
      </c>
      <c r="L17" s="306">
        <v>88.2</v>
      </c>
      <c r="M17" s="306">
        <v>79</v>
      </c>
      <c r="N17" s="306">
        <v>86.5</v>
      </c>
      <c r="O17" s="306">
        <v>77.900000000000006</v>
      </c>
      <c r="P17" s="306">
        <v>72.8</v>
      </c>
      <c r="Q17" s="306">
        <v>77.400000000000006</v>
      </c>
      <c r="R17" s="306">
        <v>88.3</v>
      </c>
      <c r="S17" s="306">
        <v>107.4</v>
      </c>
    </row>
    <row r="18" spans="1:19" ht="13.5" customHeight="1">
      <c r="A18" s="235" t="s">
        <v>87</v>
      </c>
      <c r="B18" s="233">
        <v>3</v>
      </c>
      <c r="C18" s="245"/>
      <c r="D18" s="298">
        <v>85.7</v>
      </c>
      <c r="E18" s="306">
        <v>93</v>
      </c>
      <c r="F18" s="306">
        <v>85.1</v>
      </c>
      <c r="G18" s="306">
        <v>93.8</v>
      </c>
      <c r="H18" s="306">
        <v>77.3</v>
      </c>
      <c r="I18" s="306">
        <v>83.1</v>
      </c>
      <c r="J18" s="306">
        <v>87.8</v>
      </c>
      <c r="K18" s="306">
        <v>77.099999999999994</v>
      </c>
      <c r="L18" s="306">
        <v>89</v>
      </c>
      <c r="M18" s="306">
        <v>80.2</v>
      </c>
      <c r="N18" s="306">
        <v>85.6</v>
      </c>
      <c r="O18" s="306">
        <v>74.099999999999994</v>
      </c>
      <c r="P18" s="306">
        <v>76.099999999999994</v>
      </c>
      <c r="Q18" s="306">
        <v>84</v>
      </c>
      <c r="R18" s="306">
        <v>92.9</v>
      </c>
      <c r="S18" s="306">
        <v>110.3</v>
      </c>
    </row>
    <row r="19" spans="1:19" ht="13.5" customHeight="1">
      <c r="A19" s="235" t="s">
        <v>87</v>
      </c>
      <c r="B19" s="233">
        <v>4</v>
      </c>
      <c r="C19" s="245"/>
      <c r="D19" s="298">
        <v>85.2</v>
      </c>
      <c r="E19" s="306">
        <v>102.5</v>
      </c>
      <c r="F19" s="306">
        <v>84.8</v>
      </c>
      <c r="G19" s="306">
        <v>88</v>
      </c>
      <c r="H19" s="306">
        <v>74.2</v>
      </c>
      <c r="I19" s="306">
        <v>81.7</v>
      </c>
      <c r="J19" s="306">
        <v>85.5</v>
      </c>
      <c r="K19" s="306">
        <v>72.599999999999994</v>
      </c>
      <c r="L19" s="306">
        <v>101.7</v>
      </c>
      <c r="M19" s="306">
        <v>81</v>
      </c>
      <c r="N19" s="306">
        <v>84</v>
      </c>
      <c r="O19" s="306">
        <v>80.099999999999994</v>
      </c>
      <c r="P19" s="306">
        <v>71.3</v>
      </c>
      <c r="Q19" s="306">
        <v>83.4</v>
      </c>
      <c r="R19" s="306">
        <v>84.8</v>
      </c>
      <c r="S19" s="306">
        <v>108.7</v>
      </c>
    </row>
    <row r="20" spans="1:19" ht="13.5" customHeight="1">
      <c r="A20" s="235" t="s">
        <v>87</v>
      </c>
      <c r="B20" s="233">
        <v>5</v>
      </c>
      <c r="C20" s="245"/>
      <c r="D20" s="298">
        <v>84.4</v>
      </c>
      <c r="E20" s="306">
        <v>93.9</v>
      </c>
      <c r="F20" s="306">
        <v>83</v>
      </c>
      <c r="G20" s="306">
        <v>84.3</v>
      </c>
      <c r="H20" s="306">
        <v>74.900000000000006</v>
      </c>
      <c r="I20" s="306">
        <v>79.3</v>
      </c>
      <c r="J20" s="306">
        <v>86.5</v>
      </c>
      <c r="K20" s="306">
        <v>71</v>
      </c>
      <c r="L20" s="306">
        <v>93.7</v>
      </c>
      <c r="M20" s="306">
        <v>113.5</v>
      </c>
      <c r="N20" s="306">
        <v>86.4</v>
      </c>
      <c r="O20" s="306">
        <v>79</v>
      </c>
      <c r="P20" s="306">
        <v>71.099999999999994</v>
      </c>
      <c r="Q20" s="306">
        <v>78.7</v>
      </c>
      <c r="R20" s="306">
        <v>84.5</v>
      </c>
      <c r="S20" s="306">
        <v>106.4</v>
      </c>
    </row>
    <row r="21" spans="1:19" ht="13.5" customHeight="1">
      <c r="A21" s="236" t="s">
        <v>87</v>
      </c>
      <c r="B21" s="233">
        <v>6</v>
      </c>
      <c r="C21" s="245"/>
      <c r="D21" s="298">
        <v>132.1</v>
      </c>
      <c r="E21" s="306">
        <v>141.80000000000001</v>
      </c>
      <c r="F21" s="306">
        <v>130.6</v>
      </c>
      <c r="G21" s="306">
        <v>93</v>
      </c>
      <c r="H21" s="306">
        <v>132.69999999999999</v>
      </c>
      <c r="I21" s="306">
        <v>97.7</v>
      </c>
      <c r="J21" s="306">
        <v>115.8</v>
      </c>
      <c r="K21" s="306">
        <v>169.6</v>
      </c>
      <c r="L21" s="306">
        <v>142.5</v>
      </c>
      <c r="M21" s="306">
        <v>124.3</v>
      </c>
      <c r="N21" s="306">
        <v>102.2</v>
      </c>
      <c r="O21" s="306">
        <v>92.7</v>
      </c>
      <c r="P21" s="306">
        <v>192.9</v>
      </c>
      <c r="Q21" s="306">
        <v>120.4</v>
      </c>
      <c r="R21" s="306">
        <v>159.19999999999999</v>
      </c>
      <c r="S21" s="306">
        <v>165.4</v>
      </c>
    </row>
    <row r="22" spans="1:19" ht="13.5" customHeight="1">
      <c r="A22" s="235" t="s">
        <v>87</v>
      </c>
      <c r="B22" s="233">
        <v>7</v>
      </c>
      <c r="D22" s="298">
        <v>127.6</v>
      </c>
      <c r="E22" s="306">
        <v>137</v>
      </c>
      <c r="F22" s="306">
        <v>154.80000000000001</v>
      </c>
      <c r="G22" s="306">
        <v>103</v>
      </c>
      <c r="H22" s="306">
        <v>90.9</v>
      </c>
      <c r="I22" s="306">
        <v>108.2</v>
      </c>
      <c r="J22" s="306">
        <v>127</v>
      </c>
      <c r="K22" s="306">
        <v>98.1</v>
      </c>
      <c r="L22" s="306">
        <v>125.2</v>
      </c>
      <c r="M22" s="306">
        <v>189.4</v>
      </c>
      <c r="N22" s="306">
        <v>90.1</v>
      </c>
      <c r="O22" s="306">
        <v>98.2</v>
      </c>
      <c r="P22" s="306">
        <v>78.7</v>
      </c>
      <c r="Q22" s="306">
        <v>101.9</v>
      </c>
      <c r="R22" s="306">
        <v>137.30000000000001</v>
      </c>
      <c r="S22" s="306">
        <v>141.1</v>
      </c>
    </row>
    <row r="23" spans="1:19" ht="13.5" customHeight="1">
      <c r="A23" s="235" t="s">
        <v>87</v>
      </c>
      <c r="B23" s="233">
        <v>8</v>
      </c>
      <c r="C23" s="245"/>
      <c r="D23" s="298">
        <v>84</v>
      </c>
      <c r="E23" s="306">
        <v>109.4</v>
      </c>
      <c r="F23" s="306">
        <v>84.7</v>
      </c>
      <c r="G23" s="306">
        <v>88.7</v>
      </c>
      <c r="H23" s="306">
        <v>88.4</v>
      </c>
      <c r="I23" s="306">
        <v>79.400000000000006</v>
      </c>
      <c r="J23" s="306">
        <v>88</v>
      </c>
      <c r="K23" s="306">
        <v>71</v>
      </c>
      <c r="L23" s="306">
        <v>78</v>
      </c>
      <c r="M23" s="306">
        <v>80</v>
      </c>
      <c r="N23" s="306">
        <v>86.1</v>
      </c>
      <c r="O23" s="306">
        <v>83.4</v>
      </c>
      <c r="P23" s="306">
        <v>68.3</v>
      </c>
      <c r="Q23" s="306">
        <v>75.3</v>
      </c>
      <c r="R23" s="306">
        <v>82.7</v>
      </c>
      <c r="S23" s="306">
        <v>106.9</v>
      </c>
    </row>
    <row r="24" spans="1:19" ht="13.5" customHeight="1">
      <c r="A24" s="235" t="s">
        <v>87</v>
      </c>
      <c r="B24" s="233">
        <v>9</v>
      </c>
      <c r="C24" s="245"/>
      <c r="D24" s="298">
        <v>81.599999999999994</v>
      </c>
      <c r="E24" s="306">
        <v>91.9</v>
      </c>
      <c r="F24" s="306">
        <v>82.7</v>
      </c>
      <c r="G24" s="306">
        <v>89.8</v>
      </c>
      <c r="H24" s="306">
        <v>75.099999999999994</v>
      </c>
      <c r="I24" s="306">
        <v>78.3</v>
      </c>
      <c r="J24" s="306">
        <v>83.1</v>
      </c>
      <c r="K24" s="306">
        <v>76.599999999999994</v>
      </c>
      <c r="L24" s="306">
        <v>75.400000000000006</v>
      </c>
      <c r="M24" s="306">
        <v>76.7</v>
      </c>
      <c r="N24" s="306">
        <v>79.7</v>
      </c>
      <c r="O24" s="306">
        <v>77.2</v>
      </c>
      <c r="P24" s="306">
        <v>69.099999999999994</v>
      </c>
      <c r="Q24" s="306">
        <v>77.099999999999994</v>
      </c>
      <c r="R24" s="306">
        <v>78.099999999999994</v>
      </c>
      <c r="S24" s="306">
        <v>108.2</v>
      </c>
    </row>
    <row r="25" spans="1:19" ht="13.5" customHeight="1">
      <c r="A25" s="235" t="s">
        <v>87</v>
      </c>
      <c r="B25" s="233">
        <v>10</v>
      </c>
      <c r="C25" s="245"/>
      <c r="D25" s="298">
        <v>81.099999999999994</v>
      </c>
      <c r="E25" s="306">
        <v>88.6</v>
      </c>
      <c r="F25" s="306">
        <v>81.5</v>
      </c>
      <c r="G25" s="306">
        <v>89.5</v>
      </c>
      <c r="H25" s="306">
        <v>72.7</v>
      </c>
      <c r="I25" s="306">
        <v>78.3</v>
      </c>
      <c r="J25" s="306">
        <v>87.9</v>
      </c>
      <c r="K25" s="306">
        <v>70.5</v>
      </c>
      <c r="L25" s="306">
        <v>88.5</v>
      </c>
      <c r="M25" s="306">
        <v>81.599999999999994</v>
      </c>
      <c r="N25" s="306">
        <v>79.400000000000006</v>
      </c>
      <c r="O25" s="306">
        <v>72.900000000000006</v>
      </c>
      <c r="P25" s="306">
        <v>69.599999999999994</v>
      </c>
      <c r="Q25" s="306">
        <v>73.900000000000006</v>
      </c>
      <c r="R25" s="306">
        <v>79.400000000000006</v>
      </c>
      <c r="S25" s="306">
        <v>103.8</v>
      </c>
    </row>
    <row r="26" spans="1:19" ht="13.5" customHeight="1">
      <c r="A26" s="237" t="s">
        <v>87</v>
      </c>
      <c r="B26" s="241">
        <v>11</v>
      </c>
      <c r="C26" s="247"/>
      <c r="D26" s="300">
        <v>85.8</v>
      </c>
      <c r="E26" s="307">
        <v>87.9</v>
      </c>
      <c r="F26" s="307">
        <v>87.3</v>
      </c>
      <c r="G26" s="307">
        <v>88.7</v>
      </c>
      <c r="H26" s="307">
        <v>71.7</v>
      </c>
      <c r="I26" s="307">
        <v>92.7</v>
      </c>
      <c r="J26" s="307">
        <v>83.9</v>
      </c>
      <c r="K26" s="307">
        <v>73</v>
      </c>
      <c r="L26" s="307">
        <v>84.4</v>
      </c>
      <c r="M26" s="307">
        <v>85.4</v>
      </c>
      <c r="N26" s="307">
        <v>82.6</v>
      </c>
      <c r="O26" s="307">
        <v>82</v>
      </c>
      <c r="P26" s="307">
        <v>68.3</v>
      </c>
      <c r="Q26" s="307">
        <v>86.2</v>
      </c>
      <c r="R26" s="307">
        <v>79.099999999999994</v>
      </c>
      <c r="S26" s="307">
        <v>109.8</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97">
        <v>-1.2</v>
      </c>
      <c r="E28" s="305">
        <v>12.4</v>
      </c>
      <c r="F28" s="305">
        <v>-2</v>
      </c>
      <c r="G28" s="305">
        <v>18.399999999999999</v>
      </c>
      <c r="H28" s="305">
        <v>-6.3</v>
      </c>
      <c r="I28" s="305">
        <v>-6.9</v>
      </c>
      <c r="J28" s="305">
        <v>15.4</v>
      </c>
      <c r="K28" s="305">
        <v>-4.5999999999999996</v>
      </c>
      <c r="L28" s="280">
        <v>-20.8</v>
      </c>
      <c r="M28" s="280">
        <v>11.7</v>
      </c>
      <c r="N28" s="280">
        <v>-11.3</v>
      </c>
      <c r="O28" s="280">
        <v>3.5</v>
      </c>
      <c r="P28" s="305">
        <v>-19.3</v>
      </c>
      <c r="Q28" s="305">
        <v>2.9</v>
      </c>
      <c r="R28" s="305">
        <v>-1.8</v>
      </c>
      <c r="S28" s="280">
        <v>2.4</v>
      </c>
    </row>
    <row r="29" spans="1:19" ht="13.5" customHeight="1">
      <c r="A29" s="233" t="s">
        <v>52</v>
      </c>
      <c r="B29" s="233" t="s">
        <v>333</v>
      </c>
      <c r="C29" s="245"/>
      <c r="D29" s="298">
        <v>-0.3</v>
      </c>
      <c r="E29" s="306">
        <v>-12.2</v>
      </c>
      <c r="F29" s="306">
        <v>0.3</v>
      </c>
      <c r="G29" s="306">
        <v>-2.9</v>
      </c>
      <c r="H29" s="306">
        <v>4.5</v>
      </c>
      <c r="I29" s="306">
        <v>2.9</v>
      </c>
      <c r="J29" s="306">
        <v>0.4</v>
      </c>
      <c r="K29" s="306">
        <v>-5.0999999999999996</v>
      </c>
      <c r="L29" s="281">
        <v>-3.5</v>
      </c>
      <c r="M29" s="281">
        <v>-4.5999999999999996</v>
      </c>
      <c r="N29" s="281">
        <v>15.5</v>
      </c>
      <c r="O29" s="281">
        <v>1.1000000000000001</v>
      </c>
      <c r="P29" s="306">
        <v>-5.5</v>
      </c>
      <c r="Q29" s="306">
        <v>1</v>
      </c>
      <c r="R29" s="306">
        <v>-2.9</v>
      </c>
      <c r="S29" s="281">
        <v>1</v>
      </c>
    </row>
    <row r="30" spans="1:19" ht="13.5" customHeight="1">
      <c r="A30" s="233"/>
      <c r="B30" s="233" t="s">
        <v>244</v>
      </c>
      <c r="C30" s="245"/>
      <c r="D30" s="298">
        <v>-0.8</v>
      </c>
      <c r="E30" s="306">
        <v>0.5</v>
      </c>
      <c r="F30" s="306">
        <v>-3.8</v>
      </c>
      <c r="G30" s="306">
        <v>-9.9</v>
      </c>
      <c r="H30" s="306">
        <v>1.8</v>
      </c>
      <c r="I30" s="306">
        <v>-8</v>
      </c>
      <c r="J30" s="306">
        <v>-5.8</v>
      </c>
      <c r="K30" s="306">
        <v>0.7</v>
      </c>
      <c r="L30" s="281">
        <v>-8.3000000000000007</v>
      </c>
      <c r="M30" s="281">
        <v>3.2</v>
      </c>
      <c r="N30" s="281">
        <v>-9.8000000000000007</v>
      </c>
      <c r="O30" s="281">
        <v>-1.6</v>
      </c>
      <c r="P30" s="306">
        <v>32</v>
      </c>
      <c r="Q30" s="306">
        <v>5.3</v>
      </c>
      <c r="R30" s="306">
        <v>-1.2</v>
      </c>
      <c r="S30" s="281">
        <v>-5.4</v>
      </c>
    </row>
    <row r="31" spans="1:19" ht="13.5" customHeight="1">
      <c r="A31" s="233"/>
      <c r="B31" s="233" t="s">
        <v>153</v>
      </c>
      <c r="C31" s="245"/>
      <c r="D31" s="298">
        <v>1.8</v>
      </c>
      <c r="E31" s="306">
        <v>8</v>
      </c>
      <c r="F31" s="306">
        <v>2.8</v>
      </c>
      <c r="G31" s="306">
        <v>-0.4</v>
      </c>
      <c r="H31" s="306">
        <v>5.7</v>
      </c>
      <c r="I31" s="306">
        <v>2.4</v>
      </c>
      <c r="J31" s="306">
        <v>-7.6</v>
      </c>
      <c r="K31" s="306">
        <v>-4</v>
      </c>
      <c r="L31" s="281">
        <v>12.9</v>
      </c>
      <c r="M31" s="281">
        <v>6.9</v>
      </c>
      <c r="N31" s="281">
        <v>2.9</v>
      </c>
      <c r="O31" s="281">
        <v>-2</v>
      </c>
      <c r="P31" s="306">
        <v>-0.3</v>
      </c>
      <c r="Q31" s="306">
        <v>0.3</v>
      </c>
      <c r="R31" s="306">
        <v>-0.2</v>
      </c>
      <c r="S31" s="281">
        <v>18.3</v>
      </c>
    </row>
    <row r="32" spans="1:19" ht="13.5" customHeight="1">
      <c r="B32" s="233" t="s">
        <v>366</v>
      </c>
      <c r="C32" s="245"/>
      <c r="D32" s="298">
        <v>-2.2000000000000002</v>
      </c>
      <c r="E32" s="306">
        <v>-6.9</v>
      </c>
      <c r="F32" s="306">
        <v>2.4</v>
      </c>
      <c r="G32" s="306">
        <v>-10.9</v>
      </c>
      <c r="H32" s="306">
        <v>-8.6</v>
      </c>
      <c r="I32" s="306">
        <v>-11.2</v>
      </c>
      <c r="J32" s="306">
        <v>-5.4</v>
      </c>
      <c r="K32" s="306">
        <v>1.9</v>
      </c>
      <c r="L32" s="281">
        <v>-1.6</v>
      </c>
      <c r="M32" s="281">
        <v>-2</v>
      </c>
      <c r="N32" s="281">
        <v>-3.9</v>
      </c>
      <c r="O32" s="281">
        <v>1.5</v>
      </c>
      <c r="P32" s="306">
        <v>-2.9</v>
      </c>
      <c r="Q32" s="306">
        <v>-3.4</v>
      </c>
      <c r="R32" s="306">
        <v>5.6</v>
      </c>
      <c r="S32" s="281">
        <v>-2.2999999999999998</v>
      </c>
    </row>
    <row r="33" spans="1:32" ht="13.5" customHeight="1">
      <c r="A33" s="234"/>
      <c r="B33" s="234" t="s">
        <v>160</v>
      </c>
      <c r="C33" s="246"/>
      <c r="D33" s="300">
        <v>-1</v>
      </c>
      <c r="E33" s="307">
        <v>2.9</v>
      </c>
      <c r="F33" s="307">
        <v>-1.5</v>
      </c>
      <c r="G33" s="307">
        <v>1.9</v>
      </c>
      <c r="H33" s="307">
        <v>-4.5</v>
      </c>
      <c r="I33" s="307">
        <v>2.8</v>
      </c>
      <c r="J33" s="307">
        <v>1.9</v>
      </c>
      <c r="K33" s="307">
        <v>-3.7</v>
      </c>
      <c r="L33" s="307">
        <v>1.3</v>
      </c>
      <c r="M33" s="307">
        <v>1.1000000000000001</v>
      </c>
      <c r="N33" s="307">
        <v>-2.7</v>
      </c>
      <c r="O33" s="307">
        <v>-8.8000000000000007</v>
      </c>
      <c r="P33" s="307">
        <v>-6.3</v>
      </c>
      <c r="Q33" s="307">
        <v>-2.1</v>
      </c>
      <c r="R33" s="307">
        <v>-5.0999999999999996</v>
      </c>
      <c r="S33" s="307">
        <v>2.9</v>
      </c>
    </row>
    <row r="34" spans="1:32" ht="13.5" customHeight="1">
      <c r="A34" s="233" t="s">
        <v>174</v>
      </c>
      <c r="B34" s="233">
        <v>11</v>
      </c>
      <c r="C34" s="245" t="s">
        <v>257</v>
      </c>
      <c r="D34" s="297">
        <v>0.5</v>
      </c>
      <c r="E34" s="305">
        <v>-0.2</v>
      </c>
      <c r="F34" s="305">
        <v>5.5</v>
      </c>
      <c r="G34" s="305">
        <v>9</v>
      </c>
      <c r="H34" s="305">
        <v>6.5</v>
      </c>
      <c r="I34" s="305">
        <v>8.1</v>
      </c>
      <c r="J34" s="305">
        <v>-4</v>
      </c>
      <c r="K34" s="305">
        <v>-1.9</v>
      </c>
      <c r="L34" s="305">
        <v>-20</v>
      </c>
      <c r="M34" s="305">
        <v>-6.5</v>
      </c>
      <c r="N34" s="305">
        <v>-1.2</v>
      </c>
      <c r="O34" s="305">
        <v>-16.100000000000001</v>
      </c>
      <c r="P34" s="305">
        <v>-7.6</v>
      </c>
      <c r="Q34" s="305">
        <v>1.4</v>
      </c>
      <c r="R34" s="305">
        <v>-2</v>
      </c>
      <c r="S34" s="305">
        <v>-3.2</v>
      </c>
    </row>
    <row r="35" spans="1:32" ht="13.5" customHeight="1">
      <c r="A35" s="235" t="s">
        <v>87</v>
      </c>
      <c r="B35" s="233">
        <v>12</v>
      </c>
      <c r="C35" s="245"/>
      <c r="D35" s="298">
        <v>1.1000000000000001</v>
      </c>
      <c r="E35" s="306">
        <v>8</v>
      </c>
      <c r="F35" s="306">
        <v>-4.4000000000000004</v>
      </c>
      <c r="G35" s="306">
        <v>-24.9</v>
      </c>
      <c r="H35" s="306">
        <v>4.5</v>
      </c>
      <c r="I35" s="306">
        <v>-2.8</v>
      </c>
      <c r="J35" s="306">
        <v>17.600000000000001</v>
      </c>
      <c r="K35" s="306">
        <v>13.1</v>
      </c>
      <c r="L35" s="306">
        <v>2.5</v>
      </c>
      <c r="M35" s="306">
        <v>0.8</v>
      </c>
      <c r="N35" s="306">
        <v>-0.9</v>
      </c>
      <c r="O35" s="306">
        <v>-13.5</v>
      </c>
      <c r="P35" s="306">
        <v>0.3</v>
      </c>
      <c r="Q35" s="306">
        <v>5.0999999999999996</v>
      </c>
      <c r="R35" s="306">
        <v>-16.899999999999999</v>
      </c>
      <c r="S35" s="306">
        <v>6.3</v>
      </c>
    </row>
    <row r="36" spans="1:32" ht="13.5" customHeight="1">
      <c r="A36" s="235" t="s">
        <v>473</v>
      </c>
      <c r="B36" s="233" t="s">
        <v>363</v>
      </c>
      <c r="C36" s="245"/>
      <c r="D36" s="298">
        <v>-1</v>
      </c>
      <c r="E36" s="306">
        <v>-8.4</v>
      </c>
      <c r="F36" s="306">
        <v>-1.7</v>
      </c>
      <c r="G36" s="306">
        <v>54.3</v>
      </c>
      <c r="H36" s="306">
        <v>6.4</v>
      </c>
      <c r="I36" s="306">
        <v>-4.9000000000000004</v>
      </c>
      <c r="J36" s="306">
        <v>3.4</v>
      </c>
      <c r="K36" s="306">
        <v>-0.6</v>
      </c>
      <c r="L36" s="306">
        <v>-0.9</v>
      </c>
      <c r="M36" s="306">
        <v>-6.6</v>
      </c>
      <c r="N36" s="306">
        <v>-1.9</v>
      </c>
      <c r="O36" s="306">
        <v>-15.2</v>
      </c>
      <c r="P36" s="306">
        <v>8.9</v>
      </c>
      <c r="Q36" s="306">
        <v>-6.7</v>
      </c>
      <c r="R36" s="306">
        <v>9.6999999999999993</v>
      </c>
      <c r="S36" s="306">
        <v>5.8</v>
      </c>
    </row>
    <row r="37" spans="1:32" ht="13.5" customHeight="1">
      <c r="A37" s="235" t="s">
        <v>87</v>
      </c>
      <c r="B37" s="233">
        <v>2</v>
      </c>
      <c r="D37" s="298">
        <v>0.2</v>
      </c>
      <c r="E37" s="306">
        <v>-1.3</v>
      </c>
      <c r="F37" s="306">
        <v>-1.6</v>
      </c>
      <c r="G37" s="306">
        <v>11.9</v>
      </c>
      <c r="H37" s="306">
        <v>12.3</v>
      </c>
      <c r="I37" s="306">
        <v>0.9</v>
      </c>
      <c r="J37" s="306">
        <v>12.4</v>
      </c>
      <c r="K37" s="306">
        <v>0</v>
      </c>
      <c r="L37" s="306">
        <v>-9.1</v>
      </c>
      <c r="M37" s="306">
        <v>-2.9</v>
      </c>
      <c r="N37" s="306">
        <v>1.3</v>
      </c>
      <c r="O37" s="306">
        <v>-14.2</v>
      </c>
      <c r="P37" s="306">
        <v>0</v>
      </c>
      <c r="Q37" s="306">
        <v>-3.4</v>
      </c>
      <c r="R37" s="306">
        <v>5.6</v>
      </c>
      <c r="S37" s="306">
        <v>1.4</v>
      </c>
    </row>
    <row r="38" spans="1:32" ht="13.5" customHeight="1">
      <c r="A38" s="235" t="s">
        <v>87</v>
      </c>
      <c r="B38" s="233">
        <v>3</v>
      </c>
      <c r="C38" s="245"/>
      <c r="D38" s="298">
        <v>1.2</v>
      </c>
      <c r="E38" s="306">
        <v>0.4</v>
      </c>
      <c r="F38" s="306">
        <v>-2.2000000000000002</v>
      </c>
      <c r="G38" s="306">
        <v>8.3000000000000007</v>
      </c>
      <c r="H38" s="306">
        <v>-1.2</v>
      </c>
      <c r="I38" s="306">
        <v>-0.1</v>
      </c>
      <c r="J38" s="306">
        <v>20.9</v>
      </c>
      <c r="K38" s="306">
        <v>0</v>
      </c>
      <c r="L38" s="306">
        <v>-10.7</v>
      </c>
      <c r="M38" s="306">
        <v>-5.8</v>
      </c>
      <c r="N38" s="306">
        <v>-7.6</v>
      </c>
      <c r="O38" s="306">
        <v>-15.4</v>
      </c>
      <c r="P38" s="306">
        <v>1.9</v>
      </c>
      <c r="Q38" s="306">
        <v>7.4</v>
      </c>
      <c r="R38" s="306">
        <v>-5.6</v>
      </c>
      <c r="S38" s="306">
        <v>-5.9</v>
      </c>
    </row>
    <row r="39" spans="1:32" ht="13.5" customHeight="1">
      <c r="A39" s="235" t="s">
        <v>87</v>
      </c>
      <c r="B39" s="233">
        <v>4</v>
      </c>
      <c r="C39" s="245"/>
      <c r="D39" s="298">
        <v>0.4</v>
      </c>
      <c r="E39" s="306">
        <v>0.9</v>
      </c>
      <c r="F39" s="306">
        <v>0.6</v>
      </c>
      <c r="G39" s="306">
        <v>17</v>
      </c>
      <c r="H39" s="306">
        <v>4.2</v>
      </c>
      <c r="I39" s="306">
        <v>-4.5999999999999996</v>
      </c>
      <c r="J39" s="306">
        <v>11.8</v>
      </c>
      <c r="K39" s="306">
        <v>2.7</v>
      </c>
      <c r="L39" s="306">
        <v>-5.2</v>
      </c>
      <c r="M39" s="306">
        <v>-0.1</v>
      </c>
      <c r="N39" s="306">
        <v>-6.4</v>
      </c>
      <c r="O39" s="306">
        <v>-14.9</v>
      </c>
      <c r="P39" s="306">
        <v>-1.4</v>
      </c>
      <c r="Q39" s="306">
        <v>0.5</v>
      </c>
      <c r="R39" s="306">
        <v>-1.9</v>
      </c>
      <c r="S39" s="306">
        <v>-5.6</v>
      </c>
    </row>
    <row r="40" spans="1:32" ht="13.5" customHeight="1">
      <c r="A40" s="235" t="s">
        <v>87</v>
      </c>
      <c r="B40" s="233">
        <v>5</v>
      </c>
      <c r="C40" s="245"/>
      <c r="D40" s="298">
        <v>1.1000000000000001</v>
      </c>
      <c r="E40" s="306">
        <v>9.3000000000000007</v>
      </c>
      <c r="F40" s="306">
        <v>-0.5</v>
      </c>
      <c r="G40" s="306">
        <v>12.4</v>
      </c>
      <c r="H40" s="306">
        <v>4.2</v>
      </c>
      <c r="I40" s="306">
        <v>-2.2999999999999998</v>
      </c>
      <c r="J40" s="306">
        <v>12.9</v>
      </c>
      <c r="K40" s="306">
        <v>0.6</v>
      </c>
      <c r="L40" s="306">
        <v>-5.4</v>
      </c>
      <c r="M40" s="306">
        <v>-2.7</v>
      </c>
      <c r="N40" s="306">
        <v>-5.0999999999999996</v>
      </c>
      <c r="O40" s="306">
        <v>-9.4</v>
      </c>
      <c r="P40" s="306">
        <v>-0.7</v>
      </c>
      <c r="Q40" s="306">
        <v>-1.4</v>
      </c>
      <c r="R40" s="306">
        <v>-0.4</v>
      </c>
      <c r="S40" s="306">
        <v>1.5</v>
      </c>
    </row>
    <row r="41" spans="1:32" ht="13.5" customHeight="1">
      <c r="A41" s="236" t="s">
        <v>87</v>
      </c>
      <c r="B41" s="233">
        <v>6</v>
      </c>
      <c r="C41" s="245"/>
      <c r="D41" s="298">
        <v>5.2</v>
      </c>
      <c r="E41" s="306">
        <v>17.100000000000001</v>
      </c>
      <c r="F41" s="306">
        <v>1.3</v>
      </c>
      <c r="G41" s="306">
        <v>-43.3</v>
      </c>
      <c r="H41" s="306">
        <v>15.5</v>
      </c>
      <c r="I41" s="306">
        <v>-8.8000000000000007</v>
      </c>
      <c r="J41" s="306">
        <v>24</v>
      </c>
      <c r="K41" s="306">
        <v>-4.3</v>
      </c>
      <c r="L41" s="306">
        <v>-9.4</v>
      </c>
      <c r="M41" s="306">
        <v>-13.7</v>
      </c>
      <c r="N41" s="306">
        <v>11</v>
      </c>
      <c r="O41" s="306">
        <v>-13.6</v>
      </c>
      <c r="P41" s="306">
        <v>4.9000000000000004</v>
      </c>
      <c r="Q41" s="306">
        <v>8.8000000000000007</v>
      </c>
      <c r="R41" s="306">
        <v>17.5</v>
      </c>
      <c r="S41" s="306">
        <v>26.4</v>
      </c>
    </row>
    <row r="42" spans="1:32" ht="13.5" customHeight="1">
      <c r="A42" s="235" t="s">
        <v>87</v>
      </c>
      <c r="B42" s="233">
        <v>7</v>
      </c>
      <c r="D42" s="298">
        <v>-1.9</v>
      </c>
      <c r="E42" s="306">
        <v>1.3</v>
      </c>
      <c r="F42" s="306">
        <v>-4.0999999999999996</v>
      </c>
      <c r="G42" s="306">
        <v>21.5</v>
      </c>
      <c r="H42" s="306">
        <v>2.1</v>
      </c>
      <c r="I42" s="306">
        <v>-12.2</v>
      </c>
      <c r="J42" s="306">
        <v>4.4000000000000004</v>
      </c>
      <c r="K42" s="306">
        <v>9</v>
      </c>
      <c r="L42" s="306">
        <v>-10.3</v>
      </c>
      <c r="M42" s="306">
        <v>14.6</v>
      </c>
      <c r="N42" s="306">
        <v>-15.8</v>
      </c>
      <c r="O42" s="306">
        <v>-7.5</v>
      </c>
      <c r="P42" s="306">
        <v>11.8</v>
      </c>
      <c r="Q42" s="306">
        <v>-6.2</v>
      </c>
      <c r="R42" s="306">
        <v>6.8</v>
      </c>
      <c r="S42" s="306">
        <v>4.0999999999999996</v>
      </c>
    </row>
    <row r="43" spans="1:32" ht="13.5" customHeight="1">
      <c r="A43" s="235" t="s">
        <v>87</v>
      </c>
      <c r="B43" s="233">
        <v>8</v>
      </c>
      <c r="C43" s="245"/>
      <c r="D43" s="298">
        <v>-2.6</v>
      </c>
      <c r="E43" s="306">
        <v>18.7</v>
      </c>
      <c r="F43" s="306">
        <v>-2.5</v>
      </c>
      <c r="G43" s="306">
        <v>25.3</v>
      </c>
      <c r="H43" s="306">
        <v>-15.8</v>
      </c>
      <c r="I43" s="306">
        <v>-6.8</v>
      </c>
      <c r="J43" s="306">
        <v>2.2999999999999998</v>
      </c>
      <c r="K43" s="306">
        <v>1.3</v>
      </c>
      <c r="L43" s="306">
        <v>-14.2</v>
      </c>
      <c r="M43" s="306">
        <v>-10.5</v>
      </c>
      <c r="N43" s="306">
        <v>-6.4</v>
      </c>
      <c r="O43" s="306">
        <v>-1.2</v>
      </c>
      <c r="P43" s="306">
        <v>-7.5</v>
      </c>
      <c r="Q43" s="306">
        <v>-5</v>
      </c>
      <c r="R43" s="306">
        <v>5.9</v>
      </c>
      <c r="S43" s="306">
        <v>-4.9000000000000004</v>
      </c>
    </row>
    <row r="44" spans="1:32" ht="13.5" customHeight="1">
      <c r="A44" s="235" t="s">
        <v>87</v>
      </c>
      <c r="B44" s="233">
        <v>9</v>
      </c>
      <c r="C44" s="245"/>
      <c r="D44" s="298">
        <v>-0.7</v>
      </c>
      <c r="E44" s="306">
        <v>3.6</v>
      </c>
      <c r="F44" s="306">
        <v>-2.2000000000000002</v>
      </c>
      <c r="G44" s="306">
        <v>24.5</v>
      </c>
      <c r="H44" s="306">
        <v>7</v>
      </c>
      <c r="I44" s="306">
        <v>-8.4</v>
      </c>
      <c r="J44" s="306">
        <v>10.7</v>
      </c>
      <c r="K44" s="306">
        <v>5.4</v>
      </c>
      <c r="L44" s="306">
        <v>-17.600000000000001</v>
      </c>
      <c r="M44" s="306">
        <v>-3.3</v>
      </c>
      <c r="N44" s="306">
        <v>-12.6</v>
      </c>
      <c r="O44" s="306">
        <v>-2.6</v>
      </c>
      <c r="P44" s="306">
        <v>4.0999999999999996</v>
      </c>
      <c r="Q44" s="306">
        <v>-3.1</v>
      </c>
      <c r="R44" s="306">
        <v>1</v>
      </c>
      <c r="S44" s="306">
        <v>-0.1</v>
      </c>
    </row>
    <row r="45" spans="1:32" ht="13.5" customHeight="1">
      <c r="A45" s="235" t="s">
        <v>87</v>
      </c>
      <c r="B45" s="233">
        <v>10</v>
      </c>
      <c r="C45" s="245"/>
      <c r="D45" s="298">
        <v>-0.7</v>
      </c>
      <c r="E45" s="306">
        <v>0.8</v>
      </c>
      <c r="F45" s="306">
        <v>-2</v>
      </c>
      <c r="G45" s="306">
        <v>16.2</v>
      </c>
      <c r="H45" s="306">
        <v>-7.4</v>
      </c>
      <c r="I45" s="306">
        <v>-6.3</v>
      </c>
      <c r="J45" s="306">
        <v>15.1</v>
      </c>
      <c r="K45" s="306">
        <v>0.1</v>
      </c>
      <c r="L45" s="306">
        <v>-10.1</v>
      </c>
      <c r="M45" s="306">
        <v>1</v>
      </c>
      <c r="N45" s="306">
        <v>-10.1</v>
      </c>
      <c r="O45" s="306">
        <v>-9.8000000000000007</v>
      </c>
      <c r="P45" s="306">
        <v>0.6</v>
      </c>
      <c r="Q45" s="306">
        <v>-4.2</v>
      </c>
      <c r="R45" s="306">
        <v>1.3</v>
      </c>
      <c r="S45" s="306">
        <v>-2.6</v>
      </c>
    </row>
    <row r="46" spans="1:32" ht="13.5" customHeight="1">
      <c r="A46" s="237" t="s">
        <v>87</v>
      </c>
      <c r="B46" s="241">
        <v>11</v>
      </c>
      <c r="C46" s="247"/>
      <c r="D46" s="258">
        <v>0.4</v>
      </c>
      <c r="E46" s="269">
        <v>-5.2</v>
      </c>
      <c r="F46" s="269">
        <v>-2.8</v>
      </c>
      <c r="G46" s="269">
        <v>21.8</v>
      </c>
      <c r="H46" s="269">
        <v>-23.6</v>
      </c>
      <c r="I46" s="269">
        <v>5.3</v>
      </c>
      <c r="J46" s="269">
        <v>6.9</v>
      </c>
      <c r="K46" s="269">
        <v>4.0999999999999996</v>
      </c>
      <c r="L46" s="269">
        <v>-6.4</v>
      </c>
      <c r="M46" s="269">
        <v>9.8000000000000007</v>
      </c>
      <c r="N46" s="269">
        <v>-12.4</v>
      </c>
      <c r="O46" s="269">
        <v>8.5</v>
      </c>
      <c r="P46" s="269">
        <v>0</v>
      </c>
      <c r="Q46" s="269">
        <v>4.5999999999999996</v>
      </c>
      <c r="R46" s="269">
        <v>0.3</v>
      </c>
      <c r="S46" s="269">
        <v>2</v>
      </c>
    </row>
    <row r="47" spans="1:32" ht="27" customHeight="1">
      <c r="A47" s="238" t="s">
        <v>474</v>
      </c>
      <c r="B47" s="238"/>
      <c r="C47" s="248"/>
      <c r="D47" s="301">
        <v>5.8</v>
      </c>
      <c r="E47" s="301">
        <v>-0.8</v>
      </c>
      <c r="F47" s="301">
        <v>7.1</v>
      </c>
      <c r="G47" s="301">
        <v>-0.9</v>
      </c>
      <c r="H47" s="301">
        <v>-1.4</v>
      </c>
      <c r="I47" s="301">
        <v>18.399999999999999</v>
      </c>
      <c r="J47" s="301">
        <v>-4.5999999999999996</v>
      </c>
      <c r="K47" s="301">
        <v>3.5</v>
      </c>
      <c r="L47" s="301">
        <v>-4.5999999999999996</v>
      </c>
      <c r="M47" s="301">
        <v>4.7</v>
      </c>
      <c r="N47" s="301">
        <v>4</v>
      </c>
      <c r="O47" s="301">
        <v>12.5</v>
      </c>
      <c r="P47" s="301">
        <v>-1.9</v>
      </c>
      <c r="Q47" s="301">
        <v>16.600000000000001</v>
      </c>
      <c r="R47" s="301">
        <v>-0.4</v>
      </c>
      <c r="S47" s="301">
        <v>5.8</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97">
        <v>100.8</v>
      </c>
      <c r="E54" s="305">
        <v>139.19999999999999</v>
      </c>
      <c r="F54" s="305">
        <v>103.1</v>
      </c>
      <c r="G54" s="305">
        <v>106.7</v>
      </c>
      <c r="H54" s="305">
        <v>107.3</v>
      </c>
      <c r="I54" s="305">
        <v>104.5</v>
      </c>
      <c r="J54" s="305">
        <v>102.7</v>
      </c>
      <c r="K54" s="305">
        <v>115.1</v>
      </c>
      <c r="L54" s="280">
        <v>107.9</v>
      </c>
      <c r="M54" s="280">
        <v>99.9</v>
      </c>
      <c r="N54" s="280">
        <v>94.2</v>
      </c>
      <c r="O54" s="280">
        <v>112.6</v>
      </c>
      <c r="P54" s="305">
        <v>80.599999999999994</v>
      </c>
      <c r="Q54" s="305">
        <v>92</v>
      </c>
      <c r="R54" s="305">
        <v>100.1</v>
      </c>
      <c r="S54" s="280">
        <v>101.5</v>
      </c>
    </row>
    <row r="55" spans="1:19" ht="13.5" customHeight="1">
      <c r="A55" s="233" t="s">
        <v>52</v>
      </c>
      <c r="B55" s="233" t="s">
        <v>333</v>
      </c>
      <c r="C55" s="245"/>
      <c r="D55" s="298">
        <v>101.7</v>
      </c>
      <c r="E55" s="306">
        <v>104.5</v>
      </c>
      <c r="F55" s="306">
        <v>104.3</v>
      </c>
      <c r="G55" s="306">
        <v>108.5</v>
      </c>
      <c r="H55" s="306">
        <v>103.3</v>
      </c>
      <c r="I55" s="306">
        <v>110</v>
      </c>
      <c r="J55" s="306">
        <v>108.1</v>
      </c>
      <c r="K55" s="306">
        <v>103.9</v>
      </c>
      <c r="L55" s="281">
        <v>88</v>
      </c>
      <c r="M55" s="281">
        <v>97.7</v>
      </c>
      <c r="N55" s="281">
        <v>119.7</v>
      </c>
      <c r="O55" s="281">
        <v>108.5</v>
      </c>
      <c r="P55" s="306">
        <v>78.5</v>
      </c>
      <c r="Q55" s="306">
        <v>95.6</v>
      </c>
      <c r="R55" s="306">
        <v>100.2</v>
      </c>
      <c r="S55" s="281">
        <v>100.8</v>
      </c>
    </row>
    <row r="56" spans="1:19" ht="13.5" customHeight="1">
      <c r="A56" s="233"/>
      <c r="B56" s="233" t="s">
        <v>244</v>
      </c>
      <c r="C56" s="245"/>
      <c r="D56" s="298">
        <v>100</v>
      </c>
      <c r="E56" s="306">
        <v>100</v>
      </c>
      <c r="F56" s="306">
        <v>100</v>
      </c>
      <c r="G56" s="306">
        <v>100</v>
      </c>
      <c r="H56" s="306">
        <v>100</v>
      </c>
      <c r="I56" s="306">
        <v>100</v>
      </c>
      <c r="J56" s="306">
        <v>100</v>
      </c>
      <c r="K56" s="306">
        <v>100</v>
      </c>
      <c r="L56" s="281">
        <v>100</v>
      </c>
      <c r="M56" s="281">
        <v>100</v>
      </c>
      <c r="N56" s="281">
        <v>100</v>
      </c>
      <c r="O56" s="281">
        <v>100</v>
      </c>
      <c r="P56" s="306">
        <v>100</v>
      </c>
      <c r="Q56" s="306">
        <v>100</v>
      </c>
      <c r="R56" s="306">
        <v>100</v>
      </c>
      <c r="S56" s="281">
        <v>100</v>
      </c>
    </row>
    <row r="57" spans="1:19" ht="13.5" customHeight="1">
      <c r="A57" s="233"/>
      <c r="B57" s="233" t="s">
        <v>153</v>
      </c>
      <c r="C57" s="245"/>
      <c r="D57" s="298">
        <v>102.8</v>
      </c>
      <c r="E57" s="306">
        <v>118.8</v>
      </c>
      <c r="F57" s="306">
        <v>102.4</v>
      </c>
      <c r="G57" s="306">
        <v>98.3</v>
      </c>
      <c r="H57" s="306">
        <v>101.1</v>
      </c>
      <c r="I57" s="306">
        <v>106.5</v>
      </c>
      <c r="J57" s="306">
        <v>97.4</v>
      </c>
      <c r="K57" s="306">
        <v>84.8</v>
      </c>
      <c r="L57" s="306">
        <v>115.8</v>
      </c>
      <c r="M57" s="306">
        <v>104.4</v>
      </c>
      <c r="N57" s="306">
        <v>98.2</v>
      </c>
      <c r="O57" s="306">
        <v>108.1</v>
      </c>
      <c r="P57" s="306">
        <v>101.3</v>
      </c>
      <c r="Q57" s="306">
        <v>99</v>
      </c>
      <c r="R57" s="306">
        <v>90.4</v>
      </c>
      <c r="S57" s="306">
        <v>122.2</v>
      </c>
    </row>
    <row r="58" spans="1:19" ht="13.5" customHeight="1">
      <c r="B58" s="233" t="s">
        <v>366</v>
      </c>
      <c r="C58" s="245"/>
      <c r="D58" s="299">
        <v>101.4</v>
      </c>
      <c r="E58" s="281">
        <v>98.4</v>
      </c>
      <c r="F58" s="281">
        <v>104.8</v>
      </c>
      <c r="G58" s="281">
        <v>97</v>
      </c>
      <c r="H58" s="281">
        <v>91.6</v>
      </c>
      <c r="I58" s="281">
        <v>92.6</v>
      </c>
      <c r="J58" s="281">
        <v>86.1</v>
      </c>
      <c r="K58" s="281">
        <v>96.4</v>
      </c>
      <c r="L58" s="281">
        <v>95.5</v>
      </c>
      <c r="M58" s="281">
        <v>106.5</v>
      </c>
      <c r="N58" s="281">
        <v>101</v>
      </c>
      <c r="O58" s="281">
        <v>106.9</v>
      </c>
      <c r="P58" s="281">
        <v>96.8</v>
      </c>
      <c r="Q58" s="281">
        <v>97.5</v>
      </c>
      <c r="R58" s="281">
        <v>91.6</v>
      </c>
      <c r="S58" s="281">
        <v>128.9</v>
      </c>
    </row>
    <row r="59" spans="1:19" ht="13.5" customHeight="1">
      <c r="A59" s="234"/>
      <c r="B59" s="234" t="s">
        <v>160</v>
      </c>
      <c r="C59" s="246"/>
      <c r="D59" s="300">
        <v>99.3</v>
      </c>
      <c r="E59" s="307">
        <v>101.8</v>
      </c>
      <c r="F59" s="307">
        <v>102.1</v>
      </c>
      <c r="G59" s="307">
        <v>91.2</v>
      </c>
      <c r="H59" s="307">
        <v>87.9</v>
      </c>
      <c r="I59" s="307">
        <v>93</v>
      </c>
      <c r="J59" s="307">
        <v>85.2</v>
      </c>
      <c r="K59" s="307">
        <v>92.4</v>
      </c>
      <c r="L59" s="307">
        <v>88.6</v>
      </c>
      <c r="M59" s="307">
        <v>106.9</v>
      </c>
      <c r="N59" s="307">
        <v>96.4</v>
      </c>
      <c r="O59" s="307">
        <v>98.8</v>
      </c>
      <c r="P59" s="307">
        <v>95.4</v>
      </c>
      <c r="Q59" s="307">
        <v>95.1</v>
      </c>
      <c r="R59" s="307">
        <v>89.2</v>
      </c>
      <c r="S59" s="307">
        <v>122.4</v>
      </c>
    </row>
    <row r="60" spans="1:19" ht="13.5" customHeight="1">
      <c r="A60" s="233" t="s">
        <v>174</v>
      </c>
      <c r="B60" s="233">
        <v>11</v>
      </c>
      <c r="C60" s="245" t="s">
        <v>550</v>
      </c>
      <c r="D60" s="297">
        <v>84</v>
      </c>
      <c r="E60" s="305">
        <v>102.7</v>
      </c>
      <c r="F60" s="305">
        <v>85.2</v>
      </c>
      <c r="G60" s="305">
        <v>73.400000000000006</v>
      </c>
      <c r="H60" s="305">
        <v>70.5</v>
      </c>
      <c r="I60" s="305">
        <v>86.1</v>
      </c>
      <c r="J60" s="305">
        <v>74.400000000000006</v>
      </c>
      <c r="K60" s="305">
        <v>70.8</v>
      </c>
      <c r="L60" s="305">
        <v>71.5</v>
      </c>
      <c r="M60" s="305">
        <v>76.8</v>
      </c>
      <c r="N60" s="305">
        <v>89.7</v>
      </c>
      <c r="O60" s="305">
        <v>90.6</v>
      </c>
      <c r="P60" s="305">
        <v>70.099999999999994</v>
      </c>
      <c r="Q60" s="305">
        <v>83.1</v>
      </c>
      <c r="R60" s="305">
        <v>73.2</v>
      </c>
      <c r="S60" s="305">
        <v>112.9</v>
      </c>
    </row>
    <row r="61" spans="1:19" ht="13.5" customHeight="1">
      <c r="A61" s="235" t="s">
        <v>87</v>
      </c>
      <c r="B61" s="233">
        <v>12</v>
      </c>
      <c r="C61" s="245"/>
      <c r="D61" s="298">
        <v>186.1</v>
      </c>
      <c r="E61" s="306">
        <v>175.3</v>
      </c>
      <c r="F61" s="306">
        <v>201</v>
      </c>
      <c r="G61" s="306">
        <v>137.19999999999999</v>
      </c>
      <c r="H61" s="306">
        <v>182.8</v>
      </c>
      <c r="I61" s="306">
        <v>149.6</v>
      </c>
      <c r="J61" s="306">
        <v>138.4</v>
      </c>
      <c r="K61" s="306">
        <v>211.2</v>
      </c>
      <c r="L61" s="306">
        <v>155.30000000000001</v>
      </c>
      <c r="M61" s="306">
        <v>208.9</v>
      </c>
      <c r="N61" s="306">
        <v>126.7</v>
      </c>
      <c r="O61" s="306">
        <v>144.4</v>
      </c>
      <c r="P61" s="306">
        <v>223.6</v>
      </c>
      <c r="Q61" s="306">
        <v>166.5</v>
      </c>
      <c r="R61" s="306">
        <v>177.4</v>
      </c>
      <c r="S61" s="306">
        <v>176.8</v>
      </c>
    </row>
    <row r="62" spans="1:19" ht="13.5" customHeight="1">
      <c r="A62" s="235" t="s">
        <v>473</v>
      </c>
      <c r="B62" s="233" t="s">
        <v>363</v>
      </c>
      <c r="C62" s="245"/>
      <c r="D62" s="298">
        <v>83.3</v>
      </c>
      <c r="E62" s="306">
        <v>75.599999999999994</v>
      </c>
      <c r="F62" s="306">
        <v>83.3</v>
      </c>
      <c r="G62" s="306">
        <v>125.4</v>
      </c>
      <c r="H62" s="306">
        <v>71.900000000000006</v>
      </c>
      <c r="I62" s="306">
        <v>76.2</v>
      </c>
      <c r="J62" s="306">
        <v>83</v>
      </c>
      <c r="K62" s="306">
        <v>67.5</v>
      </c>
      <c r="L62" s="306">
        <v>61.5</v>
      </c>
      <c r="M62" s="306">
        <v>76.5</v>
      </c>
      <c r="N62" s="306">
        <v>81.099999999999994</v>
      </c>
      <c r="O62" s="306">
        <v>91.3</v>
      </c>
      <c r="P62" s="306">
        <v>81.5</v>
      </c>
      <c r="Q62" s="306">
        <v>78.5</v>
      </c>
      <c r="R62" s="306">
        <v>92.2</v>
      </c>
      <c r="S62" s="306">
        <v>120.5</v>
      </c>
    </row>
    <row r="63" spans="1:19" ht="13.5" customHeight="1">
      <c r="A63" s="235" t="s">
        <v>87</v>
      </c>
      <c r="B63" s="233">
        <v>2</v>
      </c>
      <c r="D63" s="298">
        <v>78.7</v>
      </c>
      <c r="E63" s="306">
        <v>76.3</v>
      </c>
      <c r="F63" s="306">
        <v>78.5</v>
      </c>
      <c r="G63" s="306">
        <v>85.2</v>
      </c>
      <c r="H63" s="306">
        <v>67</v>
      </c>
      <c r="I63" s="306">
        <v>78.7</v>
      </c>
      <c r="J63" s="306">
        <v>79.900000000000006</v>
      </c>
      <c r="K63" s="306">
        <v>67.400000000000006</v>
      </c>
      <c r="L63" s="306">
        <v>53.3</v>
      </c>
      <c r="M63" s="306">
        <v>76.7</v>
      </c>
      <c r="N63" s="306">
        <v>82.2</v>
      </c>
      <c r="O63" s="306">
        <v>90</v>
      </c>
      <c r="P63" s="306">
        <v>73.5</v>
      </c>
      <c r="Q63" s="306">
        <v>73.599999999999994</v>
      </c>
      <c r="R63" s="306">
        <v>91</v>
      </c>
      <c r="S63" s="306">
        <v>110.4</v>
      </c>
    </row>
    <row r="64" spans="1:19" ht="13.5" customHeight="1">
      <c r="A64" s="235" t="s">
        <v>87</v>
      </c>
      <c r="B64" s="233">
        <v>3</v>
      </c>
      <c r="C64" s="245"/>
      <c r="D64" s="298">
        <v>81.400000000000006</v>
      </c>
      <c r="E64" s="306">
        <v>94.8</v>
      </c>
      <c r="F64" s="306">
        <v>81.599999999999994</v>
      </c>
      <c r="G64" s="306">
        <v>98.5</v>
      </c>
      <c r="H64" s="306">
        <v>68.400000000000006</v>
      </c>
      <c r="I64" s="306">
        <v>77.2</v>
      </c>
      <c r="J64" s="306">
        <v>78.8</v>
      </c>
      <c r="K64" s="306">
        <v>71.599999999999994</v>
      </c>
      <c r="L64" s="306">
        <v>57.6</v>
      </c>
      <c r="M64" s="306">
        <v>78.7</v>
      </c>
      <c r="N64" s="306">
        <v>82.2</v>
      </c>
      <c r="O64" s="306">
        <v>81.2</v>
      </c>
      <c r="P64" s="306">
        <v>72</v>
      </c>
      <c r="Q64" s="306">
        <v>79.599999999999994</v>
      </c>
      <c r="R64" s="306">
        <v>89.6</v>
      </c>
      <c r="S64" s="306">
        <v>113.3</v>
      </c>
    </row>
    <row r="65" spans="1:19" ht="13.5" customHeight="1">
      <c r="A65" s="235" t="s">
        <v>87</v>
      </c>
      <c r="B65" s="233">
        <v>4</v>
      </c>
      <c r="C65" s="245"/>
      <c r="D65" s="298">
        <v>82.1</v>
      </c>
      <c r="E65" s="306">
        <v>134.1</v>
      </c>
      <c r="F65" s="306">
        <v>81.099999999999994</v>
      </c>
      <c r="G65" s="306">
        <v>86.6</v>
      </c>
      <c r="H65" s="306">
        <v>65.599999999999994</v>
      </c>
      <c r="I65" s="306">
        <v>79.400000000000006</v>
      </c>
      <c r="J65" s="306">
        <v>79.400000000000006</v>
      </c>
      <c r="K65" s="306">
        <v>67.8</v>
      </c>
      <c r="L65" s="306">
        <v>59.9</v>
      </c>
      <c r="M65" s="306">
        <v>79.3</v>
      </c>
      <c r="N65" s="306">
        <v>81.2</v>
      </c>
      <c r="O65" s="306">
        <v>82.2</v>
      </c>
      <c r="P65" s="306">
        <v>72.099999999999994</v>
      </c>
      <c r="Q65" s="306">
        <v>80.099999999999994</v>
      </c>
      <c r="R65" s="306">
        <v>83.7</v>
      </c>
      <c r="S65" s="306">
        <v>111</v>
      </c>
    </row>
    <row r="66" spans="1:19" ht="13.5" customHeight="1">
      <c r="A66" s="235" t="s">
        <v>87</v>
      </c>
      <c r="B66" s="233">
        <v>5</v>
      </c>
      <c r="C66" s="245"/>
      <c r="D66" s="298">
        <v>80.7</v>
      </c>
      <c r="E66" s="306">
        <v>89</v>
      </c>
      <c r="F66" s="306">
        <v>79.400000000000006</v>
      </c>
      <c r="G66" s="306">
        <v>87.2</v>
      </c>
      <c r="H66" s="306">
        <v>66.5</v>
      </c>
      <c r="I66" s="306">
        <v>75</v>
      </c>
      <c r="J66" s="306">
        <v>80.400000000000006</v>
      </c>
      <c r="K66" s="306">
        <v>69</v>
      </c>
      <c r="L66" s="306">
        <v>57.6</v>
      </c>
      <c r="M66" s="306">
        <v>116.1</v>
      </c>
      <c r="N66" s="306">
        <v>86.1</v>
      </c>
      <c r="O66" s="306">
        <v>87.9</v>
      </c>
      <c r="P66" s="306">
        <v>71.7</v>
      </c>
      <c r="Q66" s="306">
        <v>74.2</v>
      </c>
      <c r="R66" s="306">
        <v>83.9</v>
      </c>
      <c r="S66" s="306">
        <v>109</v>
      </c>
    </row>
    <row r="67" spans="1:19" ht="13.5" customHeight="1">
      <c r="A67" s="236" t="s">
        <v>87</v>
      </c>
      <c r="B67" s="233">
        <v>6</v>
      </c>
      <c r="C67" s="245"/>
      <c r="D67" s="298">
        <v>129.69999999999999</v>
      </c>
      <c r="E67" s="306">
        <v>126.3</v>
      </c>
      <c r="F67" s="306">
        <v>128.6</v>
      </c>
      <c r="G67" s="306">
        <v>97.8</v>
      </c>
      <c r="H67" s="306">
        <v>134.6</v>
      </c>
      <c r="I67" s="306">
        <v>83.2</v>
      </c>
      <c r="J67" s="306">
        <v>97.3</v>
      </c>
      <c r="K67" s="306">
        <v>166.3</v>
      </c>
      <c r="L67" s="306">
        <v>69.900000000000006</v>
      </c>
      <c r="M67" s="306">
        <v>115.8</v>
      </c>
      <c r="N67" s="306">
        <v>98.4</v>
      </c>
      <c r="O67" s="306">
        <v>104.8</v>
      </c>
      <c r="P67" s="306">
        <v>208.9</v>
      </c>
      <c r="Q67" s="306">
        <v>116.1</v>
      </c>
      <c r="R67" s="306">
        <v>184.6</v>
      </c>
      <c r="S67" s="306">
        <v>159.30000000000001</v>
      </c>
    </row>
    <row r="68" spans="1:19" ht="13.5" customHeight="1">
      <c r="A68" s="235" t="s">
        <v>87</v>
      </c>
      <c r="B68" s="233">
        <v>7</v>
      </c>
      <c r="D68" s="298">
        <v>131</v>
      </c>
      <c r="E68" s="306">
        <v>160.4</v>
      </c>
      <c r="F68" s="306">
        <v>155.9</v>
      </c>
      <c r="G68" s="306">
        <v>105.7</v>
      </c>
      <c r="H68" s="306">
        <v>82</v>
      </c>
      <c r="I68" s="306">
        <v>91</v>
      </c>
      <c r="J68" s="306">
        <v>133.69999999999999</v>
      </c>
      <c r="K68" s="306">
        <v>94.9</v>
      </c>
      <c r="L68" s="306">
        <v>116.1</v>
      </c>
      <c r="M68" s="306">
        <v>216.5</v>
      </c>
      <c r="N68" s="306">
        <v>89.5</v>
      </c>
      <c r="O68" s="306">
        <v>115.5</v>
      </c>
      <c r="P68" s="306">
        <v>73.5</v>
      </c>
      <c r="Q68" s="306">
        <v>103.5</v>
      </c>
      <c r="R68" s="306">
        <v>99.4</v>
      </c>
      <c r="S68" s="306">
        <v>145.30000000000001</v>
      </c>
    </row>
    <row r="69" spans="1:19" ht="13.5" customHeight="1">
      <c r="A69" s="233" t="s">
        <v>87</v>
      </c>
      <c r="B69" s="233">
        <v>8</v>
      </c>
      <c r="C69" s="245"/>
      <c r="D69" s="298">
        <v>79.900000000000006</v>
      </c>
      <c r="E69" s="306">
        <v>83.9</v>
      </c>
      <c r="F69" s="306">
        <v>81.599999999999994</v>
      </c>
      <c r="G69" s="306">
        <v>88.8</v>
      </c>
      <c r="H69" s="306">
        <v>80.7</v>
      </c>
      <c r="I69" s="306">
        <v>78.8</v>
      </c>
      <c r="J69" s="306">
        <v>87.1</v>
      </c>
      <c r="K69" s="306">
        <v>67.2</v>
      </c>
      <c r="L69" s="306">
        <v>58.7</v>
      </c>
      <c r="M69" s="306">
        <v>76.5</v>
      </c>
      <c r="N69" s="306">
        <v>82.5</v>
      </c>
      <c r="O69" s="306">
        <v>88.2</v>
      </c>
      <c r="P69" s="306">
        <v>68.400000000000006</v>
      </c>
      <c r="Q69" s="306">
        <v>70.7</v>
      </c>
      <c r="R69" s="306">
        <v>82.9</v>
      </c>
      <c r="S69" s="306">
        <v>111.4</v>
      </c>
    </row>
    <row r="70" spans="1:19" ht="13.5" customHeight="1">
      <c r="A70" s="235" t="s">
        <v>87</v>
      </c>
      <c r="B70" s="233">
        <v>9</v>
      </c>
      <c r="C70" s="245"/>
      <c r="D70" s="298">
        <v>79.5</v>
      </c>
      <c r="E70" s="306">
        <v>98.4</v>
      </c>
      <c r="F70" s="306">
        <v>80</v>
      </c>
      <c r="G70" s="306">
        <v>89.3</v>
      </c>
      <c r="H70" s="306">
        <v>71.2</v>
      </c>
      <c r="I70" s="306">
        <v>76</v>
      </c>
      <c r="J70" s="306">
        <v>76.900000000000006</v>
      </c>
      <c r="K70" s="306">
        <v>77</v>
      </c>
      <c r="L70" s="306">
        <v>58.8</v>
      </c>
      <c r="M70" s="306">
        <v>76.2</v>
      </c>
      <c r="N70" s="306">
        <v>82.9</v>
      </c>
      <c r="O70" s="306">
        <v>85.9</v>
      </c>
      <c r="P70" s="306">
        <v>69.599999999999994</v>
      </c>
      <c r="Q70" s="306">
        <v>75</v>
      </c>
      <c r="R70" s="306">
        <v>78.099999999999994</v>
      </c>
      <c r="S70" s="306">
        <v>111.3</v>
      </c>
    </row>
    <row r="71" spans="1:19" ht="13.5" customHeight="1">
      <c r="A71" s="235" t="s">
        <v>87</v>
      </c>
      <c r="B71" s="233">
        <v>10</v>
      </c>
      <c r="C71" s="245"/>
      <c r="D71" s="298">
        <v>79.3</v>
      </c>
      <c r="E71" s="306">
        <v>82.9</v>
      </c>
      <c r="F71" s="306">
        <v>79.2</v>
      </c>
      <c r="G71" s="306">
        <v>88</v>
      </c>
      <c r="H71" s="306">
        <v>68.5</v>
      </c>
      <c r="I71" s="306">
        <v>76.2</v>
      </c>
      <c r="J71" s="306">
        <v>90.6</v>
      </c>
      <c r="K71" s="306">
        <v>67.900000000000006</v>
      </c>
      <c r="L71" s="306">
        <v>57.3</v>
      </c>
      <c r="M71" s="306">
        <v>80.5</v>
      </c>
      <c r="N71" s="306">
        <v>83.3</v>
      </c>
      <c r="O71" s="306">
        <v>80.5</v>
      </c>
      <c r="P71" s="306">
        <v>69.8</v>
      </c>
      <c r="Q71" s="306">
        <v>71.7</v>
      </c>
      <c r="R71" s="306">
        <v>80.8</v>
      </c>
      <c r="S71" s="306">
        <v>111.6</v>
      </c>
    </row>
    <row r="72" spans="1:19" ht="13.5" customHeight="1">
      <c r="A72" s="237" t="s">
        <v>87</v>
      </c>
      <c r="B72" s="241">
        <v>11</v>
      </c>
      <c r="C72" s="247"/>
      <c r="D72" s="258">
        <v>84.6</v>
      </c>
      <c r="E72" s="269">
        <v>81.099999999999994</v>
      </c>
      <c r="F72" s="269">
        <v>85.5</v>
      </c>
      <c r="G72" s="269">
        <v>88.6</v>
      </c>
      <c r="H72" s="269">
        <v>67.2</v>
      </c>
      <c r="I72" s="269">
        <v>87.6</v>
      </c>
      <c r="J72" s="269">
        <v>79.099999999999994</v>
      </c>
      <c r="K72" s="269">
        <v>71.400000000000006</v>
      </c>
      <c r="L72" s="269">
        <v>72.099999999999994</v>
      </c>
      <c r="M72" s="269">
        <v>75.8</v>
      </c>
      <c r="N72" s="269">
        <v>86.5</v>
      </c>
      <c r="O72" s="269">
        <v>100.8</v>
      </c>
      <c r="P72" s="269">
        <v>68.5</v>
      </c>
      <c r="Q72" s="269">
        <v>87.3</v>
      </c>
      <c r="R72" s="269">
        <v>79.3</v>
      </c>
      <c r="S72" s="269">
        <v>119.8</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97">
        <v>-1.5</v>
      </c>
      <c r="E74" s="305">
        <v>37.5</v>
      </c>
      <c r="F74" s="305">
        <v>-2.2999999999999998</v>
      </c>
      <c r="G74" s="305">
        <v>13</v>
      </c>
      <c r="H74" s="305">
        <v>-7.2</v>
      </c>
      <c r="I74" s="305">
        <v>-11.1</v>
      </c>
      <c r="J74" s="305">
        <v>14.5</v>
      </c>
      <c r="K74" s="305">
        <v>1.6</v>
      </c>
      <c r="L74" s="280">
        <v>-24.3</v>
      </c>
      <c r="M74" s="280">
        <v>17.600000000000001</v>
      </c>
      <c r="N74" s="280">
        <v>-9.4</v>
      </c>
      <c r="O74" s="280">
        <v>1</v>
      </c>
      <c r="P74" s="305">
        <v>-25.3</v>
      </c>
      <c r="Q74" s="305">
        <v>4.5</v>
      </c>
      <c r="R74" s="305">
        <v>-4.8</v>
      </c>
      <c r="S74" s="280">
        <v>-1.3</v>
      </c>
    </row>
    <row r="75" spans="1:19" ht="13.5" customHeight="1">
      <c r="A75" s="233" t="s">
        <v>52</v>
      </c>
      <c r="B75" s="233" t="s">
        <v>333</v>
      </c>
      <c r="C75" s="245"/>
      <c r="D75" s="298">
        <v>0.9</v>
      </c>
      <c r="E75" s="306">
        <v>-25</v>
      </c>
      <c r="F75" s="306">
        <v>1.1000000000000001</v>
      </c>
      <c r="G75" s="306">
        <v>1.6</v>
      </c>
      <c r="H75" s="306">
        <v>-3.9</v>
      </c>
      <c r="I75" s="306">
        <v>5.2</v>
      </c>
      <c r="J75" s="306">
        <v>5.2</v>
      </c>
      <c r="K75" s="306">
        <v>-9.8000000000000007</v>
      </c>
      <c r="L75" s="281">
        <v>-18.5</v>
      </c>
      <c r="M75" s="281">
        <v>-2.2999999999999998</v>
      </c>
      <c r="N75" s="281">
        <v>27</v>
      </c>
      <c r="O75" s="281">
        <v>-3.8</v>
      </c>
      <c r="P75" s="306">
        <v>-2.7</v>
      </c>
      <c r="Q75" s="306">
        <v>3.9</v>
      </c>
      <c r="R75" s="306">
        <v>0.1</v>
      </c>
      <c r="S75" s="281">
        <v>-0.8</v>
      </c>
    </row>
    <row r="76" spans="1:19" ht="13.5" customHeight="1">
      <c r="A76" s="233"/>
      <c r="B76" s="233" t="s">
        <v>244</v>
      </c>
      <c r="C76" s="245"/>
      <c r="D76" s="298">
        <v>-1.8</v>
      </c>
      <c r="E76" s="306">
        <v>-4.3</v>
      </c>
      <c r="F76" s="306">
        <v>-4.2</v>
      </c>
      <c r="G76" s="306">
        <v>-7.8</v>
      </c>
      <c r="H76" s="306">
        <v>-3.2</v>
      </c>
      <c r="I76" s="306">
        <v>-9.1999999999999993</v>
      </c>
      <c r="J76" s="306">
        <v>-7.6</v>
      </c>
      <c r="K76" s="306">
        <v>-3.8</v>
      </c>
      <c r="L76" s="281">
        <v>13.5</v>
      </c>
      <c r="M76" s="281">
        <v>2.2999999999999998</v>
      </c>
      <c r="N76" s="281">
        <v>-16.5</v>
      </c>
      <c r="O76" s="281">
        <v>-7.8</v>
      </c>
      <c r="P76" s="306">
        <v>27.3</v>
      </c>
      <c r="Q76" s="306">
        <v>4.5</v>
      </c>
      <c r="R76" s="306">
        <v>-0.2</v>
      </c>
      <c r="S76" s="281">
        <v>-0.7</v>
      </c>
    </row>
    <row r="77" spans="1:19" ht="13.5" customHeight="1">
      <c r="A77" s="233"/>
      <c r="B77" s="233" t="s">
        <v>153</v>
      </c>
      <c r="C77" s="245"/>
      <c r="D77" s="298">
        <v>2.8</v>
      </c>
      <c r="E77" s="306">
        <v>18.8</v>
      </c>
      <c r="F77" s="306">
        <v>2.4</v>
      </c>
      <c r="G77" s="306">
        <v>-1.7</v>
      </c>
      <c r="H77" s="306">
        <v>1.1000000000000001</v>
      </c>
      <c r="I77" s="306">
        <v>6.5</v>
      </c>
      <c r="J77" s="306">
        <v>-2.6</v>
      </c>
      <c r="K77" s="306">
        <v>-15.2</v>
      </c>
      <c r="L77" s="281">
        <v>15.8</v>
      </c>
      <c r="M77" s="281">
        <v>4.4000000000000004</v>
      </c>
      <c r="N77" s="281">
        <v>-1.8</v>
      </c>
      <c r="O77" s="281">
        <v>8.1</v>
      </c>
      <c r="P77" s="306">
        <v>1.3</v>
      </c>
      <c r="Q77" s="306">
        <v>-1</v>
      </c>
      <c r="R77" s="306">
        <v>-9.6</v>
      </c>
      <c r="S77" s="281">
        <v>22.2</v>
      </c>
    </row>
    <row r="78" spans="1:19" ht="13.5" customHeight="1">
      <c r="A78" s="233"/>
      <c r="B78" s="233" t="s">
        <v>366</v>
      </c>
      <c r="C78" s="245"/>
      <c r="D78" s="298">
        <v>-1.4</v>
      </c>
      <c r="E78" s="306">
        <v>-17.2</v>
      </c>
      <c r="F78" s="306">
        <v>2.2999999999999998</v>
      </c>
      <c r="G78" s="306">
        <v>-1.3</v>
      </c>
      <c r="H78" s="306">
        <v>-9.4</v>
      </c>
      <c r="I78" s="306">
        <v>-13.1</v>
      </c>
      <c r="J78" s="306">
        <v>-11.6</v>
      </c>
      <c r="K78" s="306">
        <v>13.7</v>
      </c>
      <c r="L78" s="281">
        <v>-17.5</v>
      </c>
      <c r="M78" s="281">
        <v>2</v>
      </c>
      <c r="N78" s="281">
        <v>2.9</v>
      </c>
      <c r="O78" s="281">
        <v>-1.1000000000000001</v>
      </c>
      <c r="P78" s="306">
        <v>-4.4000000000000004</v>
      </c>
      <c r="Q78" s="306">
        <v>-1.5</v>
      </c>
      <c r="R78" s="306">
        <v>1.3</v>
      </c>
      <c r="S78" s="281">
        <v>5.5</v>
      </c>
    </row>
    <row r="79" spans="1:19" ht="13.5" customHeight="1">
      <c r="A79" s="234"/>
      <c r="B79" s="234" t="s">
        <v>160</v>
      </c>
      <c r="C79" s="246"/>
      <c r="D79" s="303">
        <v>-2.1</v>
      </c>
      <c r="E79" s="308">
        <v>3.5</v>
      </c>
      <c r="F79" s="308">
        <v>-2.6</v>
      </c>
      <c r="G79" s="308">
        <v>-6</v>
      </c>
      <c r="H79" s="308">
        <v>-4</v>
      </c>
      <c r="I79" s="308">
        <v>0.4</v>
      </c>
      <c r="J79" s="308">
        <v>-1</v>
      </c>
      <c r="K79" s="308">
        <v>-4.0999999999999996</v>
      </c>
      <c r="L79" s="308">
        <v>-7.2</v>
      </c>
      <c r="M79" s="308">
        <v>0.4</v>
      </c>
      <c r="N79" s="308">
        <v>-4.5999999999999996</v>
      </c>
      <c r="O79" s="308">
        <v>-7.6</v>
      </c>
      <c r="P79" s="308">
        <v>-1.4</v>
      </c>
      <c r="Q79" s="308">
        <v>-2.5</v>
      </c>
      <c r="R79" s="308">
        <v>-2.6</v>
      </c>
      <c r="S79" s="308">
        <v>-5</v>
      </c>
    </row>
    <row r="80" spans="1:19" ht="13.5" customHeight="1">
      <c r="A80" s="233" t="s">
        <v>174</v>
      </c>
      <c r="B80" s="233">
        <v>11</v>
      </c>
      <c r="C80" s="245" t="s">
        <v>257</v>
      </c>
      <c r="D80" s="297">
        <v>0.4</v>
      </c>
      <c r="E80" s="305">
        <v>-0.8</v>
      </c>
      <c r="F80" s="305">
        <v>3.8</v>
      </c>
      <c r="G80" s="305">
        <v>-3.4</v>
      </c>
      <c r="H80" s="305">
        <v>-18.399999999999999</v>
      </c>
      <c r="I80" s="305">
        <v>6</v>
      </c>
      <c r="J80" s="305">
        <v>-4.5</v>
      </c>
      <c r="K80" s="305">
        <v>-0.8</v>
      </c>
      <c r="L80" s="305">
        <v>-10.5</v>
      </c>
      <c r="M80" s="305">
        <v>-2.2999999999999998</v>
      </c>
      <c r="N80" s="305">
        <v>-2.5</v>
      </c>
      <c r="O80" s="305">
        <v>-0.3</v>
      </c>
      <c r="P80" s="305">
        <v>-3.8</v>
      </c>
      <c r="Q80" s="305">
        <v>-1.1000000000000001</v>
      </c>
      <c r="R80" s="305">
        <v>0.3</v>
      </c>
      <c r="S80" s="305">
        <v>-7.1</v>
      </c>
    </row>
    <row r="81" spans="1:253" ht="13.5" customHeight="1">
      <c r="A81" s="235" t="s">
        <v>87</v>
      </c>
      <c r="B81" s="233">
        <v>12</v>
      </c>
      <c r="C81" s="245"/>
      <c r="D81" s="298">
        <v>-1.3</v>
      </c>
      <c r="E81" s="306">
        <v>3.7</v>
      </c>
      <c r="F81" s="306">
        <v>-4.5999999999999996</v>
      </c>
      <c r="G81" s="306">
        <v>-27.6</v>
      </c>
      <c r="H81" s="306">
        <v>13</v>
      </c>
      <c r="I81" s="306">
        <v>1.5</v>
      </c>
      <c r="J81" s="306">
        <v>6.4</v>
      </c>
      <c r="K81" s="306">
        <v>7.3</v>
      </c>
      <c r="L81" s="306">
        <v>-22.4</v>
      </c>
      <c r="M81" s="306">
        <v>-9.1</v>
      </c>
      <c r="N81" s="306">
        <v>-11.6</v>
      </c>
      <c r="O81" s="306">
        <v>-2.5</v>
      </c>
      <c r="P81" s="306">
        <v>1.5</v>
      </c>
      <c r="Q81" s="306">
        <v>4.3</v>
      </c>
      <c r="R81" s="306">
        <v>0.9</v>
      </c>
      <c r="S81" s="306">
        <v>-3.5</v>
      </c>
    </row>
    <row r="82" spans="1:253" ht="13.5" customHeight="1">
      <c r="A82" s="235" t="s">
        <v>473</v>
      </c>
      <c r="B82" s="233" t="s">
        <v>363</v>
      </c>
      <c r="C82" s="245"/>
      <c r="D82" s="298">
        <v>-0.1</v>
      </c>
      <c r="E82" s="306">
        <v>-0.8</v>
      </c>
      <c r="F82" s="306">
        <v>-1.3</v>
      </c>
      <c r="G82" s="306">
        <v>70.599999999999994</v>
      </c>
      <c r="H82" s="306">
        <v>-2.4</v>
      </c>
      <c r="I82" s="306">
        <v>-6.7</v>
      </c>
      <c r="J82" s="306">
        <v>4.5</v>
      </c>
      <c r="K82" s="306">
        <v>1.2</v>
      </c>
      <c r="L82" s="306">
        <v>-16.600000000000001</v>
      </c>
      <c r="M82" s="306">
        <v>-0.1</v>
      </c>
      <c r="N82" s="306">
        <v>-5.9</v>
      </c>
      <c r="O82" s="306">
        <v>3.2</v>
      </c>
      <c r="P82" s="306">
        <v>12</v>
      </c>
      <c r="Q82" s="306">
        <v>-8.5</v>
      </c>
      <c r="R82" s="306">
        <v>29</v>
      </c>
      <c r="S82" s="306">
        <v>3.2</v>
      </c>
    </row>
    <row r="83" spans="1:253" ht="13.5" customHeight="1">
      <c r="A83" s="235" t="s">
        <v>87</v>
      </c>
      <c r="B83" s="233">
        <v>2</v>
      </c>
      <c r="D83" s="298">
        <v>-2</v>
      </c>
      <c r="E83" s="306">
        <v>-3.9</v>
      </c>
      <c r="F83" s="306">
        <v>-0.6</v>
      </c>
      <c r="G83" s="306">
        <v>13.6</v>
      </c>
      <c r="H83" s="306">
        <v>0</v>
      </c>
      <c r="I83" s="306">
        <v>-2.2000000000000002</v>
      </c>
      <c r="J83" s="306">
        <v>0</v>
      </c>
      <c r="K83" s="306">
        <v>3.9</v>
      </c>
      <c r="L83" s="306">
        <v>-29</v>
      </c>
      <c r="M83" s="306">
        <v>-3.5</v>
      </c>
      <c r="N83" s="306">
        <v>-2</v>
      </c>
      <c r="O83" s="306">
        <v>-6.9</v>
      </c>
      <c r="P83" s="306">
        <v>0.1</v>
      </c>
      <c r="Q83" s="306">
        <v>-7.7</v>
      </c>
      <c r="R83" s="306">
        <v>20.2</v>
      </c>
      <c r="S83" s="306">
        <v>-3.7</v>
      </c>
    </row>
    <row r="84" spans="1:253" ht="13.5" customHeight="1">
      <c r="A84" s="235" t="s">
        <v>87</v>
      </c>
      <c r="B84" s="233">
        <v>3</v>
      </c>
      <c r="C84" s="245"/>
      <c r="D84" s="298">
        <v>-1.6</v>
      </c>
      <c r="E84" s="306">
        <v>5.5</v>
      </c>
      <c r="F84" s="306">
        <v>-1.7</v>
      </c>
      <c r="G84" s="306">
        <v>10.5</v>
      </c>
      <c r="H84" s="306">
        <v>-10.4</v>
      </c>
      <c r="I84" s="306">
        <v>-4</v>
      </c>
      <c r="J84" s="306">
        <v>3.5</v>
      </c>
      <c r="K84" s="306">
        <v>2.6</v>
      </c>
      <c r="L84" s="306">
        <v>-24.2</v>
      </c>
      <c r="M84" s="306">
        <v>-3</v>
      </c>
      <c r="N84" s="306">
        <v>-3.6</v>
      </c>
      <c r="O84" s="306">
        <v>-7.6</v>
      </c>
      <c r="P84" s="306">
        <v>-3.5</v>
      </c>
      <c r="Q84" s="306">
        <v>3.6</v>
      </c>
      <c r="R84" s="306">
        <v>10.199999999999999</v>
      </c>
      <c r="S84" s="306">
        <v>-10.9</v>
      </c>
    </row>
    <row r="85" spans="1:253" ht="13.5" customHeight="1">
      <c r="A85" s="235" t="s">
        <v>87</v>
      </c>
      <c r="B85" s="233">
        <v>4</v>
      </c>
      <c r="C85" s="245"/>
      <c r="D85" s="298">
        <v>-1.2</v>
      </c>
      <c r="E85" s="306">
        <v>6.4</v>
      </c>
      <c r="F85" s="306">
        <v>0.9</v>
      </c>
      <c r="G85" s="306">
        <v>17.3</v>
      </c>
      <c r="H85" s="306">
        <v>-2.4</v>
      </c>
      <c r="I85" s="306">
        <v>-6.5</v>
      </c>
      <c r="J85" s="306">
        <v>2.7</v>
      </c>
      <c r="K85" s="306">
        <v>0.7</v>
      </c>
      <c r="L85" s="306">
        <v>-27</v>
      </c>
      <c r="M85" s="306">
        <v>1.1000000000000001</v>
      </c>
      <c r="N85" s="306">
        <v>-2.4</v>
      </c>
      <c r="O85" s="306">
        <v>-10.8</v>
      </c>
      <c r="P85" s="306">
        <v>-0.8</v>
      </c>
      <c r="Q85" s="306">
        <v>-4.2</v>
      </c>
      <c r="R85" s="306">
        <v>8.6999999999999993</v>
      </c>
      <c r="S85" s="306">
        <v>-8.6</v>
      </c>
    </row>
    <row r="86" spans="1:253" ht="13.5" customHeight="1">
      <c r="A86" s="235" t="s">
        <v>87</v>
      </c>
      <c r="B86" s="233">
        <v>5</v>
      </c>
      <c r="C86" s="245"/>
      <c r="D86" s="298">
        <v>-0.7</v>
      </c>
      <c r="E86" s="306">
        <v>10.3</v>
      </c>
      <c r="F86" s="306">
        <v>-0.3</v>
      </c>
      <c r="G86" s="306">
        <v>20.6</v>
      </c>
      <c r="H86" s="306">
        <v>-4</v>
      </c>
      <c r="I86" s="306">
        <v>-5.5</v>
      </c>
      <c r="J86" s="306">
        <v>8.8000000000000007</v>
      </c>
      <c r="K86" s="306">
        <v>2.2000000000000002</v>
      </c>
      <c r="L86" s="306">
        <v>-30.9</v>
      </c>
      <c r="M86" s="306">
        <v>-3.7</v>
      </c>
      <c r="N86" s="306">
        <v>0.6</v>
      </c>
      <c r="O86" s="306">
        <v>-0.5</v>
      </c>
      <c r="P86" s="306">
        <v>0</v>
      </c>
      <c r="Q86" s="306">
        <v>-6.3</v>
      </c>
      <c r="R86" s="306">
        <v>7.4</v>
      </c>
      <c r="S86" s="306">
        <v>-0.2</v>
      </c>
    </row>
    <row r="87" spans="1:253" ht="13.5" customHeight="1">
      <c r="A87" s="236" t="s">
        <v>87</v>
      </c>
      <c r="B87" s="233">
        <v>6</v>
      </c>
      <c r="C87" s="245"/>
      <c r="D87" s="298">
        <v>1.8</v>
      </c>
      <c r="E87" s="306">
        <v>29.4</v>
      </c>
      <c r="F87" s="306">
        <v>-0.8</v>
      </c>
      <c r="G87" s="306">
        <v>-45.4</v>
      </c>
      <c r="H87" s="306">
        <v>39.299999999999997</v>
      </c>
      <c r="I87" s="306">
        <v>-17.5</v>
      </c>
      <c r="J87" s="306">
        <v>15.6</v>
      </c>
      <c r="K87" s="306">
        <v>-8.9</v>
      </c>
      <c r="L87" s="306">
        <v>-32.5</v>
      </c>
      <c r="M87" s="306">
        <v>-13.6</v>
      </c>
      <c r="N87" s="306">
        <v>15</v>
      </c>
      <c r="O87" s="306">
        <v>11.4</v>
      </c>
      <c r="P87" s="306">
        <v>6.6</v>
      </c>
      <c r="Q87" s="306">
        <v>2.1</v>
      </c>
      <c r="R87" s="306">
        <v>50.3</v>
      </c>
      <c r="S87" s="306">
        <v>17.3</v>
      </c>
    </row>
    <row r="88" spans="1:253" ht="13.5" customHeight="1">
      <c r="A88" s="235" t="s">
        <v>87</v>
      </c>
      <c r="B88" s="233">
        <v>7</v>
      </c>
      <c r="D88" s="298">
        <v>-2.1</v>
      </c>
      <c r="E88" s="306">
        <v>2.1</v>
      </c>
      <c r="F88" s="306">
        <v>-3</v>
      </c>
      <c r="G88" s="306">
        <v>29.1</v>
      </c>
      <c r="H88" s="306">
        <v>-8.6</v>
      </c>
      <c r="I88" s="306">
        <v>-26.7</v>
      </c>
      <c r="J88" s="306">
        <v>13.4</v>
      </c>
      <c r="K88" s="306">
        <v>29.6</v>
      </c>
      <c r="L88" s="306">
        <v>-15.9</v>
      </c>
      <c r="M88" s="306">
        <v>14.8</v>
      </c>
      <c r="N88" s="306">
        <v>-18.899999999999999</v>
      </c>
      <c r="O88" s="306">
        <v>-17.3</v>
      </c>
      <c r="P88" s="306">
        <v>2.9</v>
      </c>
      <c r="Q88" s="306">
        <v>-5.3</v>
      </c>
      <c r="R88" s="306">
        <v>3.6</v>
      </c>
      <c r="S88" s="306">
        <v>5.0999999999999996</v>
      </c>
    </row>
    <row r="89" spans="1:253" ht="13.5" customHeight="1">
      <c r="A89" s="233" t="s">
        <v>87</v>
      </c>
      <c r="B89" s="233">
        <v>8</v>
      </c>
      <c r="C89" s="245"/>
      <c r="D89" s="298">
        <v>-4</v>
      </c>
      <c r="E89" s="306">
        <v>2.6</v>
      </c>
      <c r="F89" s="306">
        <v>-0.2</v>
      </c>
      <c r="G89" s="306">
        <v>22</v>
      </c>
      <c r="H89" s="306">
        <v>-27.4</v>
      </c>
      <c r="I89" s="306">
        <v>-6</v>
      </c>
      <c r="J89" s="306">
        <v>6.2</v>
      </c>
      <c r="K89" s="306">
        <v>-2.2000000000000002</v>
      </c>
      <c r="L89" s="306">
        <v>-16.5</v>
      </c>
      <c r="M89" s="306">
        <v>-8.9</v>
      </c>
      <c r="N89" s="306">
        <v>-1.4</v>
      </c>
      <c r="O89" s="306">
        <v>-3.6</v>
      </c>
      <c r="P89" s="306">
        <v>-11.2</v>
      </c>
      <c r="Q89" s="306">
        <v>-9</v>
      </c>
      <c r="R89" s="306">
        <v>15.3</v>
      </c>
      <c r="S89" s="306">
        <v>-8.4</v>
      </c>
    </row>
    <row r="90" spans="1:253" ht="13.5" customHeight="1">
      <c r="A90" s="235" t="s">
        <v>87</v>
      </c>
      <c r="B90" s="233">
        <v>9</v>
      </c>
      <c r="C90" s="245"/>
      <c r="D90" s="298">
        <v>-0.4</v>
      </c>
      <c r="E90" s="306">
        <v>22.7</v>
      </c>
      <c r="F90" s="306">
        <v>-1</v>
      </c>
      <c r="G90" s="306">
        <v>26.3</v>
      </c>
      <c r="H90" s="306">
        <v>2.9</v>
      </c>
      <c r="I90" s="306">
        <v>-8.1999999999999993</v>
      </c>
      <c r="J90" s="306">
        <v>7.1</v>
      </c>
      <c r="K90" s="306">
        <v>6.8</v>
      </c>
      <c r="L90" s="306">
        <v>-19.8</v>
      </c>
      <c r="M90" s="306">
        <v>-1.6</v>
      </c>
      <c r="N90" s="306">
        <v>-0.1</v>
      </c>
      <c r="O90" s="306">
        <v>-4.8</v>
      </c>
      <c r="P90" s="306">
        <v>3.6</v>
      </c>
      <c r="Q90" s="306">
        <v>-3.7</v>
      </c>
      <c r="R90" s="306">
        <v>10.199999999999999</v>
      </c>
      <c r="S90" s="306">
        <v>-3.5</v>
      </c>
    </row>
    <row r="91" spans="1:253" ht="13.5" customHeight="1">
      <c r="A91" s="235" t="s">
        <v>87</v>
      </c>
      <c r="B91" s="233">
        <v>10</v>
      </c>
      <c r="C91" s="245"/>
      <c r="D91" s="298">
        <v>-0.3</v>
      </c>
      <c r="E91" s="306">
        <v>-6</v>
      </c>
      <c r="F91" s="306">
        <v>-0.5</v>
      </c>
      <c r="G91" s="306">
        <v>26.1</v>
      </c>
      <c r="H91" s="306">
        <v>-2.1</v>
      </c>
      <c r="I91" s="306">
        <v>-6.2</v>
      </c>
      <c r="J91" s="306">
        <v>23.4</v>
      </c>
      <c r="K91" s="306">
        <v>-0.1</v>
      </c>
      <c r="L91" s="306">
        <v>-20.9</v>
      </c>
      <c r="M91" s="306">
        <v>-0.6</v>
      </c>
      <c r="N91" s="306">
        <v>2.6</v>
      </c>
      <c r="O91" s="306">
        <v>-11.2</v>
      </c>
      <c r="P91" s="306">
        <v>-0.6</v>
      </c>
      <c r="Q91" s="306">
        <v>-5.5</v>
      </c>
      <c r="R91" s="306">
        <v>10.8</v>
      </c>
      <c r="S91" s="306">
        <v>-1.5</v>
      </c>
    </row>
    <row r="92" spans="1:253" ht="13.5" customHeight="1">
      <c r="A92" s="237" t="s">
        <v>87</v>
      </c>
      <c r="B92" s="241">
        <v>11</v>
      </c>
      <c r="C92" s="247"/>
      <c r="D92" s="258">
        <v>1.2</v>
      </c>
      <c r="E92" s="269">
        <v>-20.2</v>
      </c>
      <c r="F92" s="269">
        <v>-0.2</v>
      </c>
      <c r="G92" s="269">
        <v>25.7</v>
      </c>
      <c r="H92" s="269">
        <v>-3.7</v>
      </c>
      <c r="I92" s="269">
        <v>1.7</v>
      </c>
      <c r="J92" s="269">
        <v>4.8</v>
      </c>
      <c r="K92" s="269">
        <v>3.2</v>
      </c>
      <c r="L92" s="269">
        <v>-1</v>
      </c>
      <c r="M92" s="269">
        <v>-1.6</v>
      </c>
      <c r="N92" s="269">
        <v>3.5</v>
      </c>
      <c r="O92" s="269">
        <v>9.6</v>
      </c>
      <c r="P92" s="269">
        <v>-2.1</v>
      </c>
      <c r="Q92" s="269">
        <v>8.1999999999999993</v>
      </c>
      <c r="R92" s="269">
        <v>8.3000000000000007</v>
      </c>
      <c r="S92" s="269">
        <v>3.9</v>
      </c>
    </row>
    <row r="93" spans="1:253" ht="27" customHeight="1">
      <c r="A93" s="238" t="s">
        <v>474</v>
      </c>
      <c r="B93" s="238"/>
      <c r="C93" s="238"/>
      <c r="D93" s="304">
        <v>6.7</v>
      </c>
      <c r="E93" s="260">
        <v>-2.2000000000000002</v>
      </c>
      <c r="F93" s="260">
        <v>8</v>
      </c>
      <c r="G93" s="260">
        <v>0.7</v>
      </c>
      <c r="H93" s="260">
        <v>-1.9</v>
      </c>
      <c r="I93" s="260">
        <v>15</v>
      </c>
      <c r="J93" s="260">
        <v>-12.7</v>
      </c>
      <c r="K93" s="260">
        <v>5.2</v>
      </c>
      <c r="L93" s="260">
        <v>25.8</v>
      </c>
      <c r="M93" s="260">
        <v>-5.8</v>
      </c>
      <c r="N93" s="260">
        <v>3.8</v>
      </c>
      <c r="O93" s="260">
        <v>25.2</v>
      </c>
      <c r="P93" s="260">
        <v>-1.9</v>
      </c>
      <c r="Q93" s="260">
        <v>21.8</v>
      </c>
      <c r="R93" s="260">
        <v>-1.9</v>
      </c>
      <c r="S93" s="260">
        <v>7.3</v>
      </c>
      <c r="T93" s="239"/>
      <c r="U93" s="239"/>
      <c r="V93" s="239"/>
      <c r="W93" s="239"/>
      <c r="X93" s="239"/>
      <c r="Y93" s="239"/>
      <c r="Z93" s="239"/>
      <c r="AA93" s="239"/>
      <c r="AB93" s="239"/>
      <c r="AC93" s="239"/>
      <c r="AD93" s="239"/>
      <c r="AE93" s="239"/>
      <c r="AF93" s="239"/>
    </row>
    <row r="94" spans="1:253" s="292" customFormat="1" ht="27" customHeight="1">
      <c r="A94" s="294" t="s">
        <v>272</v>
      </c>
      <c r="B94" s="294"/>
      <c r="C94" s="294"/>
      <c r="D94" s="294"/>
      <c r="E94" s="294"/>
      <c r="F94" s="294"/>
      <c r="G94" s="294"/>
      <c r="H94" s="294"/>
      <c r="I94" s="294"/>
      <c r="J94" s="294"/>
      <c r="K94" s="294"/>
      <c r="L94" s="294"/>
      <c r="M94" s="294"/>
      <c r="N94" s="294"/>
      <c r="O94" s="294"/>
      <c r="P94" s="294"/>
      <c r="Q94" s="294"/>
      <c r="R94" s="294"/>
      <c r="S94" s="294"/>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c r="BV94" s="312"/>
      <c r="BW94" s="312"/>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2"/>
      <c r="CU94" s="312"/>
      <c r="CV94" s="312"/>
      <c r="CW94" s="312"/>
      <c r="CX94" s="312"/>
      <c r="CY94" s="312"/>
      <c r="CZ94" s="312"/>
      <c r="DA94" s="312"/>
      <c r="DB94" s="312"/>
      <c r="DC94" s="312"/>
      <c r="DD94" s="312"/>
      <c r="DE94" s="312"/>
      <c r="DF94" s="312"/>
      <c r="DG94" s="312"/>
      <c r="DH94" s="312"/>
      <c r="DI94" s="312"/>
      <c r="DJ94" s="312"/>
      <c r="DK94" s="312"/>
      <c r="DL94" s="312"/>
      <c r="DM94" s="312"/>
      <c r="DN94" s="312"/>
      <c r="DO94" s="312"/>
      <c r="DP94" s="312"/>
      <c r="DQ94" s="312"/>
      <c r="DR94" s="312"/>
      <c r="DS94" s="312"/>
      <c r="DT94" s="312"/>
      <c r="DU94" s="312"/>
      <c r="DV94" s="312"/>
      <c r="DW94" s="312"/>
      <c r="DX94" s="312"/>
      <c r="DY94" s="312"/>
      <c r="DZ94" s="312"/>
      <c r="EA94" s="312"/>
      <c r="EB94" s="312"/>
      <c r="EC94" s="312"/>
      <c r="ED94" s="312"/>
      <c r="EE94" s="312"/>
      <c r="EF94" s="312"/>
      <c r="EG94" s="312"/>
      <c r="EH94" s="312"/>
      <c r="EI94" s="312"/>
      <c r="EJ94" s="312"/>
      <c r="EK94" s="312"/>
      <c r="EL94" s="312"/>
      <c r="EM94" s="312"/>
      <c r="EN94" s="312"/>
      <c r="EO94" s="312"/>
      <c r="EP94" s="312"/>
      <c r="EQ94" s="312"/>
      <c r="ER94" s="312"/>
      <c r="ES94" s="312"/>
      <c r="ET94" s="312"/>
      <c r="EU94" s="312"/>
      <c r="EV94" s="312"/>
      <c r="EW94" s="312"/>
      <c r="EX94" s="312"/>
      <c r="EY94" s="312"/>
      <c r="EZ94" s="312"/>
      <c r="FA94" s="312"/>
      <c r="FB94" s="312"/>
      <c r="FC94" s="312"/>
      <c r="FD94" s="312"/>
      <c r="FE94" s="312"/>
      <c r="FF94" s="312"/>
      <c r="FG94" s="312"/>
      <c r="FH94" s="312"/>
      <c r="FI94" s="312"/>
      <c r="FJ94" s="312"/>
      <c r="FK94" s="312"/>
      <c r="FL94" s="312"/>
      <c r="FM94" s="312"/>
      <c r="FN94" s="312"/>
      <c r="FO94" s="312"/>
      <c r="FP94" s="312"/>
      <c r="FQ94" s="312"/>
      <c r="FR94" s="312"/>
      <c r="FS94" s="312"/>
      <c r="FT94" s="312"/>
      <c r="FU94" s="312"/>
      <c r="FV94" s="312"/>
      <c r="FW94" s="312"/>
      <c r="FX94" s="312"/>
      <c r="FY94" s="312"/>
      <c r="FZ94" s="312"/>
      <c r="GA94" s="312"/>
      <c r="GB94" s="312"/>
      <c r="GC94" s="312"/>
      <c r="GD94" s="312"/>
      <c r="GE94" s="312"/>
      <c r="GF94" s="312"/>
      <c r="GG94" s="312"/>
      <c r="GH94" s="312"/>
      <c r="GI94" s="312"/>
      <c r="GJ94" s="312"/>
      <c r="GK94" s="312"/>
      <c r="GL94" s="312"/>
      <c r="GM94" s="312"/>
      <c r="GN94" s="312"/>
      <c r="GO94" s="312"/>
      <c r="GP94" s="312"/>
      <c r="GQ94" s="312"/>
      <c r="GR94" s="312"/>
      <c r="GS94" s="312"/>
      <c r="GT94" s="312"/>
      <c r="GU94" s="312"/>
      <c r="GV94" s="312"/>
      <c r="GW94" s="312"/>
      <c r="GX94" s="312"/>
      <c r="GY94" s="312"/>
      <c r="GZ94" s="312"/>
      <c r="HA94" s="312"/>
      <c r="HB94" s="312"/>
      <c r="HC94" s="312"/>
      <c r="HD94" s="312"/>
      <c r="HE94" s="312"/>
      <c r="HF94" s="312"/>
      <c r="HG94" s="312"/>
      <c r="HH94" s="312"/>
      <c r="HI94" s="312"/>
      <c r="HJ94" s="312"/>
      <c r="HK94" s="312"/>
      <c r="HL94" s="312"/>
      <c r="HM94" s="312"/>
      <c r="HN94" s="312"/>
      <c r="HO94" s="312"/>
      <c r="HP94" s="312"/>
      <c r="HQ94" s="312"/>
      <c r="HR94" s="312"/>
      <c r="HS94" s="312"/>
      <c r="HT94" s="312"/>
      <c r="HU94" s="312"/>
      <c r="HV94" s="312"/>
      <c r="HW94" s="312"/>
      <c r="HX94" s="312"/>
      <c r="HY94" s="312"/>
      <c r="HZ94" s="312"/>
      <c r="IA94" s="312"/>
      <c r="IB94" s="312"/>
      <c r="IC94" s="312"/>
      <c r="ID94" s="312"/>
      <c r="IE94" s="312"/>
      <c r="IF94" s="312"/>
      <c r="IG94" s="312"/>
      <c r="IH94" s="312"/>
      <c r="II94" s="312"/>
      <c r="IJ94" s="312"/>
      <c r="IK94" s="312"/>
      <c r="IL94" s="312"/>
      <c r="IM94" s="312"/>
      <c r="IN94" s="312"/>
      <c r="IO94" s="312"/>
      <c r="IP94" s="312"/>
      <c r="IQ94" s="312"/>
      <c r="IR94" s="312"/>
      <c r="IS94" s="312"/>
    </row>
    <row r="95" spans="1:253" s="292" customFormat="1" ht="21" customHeight="1">
      <c r="A95" s="295"/>
      <c r="B95" s="295"/>
      <c r="C95" s="295"/>
      <c r="D95" s="295"/>
      <c r="E95" s="295"/>
      <c r="F95" s="295"/>
      <c r="G95" s="295"/>
      <c r="H95" s="295"/>
      <c r="I95" s="295"/>
      <c r="J95" s="295"/>
      <c r="K95" s="295"/>
      <c r="L95" s="295"/>
      <c r="M95" s="295"/>
      <c r="N95" s="295"/>
      <c r="O95" s="295"/>
      <c r="P95" s="295"/>
      <c r="Q95" s="295"/>
      <c r="R95" s="295"/>
      <c r="S95" s="295"/>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c r="BV95" s="312"/>
      <c r="BW95" s="312"/>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2"/>
      <c r="CU95" s="312"/>
      <c r="CV95" s="312"/>
      <c r="CW95" s="312"/>
      <c r="CX95" s="312"/>
      <c r="CY95" s="312"/>
      <c r="CZ95" s="312"/>
      <c r="DA95" s="312"/>
      <c r="DB95" s="312"/>
      <c r="DC95" s="312"/>
      <c r="DD95" s="312"/>
      <c r="DE95" s="312"/>
      <c r="DF95" s="312"/>
      <c r="DG95" s="312"/>
      <c r="DH95" s="312"/>
      <c r="DI95" s="312"/>
      <c r="DJ95" s="312"/>
      <c r="DK95" s="312"/>
      <c r="DL95" s="312"/>
      <c r="DM95" s="312"/>
      <c r="DN95" s="312"/>
      <c r="DO95" s="312"/>
      <c r="DP95" s="312"/>
      <c r="DQ95" s="312"/>
      <c r="DR95" s="312"/>
      <c r="DS95" s="312"/>
      <c r="DT95" s="312"/>
      <c r="DU95" s="312"/>
      <c r="DV95" s="312"/>
      <c r="DW95" s="312"/>
      <c r="DX95" s="312"/>
      <c r="DY95" s="312"/>
      <c r="DZ95" s="312"/>
      <c r="EA95" s="312"/>
      <c r="EB95" s="312"/>
      <c r="EC95" s="312"/>
      <c r="ED95" s="312"/>
      <c r="EE95" s="312"/>
      <c r="EF95" s="312"/>
      <c r="EG95" s="312"/>
      <c r="EH95" s="312"/>
      <c r="EI95" s="312"/>
      <c r="EJ95" s="312"/>
      <c r="EK95" s="312"/>
      <c r="EL95" s="312"/>
      <c r="EM95" s="312"/>
      <c r="EN95" s="312"/>
      <c r="EO95" s="312"/>
      <c r="EP95" s="312"/>
      <c r="EQ95" s="312"/>
      <c r="ER95" s="312"/>
      <c r="ES95" s="312"/>
      <c r="ET95" s="312"/>
      <c r="EU95" s="312"/>
      <c r="EV95" s="312"/>
      <c r="EW95" s="312"/>
      <c r="EX95" s="312"/>
      <c r="EY95" s="312"/>
      <c r="EZ95" s="312"/>
      <c r="FA95" s="312"/>
      <c r="FB95" s="312"/>
      <c r="FC95" s="312"/>
      <c r="FD95" s="312"/>
      <c r="FE95" s="312"/>
      <c r="FF95" s="312"/>
      <c r="FG95" s="312"/>
      <c r="FH95" s="312"/>
      <c r="FI95" s="312"/>
      <c r="FJ95" s="312"/>
      <c r="FK95" s="312"/>
      <c r="FL95" s="312"/>
      <c r="FM95" s="312"/>
      <c r="FN95" s="312"/>
      <c r="FO95" s="312"/>
      <c r="FP95" s="312"/>
      <c r="FQ95" s="312"/>
      <c r="FR95" s="312"/>
      <c r="FS95" s="312"/>
      <c r="FT95" s="312"/>
      <c r="FU95" s="312"/>
      <c r="FV95" s="312"/>
      <c r="FW95" s="312"/>
      <c r="FX95" s="312"/>
      <c r="FY95" s="312"/>
      <c r="FZ95" s="312"/>
      <c r="GA95" s="312"/>
      <c r="GB95" s="312"/>
      <c r="GC95" s="312"/>
      <c r="GD95" s="312"/>
      <c r="GE95" s="312"/>
      <c r="GF95" s="312"/>
      <c r="GG95" s="312"/>
      <c r="GH95" s="312"/>
      <c r="GI95" s="312"/>
      <c r="GJ95" s="312"/>
      <c r="GK95" s="312"/>
      <c r="GL95" s="312"/>
      <c r="GM95" s="312"/>
      <c r="GN95" s="312"/>
      <c r="GO95" s="312"/>
      <c r="GP95" s="312"/>
      <c r="GQ95" s="312"/>
      <c r="GR95" s="312"/>
      <c r="GS95" s="312"/>
      <c r="GT95" s="312"/>
      <c r="GU95" s="312"/>
      <c r="GV95" s="312"/>
      <c r="GW95" s="312"/>
      <c r="GX95" s="312"/>
      <c r="GY95" s="312"/>
      <c r="GZ95" s="312"/>
      <c r="HA95" s="312"/>
      <c r="HB95" s="312"/>
      <c r="HC95" s="312"/>
      <c r="HD95" s="312"/>
      <c r="HE95" s="312"/>
      <c r="HF95" s="312"/>
      <c r="HG95" s="312"/>
      <c r="HH95" s="312"/>
      <c r="HI95" s="31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row>
    <row r="96" spans="1:253">
      <c r="J96" s="310"/>
      <c r="K96" s="311"/>
      <c r="L96" s="311"/>
      <c r="M96" s="311"/>
      <c r="N96" s="311"/>
      <c r="O96" s="311"/>
      <c r="P96" s="311"/>
      <c r="Q96" s="311"/>
      <c r="R96" s="311"/>
      <c r="S96" s="311"/>
    </row>
    <row r="98" spans="2:20">
      <c r="B98" s="296"/>
      <c r="C98" s="296"/>
      <c r="D98" s="296"/>
      <c r="E98" s="296"/>
      <c r="F98" s="296"/>
      <c r="G98" s="296"/>
      <c r="H98" s="296"/>
      <c r="I98" s="296"/>
      <c r="J98" s="296"/>
      <c r="K98" s="296"/>
      <c r="L98" s="296"/>
      <c r="M98" s="296"/>
      <c r="N98" s="296"/>
      <c r="O98" s="296"/>
      <c r="P98" s="296"/>
      <c r="Q98" s="296"/>
      <c r="R98" s="296"/>
      <c r="S98" s="296"/>
      <c r="T98" s="296"/>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5"/>
  <pageMargins left="0.78740157480314965" right="0.39370078740157483" top="0.43307086614173229" bottom="0.38" header="0.31496062992125984" footer="0.2"/>
  <pageSetup paperSize="9" scale="60"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Q94"/>
  <sheetViews>
    <sheetView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101</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54">
        <v>99.7</v>
      </c>
      <c r="E8" s="265">
        <v>105.8</v>
      </c>
      <c r="F8" s="265">
        <v>103.4</v>
      </c>
      <c r="G8" s="265">
        <v>120.4</v>
      </c>
      <c r="H8" s="265">
        <v>98</v>
      </c>
      <c r="I8" s="265">
        <v>101.1</v>
      </c>
      <c r="J8" s="265">
        <v>102.5</v>
      </c>
      <c r="K8" s="265">
        <v>95.9</v>
      </c>
      <c r="L8" s="280">
        <v>109.5</v>
      </c>
      <c r="M8" s="280">
        <v>97.8</v>
      </c>
      <c r="N8" s="280">
        <v>92.9</v>
      </c>
      <c r="O8" s="280">
        <v>102.9</v>
      </c>
      <c r="P8" s="265">
        <v>82.4</v>
      </c>
      <c r="Q8" s="265">
        <v>94.2</v>
      </c>
      <c r="R8" s="265">
        <v>101.8</v>
      </c>
      <c r="S8" s="280">
        <v>103.7</v>
      </c>
    </row>
    <row r="9" spans="1:28" ht="13.5" customHeight="1">
      <c r="A9" s="233" t="s">
        <v>52</v>
      </c>
      <c r="B9" s="233" t="s">
        <v>333</v>
      </c>
      <c r="C9" s="245"/>
      <c r="D9" s="255">
        <v>99.7</v>
      </c>
      <c r="E9" s="266">
        <v>99.7</v>
      </c>
      <c r="F9" s="266">
        <v>102.9</v>
      </c>
      <c r="G9" s="266">
        <v>111</v>
      </c>
      <c r="H9" s="266">
        <v>100.5</v>
      </c>
      <c r="I9" s="266">
        <v>105</v>
      </c>
      <c r="J9" s="266">
        <v>102.7</v>
      </c>
      <c r="K9" s="266">
        <v>98</v>
      </c>
      <c r="L9" s="281">
        <v>108</v>
      </c>
      <c r="M9" s="281">
        <v>95.4</v>
      </c>
      <c r="N9" s="281">
        <v>105.3</v>
      </c>
      <c r="O9" s="281">
        <v>101.4</v>
      </c>
      <c r="P9" s="266">
        <v>76.099999999999994</v>
      </c>
      <c r="Q9" s="266">
        <v>94.9</v>
      </c>
      <c r="R9" s="266">
        <v>100.2</v>
      </c>
      <c r="S9" s="281">
        <v>105.2</v>
      </c>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101.3</v>
      </c>
      <c r="E11" s="266">
        <v>107.2</v>
      </c>
      <c r="F11" s="266">
        <v>101.8</v>
      </c>
      <c r="G11" s="266">
        <v>101.5</v>
      </c>
      <c r="H11" s="266">
        <v>107</v>
      </c>
      <c r="I11" s="266">
        <v>99.6</v>
      </c>
      <c r="J11" s="266">
        <v>93.2</v>
      </c>
      <c r="K11" s="266">
        <v>91.1</v>
      </c>
      <c r="L11" s="266">
        <v>112.4</v>
      </c>
      <c r="M11" s="266">
        <v>105.1</v>
      </c>
      <c r="N11" s="266">
        <v>100.1</v>
      </c>
      <c r="O11" s="266">
        <v>101.3</v>
      </c>
      <c r="P11" s="266">
        <v>99.2</v>
      </c>
      <c r="Q11" s="266">
        <v>101.3</v>
      </c>
      <c r="R11" s="266">
        <v>101.8</v>
      </c>
      <c r="S11" s="266">
        <v>117.2</v>
      </c>
    </row>
    <row r="12" spans="1:28" ht="13.5" customHeight="1">
      <c r="A12" s="233"/>
      <c r="B12" s="233" t="s">
        <v>366</v>
      </c>
      <c r="C12" s="245"/>
      <c r="D12" s="256">
        <v>101.6</v>
      </c>
      <c r="E12" s="262">
        <v>102.9</v>
      </c>
      <c r="F12" s="262">
        <v>105.9</v>
      </c>
      <c r="G12" s="262">
        <v>96.1</v>
      </c>
      <c r="H12" s="262">
        <v>105.2</v>
      </c>
      <c r="I12" s="262">
        <v>92.6</v>
      </c>
      <c r="J12" s="262">
        <v>90.7</v>
      </c>
      <c r="K12" s="262">
        <v>95.3</v>
      </c>
      <c r="L12" s="262">
        <v>109.3</v>
      </c>
      <c r="M12" s="262">
        <v>101</v>
      </c>
      <c r="N12" s="262">
        <v>99.9</v>
      </c>
      <c r="O12" s="262">
        <v>107.2</v>
      </c>
      <c r="P12" s="262">
        <v>98.8</v>
      </c>
      <c r="Q12" s="262">
        <v>100.7</v>
      </c>
      <c r="R12" s="262">
        <v>108.4</v>
      </c>
      <c r="S12" s="262">
        <v>121.6</v>
      </c>
    </row>
    <row r="13" spans="1:28" ht="13.5" customHeight="1">
      <c r="A13" s="234"/>
      <c r="B13" s="234" t="s">
        <v>160</v>
      </c>
      <c r="C13" s="246"/>
      <c r="D13" s="257">
        <v>103.5</v>
      </c>
      <c r="E13" s="268">
        <v>104.4</v>
      </c>
      <c r="F13" s="268">
        <v>108.3</v>
      </c>
      <c r="G13" s="268">
        <v>104.9</v>
      </c>
      <c r="H13" s="268">
        <v>100.4</v>
      </c>
      <c r="I13" s="268">
        <v>99.1</v>
      </c>
      <c r="J13" s="268">
        <v>94.3</v>
      </c>
      <c r="K13" s="268">
        <v>92.7</v>
      </c>
      <c r="L13" s="268">
        <v>112.9</v>
      </c>
      <c r="M13" s="268">
        <v>103.2</v>
      </c>
      <c r="N13" s="268">
        <v>99.2</v>
      </c>
      <c r="O13" s="268">
        <v>97.9</v>
      </c>
      <c r="P13" s="268">
        <v>96.6</v>
      </c>
      <c r="Q13" s="268">
        <v>101.6</v>
      </c>
      <c r="R13" s="268">
        <v>110.3</v>
      </c>
      <c r="S13" s="268">
        <v>128</v>
      </c>
    </row>
    <row r="14" spans="1:28" ht="13.5" customHeight="1">
      <c r="A14" s="233" t="s">
        <v>174</v>
      </c>
      <c r="B14" s="233">
        <v>11</v>
      </c>
      <c r="C14" s="245" t="s">
        <v>257</v>
      </c>
      <c r="D14" s="255">
        <v>105.1</v>
      </c>
      <c r="E14" s="266">
        <v>107.1</v>
      </c>
      <c r="F14" s="266">
        <v>110.2</v>
      </c>
      <c r="G14" s="266">
        <v>106.2</v>
      </c>
      <c r="H14" s="266">
        <v>113.1</v>
      </c>
      <c r="I14" s="266">
        <v>103.5</v>
      </c>
      <c r="J14" s="266">
        <v>97</v>
      </c>
      <c r="K14" s="266">
        <v>94.6</v>
      </c>
      <c r="L14" s="266">
        <v>109</v>
      </c>
      <c r="M14" s="266">
        <v>101.9</v>
      </c>
      <c r="N14" s="266">
        <v>103.8</v>
      </c>
      <c r="O14" s="266">
        <v>92.6</v>
      </c>
      <c r="P14" s="266">
        <v>94.7</v>
      </c>
      <c r="Q14" s="266">
        <v>102.6</v>
      </c>
      <c r="R14" s="266">
        <v>108.8</v>
      </c>
      <c r="S14" s="266">
        <v>129.4</v>
      </c>
    </row>
    <row r="15" spans="1:28" ht="13.5" customHeight="1">
      <c r="A15" s="235" t="s">
        <v>87</v>
      </c>
      <c r="B15" s="233">
        <v>12</v>
      </c>
      <c r="C15" s="245"/>
      <c r="D15" s="255">
        <v>104.8</v>
      </c>
      <c r="E15" s="266">
        <v>104</v>
      </c>
      <c r="F15" s="266">
        <v>109.9</v>
      </c>
      <c r="G15" s="266">
        <v>107.3</v>
      </c>
      <c r="H15" s="266">
        <v>107.8</v>
      </c>
      <c r="I15" s="266">
        <v>102.6</v>
      </c>
      <c r="J15" s="266">
        <v>97.6</v>
      </c>
      <c r="K15" s="266">
        <v>95.9</v>
      </c>
      <c r="L15" s="266">
        <v>110.7</v>
      </c>
      <c r="M15" s="266">
        <v>100.8</v>
      </c>
      <c r="N15" s="266">
        <v>100.2</v>
      </c>
      <c r="O15" s="266">
        <v>94.2</v>
      </c>
      <c r="P15" s="266">
        <v>100.3</v>
      </c>
      <c r="Q15" s="266">
        <v>101.8</v>
      </c>
      <c r="R15" s="266">
        <v>108.1</v>
      </c>
      <c r="S15" s="266">
        <v>126.2</v>
      </c>
    </row>
    <row r="16" spans="1:28" ht="13.5" customHeight="1">
      <c r="A16" s="235" t="s">
        <v>473</v>
      </c>
      <c r="B16" s="233" t="s">
        <v>363</v>
      </c>
      <c r="C16" s="245"/>
      <c r="D16" s="255">
        <v>105.1</v>
      </c>
      <c r="E16" s="266">
        <v>102</v>
      </c>
      <c r="F16" s="266">
        <v>107.7</v>
      </c>
      <c r="G16" s="266">
        <v>120.6</v>
      </c>
      <c r="H16" s="266">
        <v>106.1</v>
      </c>
      <c r="I16" s="266">
        <v>93.7</v>
      </c>
      <c r="J16" s="266">
        <v>108.1</v>
      </c>
      <c r="K16" s="266">
        <v>92.8</v>
      </c>
      <c r="L16" s="266">
        <v>107.8</v>
      </c>
      <c r="M16" s="266">
        <v>104.8</v>
      </c>
      <c r="N16" s="266">
        <v>93.7</v>
      </c>
      <c r="O16" s="266">
        <v>87.8</v>
      </c>
      <c r="P16" s="266">
        <v>102.1</v>
      </c>
      <c r="Q16" s="266">
        <v>99.3</v>
      </c>
      <c r="R16" s="266">
        <v>118.1</v>
      </c>
      <c r="S16" s="266">
        <v>133.19999999999999</v>
      </c>
    </row>
    <row r="17" spans="1:43" ht="13.5" customHeight="1">
      <c r="A17" s="235" t="s">
        <v>87</v>
      </c>
      <c r="B17" s="233">
        <v>2</v>
      </c>
      <c r="D17" s="255">
        <v>105.6</v>
      </c>
      <c r="E17" s="266">
        <v>104.6</v>
      </c>
      <c r="F17" s="266">
        <v>109.9</v>
      </c>
      <c r="G17" s="266">
        <v>117.3</v>
      </c>
      <c r="H17" s="266">
        <v>105</v>
      </c>
      <c r="I17" s="266">
        <v>98.9</v>
      </c>
      <c r="J17" s="266">
        <v>106.9</v>
      </c>
      <c r="K17" s="266">
        <v>92.8</v>
      </c>
      <c r="L17" s="266">
        <v>107.3</v>
      </c>
      <c r="M17" s="266">
        <v>105.4</v>
      </c>
      <c r="N17" s="266">
        <v>94.9</v>
      </c>
      <c r="O17" s="266">
        <v>88.3</v>
      </c>
      <c r="P17" s="266">
        <v>101.9</v>
      </c>
      <c r="Q17" s="266">
        <v>98.1</v>
      </c>
      <c r="R17" s="266">
        <v>122.3</v>
      </c>
      <c r="S17" s="266">
        <v>128.69999999999999</v>
      </c>
    </row>
    <row r="18" spans="1:43" ht="13.5" customHeight="1">
      <c r="A18" s="235" t="s">
        <v>87</v>
      </c>
      <c r="B18" s="233">
        <v>3</v>
      </c>
      <c r="C18" s="245"/>
      <c r="D18" s="255">
        <v>106.3</v>
      </c>
      <c r="E18" s="266">
        <v>104.7</v>
      </c>
      <c r="F18" s="266">
        <v>110</v>
      </c>
      <c r="G18" s="266">
        <v>120.7</v>
      </c>
      <c r="H18" s="266">
        <v>106.4</v>
      </c>
      <c r="I18" s="266">
        <v>98</v>
      </c>
      <c r="J18" s="266">
        <v>106</v>
      </c>
      <c r="K18" s="266">
        <v>95.3</v>
      </c>
      <c r="L18" s="266">
        <v>108.6</v>
      </c>
      <c r="M18" s="266">
        <v>105.1</v>
      </c>
      <c r="N18" s="266">
        <v>94.5</v>
      </c>
      <c r="O18" s="266">
        <v>88.6</v>
      </c>
      <c r="P18" s="266">
        <v>102.8</v>
      </c>
      <c r="Q18" s="266">
        <v>101.4</v>
      </c>
      <c r="R18" s="266">
        <v>118.7</v>
      </c>
      <c r="S18" s="266">
        <v>131</v>
      </c>
    </row>
    <row r="19" spans="1:43" ht="13.5" customHeight="1">
      <c r="A19" s="235" t="s">
        <v>87</v>
      </c>
      <c r="B19" s="233">
        <v>4</v>
      </c>
      <c r="C19" s="245"/>
      <c r="D19" s="255">
        <v>108.2</v>
      </c>
      <c r="E19" s="266">
        <v>107</v>
      </c>
      <c r="F19" s="266">
        <v>112.7</v>
      </c>
      <c r="G19" s="266">
        <v>120.1</v>
      </c>
      <c r="H19" s="266">
        <v>104.4</v>
      </c>
      <c r="I19" s="266">
        <v>98.7</v>
      </c>
      <c r="J19" s="266">
        <v>108.4</v>
      </c>
      <c r="K19" s="266">
        <v>95.3</v>
      </c>
      <c r="L19" s="266">
        <v>112.5</v>
      </c>
      <c r="M19" s="266">
        <v>109.6</v>
      </c>
      <c r="N19" s="266">
        <v>93.4</v>
      </c>
      <c r="O19" s="266">
        <v>92.6</v>
      </c>
      <c r="P19" s="266">
        <v>101.2</v>
      </c>
      <c r="Q19" s="266">
        <v>103.7</v>
      </c>
      <c r="R19" s="266">
        <v>117.8</v>
      </c>
      <c r="S19" s="266">
        <v>132</v>
      </c>
    </row>
    <row r="20" spans="1:43" ht="13.5" customHeight="1">
      <c r="A20" s="235" t="s">
        <v>87</v>
      </c>
      <c r="B20" s="233">
        <v>5</v>
      </c>
      <c r="C20" s="245"/>
      <c r="D20" s="255">
        <v>106.5</v>
      </c>
      <c r="E20" s="266">
        <v>107.9</v>
      </c>
      <c r="F20" s="266">
        <v>111.4</v>
      </c>
      <c r="G20" s="266">
        <v>120.8</v>
      </c>
      <c r="H20" s="266">
        <v>105.3</v>
      </c>
      <c r="I20" s="266">
        <v>97.2</v>
      </c>
      <c r="J20" s="266">
        <v>107.2</v>
      </c>
      <c r="K20" s="266">
        <v>96.1</v>
      </c>
      <c r="L20" s="266">
        <v>107.6</v>
      </c>
      <c r="M20" s="266">
        <v>104</v>
      </c>
      <c r="N20" s="266">
        <v>97</v>
      </c>
      <c r="O20" s="266">
        <v>90.9</v>
      </c>
      <c r="P20" s="266">
        <v>101.6</v>
      </c>
      <c r="Q20" s="266">
        <v>97.3</v>
      </c>
      <c r="R20" s="266">
        <v>116.2</v>
      </c>
      <c r="S20" s="266">
        <v>130.30000000000001</v>
      </c>
    </row>
    <row r="21" spans="1:43" ht="13.5" customHeight="1">
      <c r="A21" s="236" t="s">
        <v>87</v>
      </c>
      <c r="B21" s="233">
        <v>6</v>
      </c>
      <c r="C21" s="245"/>
      <c r="D21" s="255">
        <v>107.3</v>
      </c>
      <c r="E21" s="266">
        <v>105.6</v>
      </c>
      <c r="F21" s="266">
        <v>112.8</v>
      </c>
      <c r="G21" s="266">
        <v>120.4</v>
      </c>
      <c r="H21" s="266">
        <v>103.9</v>
      </c>
      <c r="I21" s="266">
        <v>98.5</v>
      </c>
      <c r="J21" s="266">
        <v>108</v>
      </c>
      <c r="K21" s="266">
        <v>94.8</v>
      </c>
      <c r="L21" s="266">
        <v>106.1</v>
      </c>
      <c r="M21" s="266">
        <v>108.3</v>
      </c>
      <c r="N21" s="266">
        <v>97.7</v>
      </c>
      <c r="O21" s="266">
        <v>92.5</v>
      </c>
      <c r="P21" s="266">
        <v>101.6</v>
      </c>
      <c r="Q21" s="266">
        <v>98</v>
      </c>
      <c r="R21" s="266">
        <v>118.1</v>
      </c>
      <c r="S21" s="266">
        <v>131.9</v>
      </c>
    </row>
    <row r="22" spans="1:43" ht="13.5" customHeight="1">
      <c r="A22" s="235" t="s">
        <v>87</v>
      </c>
      <c r="B22" s="233">
        <v>7</v>
      </c>
      <c r="D22" s="255">
        <v>106</v>
      </c>
      <c r="E22" s="266">
        <v>108.8</v>
      </c>
      <c r="F22" s="266">
        <v>111.7</v>
      </c>
      <c r="G22" s="266">
        <v>126.2</v>
      </c>
      <c r="H22" s="266">
        <v>105.4</v>
      </c>
      <c r="I22" s="266">
        <v>97.4</v>
      </c>
      <c r="J22" s="266">
        <v>103.8</v>
      </c>
      <c r="K22" s="266">
        <v>96.2</v>
      </c>
      <c r="L22" s="266">
        <v>98.8</v>
      </c>
      <c r="M22" s="266">
        <v>108.3</v>
      </c>
      <c r="N22" s="266">
        <v>89.9</v>
      </c>
      <c r="O22" s="266">
        <v>94.4</v>
      </c>
      <c r="P22" s="266">
        <v>101.4</v>
      </c>
      <c r="Q22" s="266">
        <v>96.9</v>
      </c>
      <c r="R22" s="266">
        <v>114.2</v>
      </c>
      <c r="S22" s="266">
        <v>132</v>
      </c>
    </row>
    <row r="23" spans="1:43" ht="13.5" customHeight="1">
      <c r="A23" s="235" t="s">
        <v>87</v>
      </c>
      <c r="B23" s="233">
        <v>8</v>
      </c>
      <c r="C23" s="245"/>
      <c r="D23" s="255">
        <v>105.5</v>
      </c>
      <c r="E23" s="266">
        <v>111.2</v>
      </c>
      <c r="F23" s="266">
        <v>110.8</v>
      </c>
      <c r="G23" s="266">
        <v>127.8</v>
      </c>
      <c r="H23" s="266">
        <v>108.2</v>
      </c>
      <c r="I23" s="266">
        <v>94.7</v>
      </c>
      <c r="J23" s="266">
        <v>105.2</v>
      </c>
      <c r="K23" s="266">
        <v>97.3</v>
      </c>
      <c r="L23" s="266">
        <v>96.8</v>
      </c>
      <c r="M23" s="266">
        <v>107.9</v>
      </c>
      <c r="N23" s="266">
        <v>95</v>
      </c>
      <c r="O23" s="266">
        <v>95.7</v>
      </c>
      <c r="P23" s="266">
        <v>98.7</v>
      </c>
      <c r="Q23" s="266">
        <v>96.2</v>
      </c>
      <c r="R23" s="266">
        <v>117.6</v>
      </c>
      <c r="S23" s="266">
        <v>127.5</v>
      </c>
    </row>
    <row r="24" spans="1:43" ht="13.5" customHeight="1">
      <c r="A24" s="235" t="s">
        <v>87</v>
      </c>
      <c r="B24" s="233">
        <v>9</v>
      </c>
      <c r="C24" s="245"/>
      <c r="D24" s="255">
        <v>106.6</v>
      </c>
      <c r="E24" s="266">
        <v>113.5</v>
      </c>
      <c r="F24" s="266">
        <v>111.3</v>
      </c>
      <c r="G24" s="266">
        <v>130.4</v>
      </c>
      <c r="H24" s="266">
        <v>107.1</v>
      </c>
      <c r="I24" s="266">
        <v>96.7</v>
      </c>
      <c r="J24" s="266">
        <v>106.2</v>
      </c>
      <c r="K24" s="266">
        <v>96.8</v>
      </c>
      <c r="L24" s="266">
        <v>93.8</v>
      </c>
      <c r="M24" s="266">
        <v>104.9</v>
      </c>
      <c r="N24" s="266">
        <v>90</v>
      </c>
      <c r="O24" s="266">
        <v>94.7</v>
      </c>
      <c r="P24" s="266">
        <v>99.5</v>
      </c>
      <c r="Q24" s="266">
        <v>100.5</v>
      </c>
      <c r="R24" s="266">
        <v>111</v>
      </c>
      <c r="S24" s="266">
        <v>132.4</v>
      </c>
    </row>
    <row r="25" spans="1:43" s="292" customFormat="1" ht="13.5" customHeight="1">
      <c r="A25" s="313" t="s">
        <v>87</v>
      </c>
      <c r="B25" s="233">
        <v>10</v>
      </c>
      <c r="C25" s="245"/>
      <c r="D25" s="256">
        <v>106.2</v>
      </c>
      <c r="E25" s="267">
        <v>109</v>
      </c>
      <c r="F25" s="267">
        <v>112.4</v>
      </c>
      <c r="G25" s="267">
        <v>128.69999999999999</v>
      </c>
      <c r="H25" s="267">
        <v>104.1</v>
      </c>
      <c r="I25" s="267">
        <v>97.3</v>
      </c>
      <c r="J25" s="267">
        <v>106.7</v>
      </c>
      <c r="K25" s="267">
        <v>96.6</v>
      </c>
      <c r="L25" s="267">
        <v>93.4</v>
      </c>
      <c r="M25" s="267">
        <v>110.4</v>
      </c>
      <c r="N25" s="267">
        <v>90</v>
      </c>
      <c r="O25" s="267">
        <v>90.6</v>
      </c>
      <c r="P25" s="267">
        <v>100.5</v>
      </c>
      <c r="Q25" s="267">
        <v>96.8</v>
      </c>
      <c r="R25" s="267">
        <v>112.6</v>
      </c>
      <c r="S25" s="267">
        <v>128.5</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row>
    <row r="26" spans="1:43" ht="13.5" customHeight="1">
      <c r="A26" s="237" t="s">
        <v>87</v>
      </c>
      <c r="B26" s="241">
        <v>11</v>
      </c>
      <c r="C26" s="247"/>
      <c r="D26" s="258">
        <v>107.6</v>
      </c>
      <c r="E26" s="269">
        <v>111.3</v>
      </c>
      <c r="F26" s="269">
        <v>113.1</v>
      </c>
      <c r="G26" s="269">
        <v>130</v>
      </c>
      <c r="H26" s="269">
        <v>103.3</v>
      </c>
      <c r="I26" s="269">
        <v>102.3</v>
      </c>
      <c r="J26" s="269">
        <v>107.5</v>
      </c>
      <c r="K26" s="269">
        <v>98.1</v>
      </c>
      <c r="L26" s="269">
        <v>106.2</v>
      </c>
      <c r="M26" s="269">
        <v>107.7</v>
      </c>
      <c r="N26" s="269">
        <v>92.3</v>
      </c>
      <c r="O26" s="269">
        <v>92</v>
      </c>
      <c r="P26" s="269">
        <v>99.8</v>
      </c>
      <c r="Q26" s="269">
        <v>96.3</v>
      </c>
      <c r="R26" s="269">
        <v>113.8</v>
      </c>
      <c r="S26" s="269">
        <v>135.80000000000001</v>
      </c>
    </row>
    <row r="27" spans="1:43" ht="17.25" customHeight="1">
      <c r="A27" s="293"/>
      <c r="B27" s="293"/>
      <c r="C27" s="293"/>
      <c r="D27" s="259" t="s">
        <v>97</v>
      </c>
      <c r="E27" s="259"/>
      <c r="F27" s="259"/>
      <c r="G27" s="259"/>
      <c r="H27" s="259"/>
      <c r="I27" s="259"/>
      <c r="J27" s="259"/>
      <c r="K27" s="259"/>
      <c r="L27" s="259"/>
      <c r="M27" s="259"/>
      <c r="N27" s="259"/>
      <c r="O27" s="259"/>
      <c r="P27" s="259"/>
      <c r="Q27" s="259"/>
      <c r="R27" s="259"/>
      <c r="S27" s="259"/>
    </row>
    <row r="28" spans="1:43" ht="13.5" customHeight="1">
      <c r="A28" s="232" t="s">
        <v>190</v>
      </c>
      <c r="B28" s="232" t="s">
        <v>60</v>
      </c>
      <c r="C28" s="245" t="s">
        <v>58</v>
      </c>
      <c r="D28" s="254">
        <v>-0.1</v>
      </c>
      <c r="E28" s="265">
        <v>5.7</v>
      </c>
      <c r="F28" s="265">
        <v>-0.7</v>
      </c>
      <c r="G28" s="265">
        <v>25.8</v>
      </c>
      <c r="H28" s="265">
        <v>-8</v>
      </c>
      <c r="I28" s="265">
        <v>-4.4000000000000004</v>
      </c>
      <c r="J28" s="265">
        <v>12.7</v>
      </c>
      <c r="K28" s="265">
        <v>-3.5</v>
      </c>
      <c r="L28" s="280">
        <v>-6.8</v>
      </c>
      <c r="M28" s="280">
        <v>11.7</v>
      </c>
      <c r="N28" s="280">
        <v>-8.6999999999999993</v>
      </c>
      <c r="O28" s="280">
        <v>5.7</v>
      </c>
      <c r="P28" s="265">
        <v>-17.600000000000001</v>
      </c>
      <c r="Q28" s="265">
        <v>6.1</v>
      </c>
      <c r="R28" s="265">
        <v>-1.2</v>
      </c>
      <c r="S28" s="280">
        <v>0.7</v>
      </c>
    </row>
    <row r="29" spans="1:43" ht="13.5" customHeight="1">
      <c r="A29" s="233" t="s">
        <v>52</v>
      </c>
      <c r="B29" s="233" t="s">
        <v>333</v>
      </c>
      <c r="C29" s="245"/>
      <c r="D29" s="255">
        <v>0</v>
      </c>
      <c r="E29" s="266">
        <v>-5.8</v>
      </c>
      <c r="F29" s="266">
        <v>-0.5</v>
      </c>
      <c r="G29" s="266">
        <v>-7.8</v>
      </c>
      <c r="H29" s="266">
        <v>2.5</v>
      </c>
      <c r="I29" s="266">
        <v>3.9</v>
      </c>
      <c r="J29" s="266">
        <v>0.2</v>
      </c>
      <c r="K29" s="266">
        <v>2.2000000000000002</v>
      </c>
      <c r="L29" s="281">
        <v>-1.3</v>
      </c>
      <c r="M29" s="281">
        <v>-2.4</v>
      </c>
      <c r="N29" s="281">
        <v>13.4</v>
      </c>
      <c r="O29" s="281">
        <v>-1.5</v>
      </c>
      <c r="P29" s="266">
        <v>-7.6</v>
      </c>
      <c r="Q29" s="266">
        <v>0.8</v>
      </c>
      <c r="R29" s="266">
        <v>-1.6</v>
      </c>
      <c r="S29" s="281">
        <v>1.5</v>
      </c>
    </row>
    <row r="30" spans="1:43" ht="13.5" customHeight="1">
      <c r="A30" s="233"/>
      <c r="B30" s="233" t="s">
        <v>244</v>
      </c>
      <c r="C30" s="245"/>
      <c r="D30" s="255">
        <v>0.3</v>
      </c>
      <c r="E30" s="266">
        <v>0.4</v>
      </c>
      <c r="F30" s="266">
        <v>-2.8</v>
      </c>
      <c r="G30" s="266">
        <v>-9.9</v>
      </c>
      <c r="H30" s="266">
        <v>-0.5</v>
      </c>
      <c r="I30" s="266">
        <v>-4.8</v>
      </c>
      <c r="J30" s="266">
        <v>-2.6</v>
      </c>
      <c r="K30" s="266">
        <v>2.1</v>
      </c>
      <c r="L30" s="281">
        <v>-7.4</v>
      </c>
      <c r="M30" s="281">
        <v>4.8</v>
      </c>
      <c r="N30" s="281">
        <v>-5</v>
      </c>
      <c r="O30" s="281">
        <v>-1.4</v>
      </c>
      <c r="P30" s="266">
        <v>31.4</v>
      </c>
      <c r="Q30" s="266">
        <v>5.4</v>
      </c>
      <c r="R30" s="266">
        <v>-0.2</v>
      </c>
      <c r="S30" s="281">
        <v>-5</v>
      </c>
    </row>
    <row r="31" spans="1:43" ht="13.5" customHeight="1">
      <c r="A31" s="233"/>
      <c r="B31" s="233" t="s">
        <v>153</v>
      </c>
      <c r="C31" s="245"/>
      <c r="D31" s="255">
        <v>1.3</v>
      </c>
      <c r="E31" s="266">
        <v>7.1</v>
      </c>
      <c r="F31" s="266">
        <v>1.9</v>
      </c>
      <c r="G31" s="266">
        <v>1.5</v>
      </c>
      <c r="H31" s="266">
        <v>7</v>
      </c>
      <c r="I31" s="266">
        <v>-0.4</v>
      </c>
      <c r="J31" s="266">
        <v>-6.8</v>
      </c>
      <c r="K31" s="266">
        <v>-8.9</v>
      </c>
      <c r="L31" s="281">
        <v>12.5</v>
      </c>
      <c r="M31" s="281">
        <v>5.0999999999999996</v>
      </c>
      <c r="N31" s="281">
        <v>0.1</v>
      </c>
      <c r="O31" s="281">
        <v>1.3</v>
      </c>
      <c r="P31" s="266">
        <v>-0.9</v>
      </c>
      <c r="Q31" s="266">
        <v>1.3</v>
      </c>
      <c r="R31" s="266">
        <v>1.8</v>
      </c>
      <c r="S31" s="281">
        <v>17.2</v>
      </c>
    </row>
    <row r="32" spans="1:43" ht="13.5" customHeight="1">
      <c r="A32" s="233"/>
      <c r="B32" s="233" t="s">
        <v>366</v>
      </c>
      <c r="C32" s="245"/>
      <c r="D32" s="255">
        <v>0.3</v>
      </c>
      <c r="E32" s="266">
        <v>-4</v>
      </c>
      <c r="F32" s="266">
        <v>4</v>
      </c>
      <c r="G32" s="266">
        <v>-5.3</v>
      </c>
      <c r="H32" s="266">
        <v>-1.7</v>
      </c>
      <c r="I32" s="266">
        <v>-7</v>
      </c>
      <c r="J32" s="266">
        <v>-2.7</v>
      </c>
      <c r="K32" s="266">
        <v>4.5999999999999996</v>
      </c>
      <c r="L32" s="281">
        <v>-2.8</v>
      </c>
      <c r="M32" s="281">
        <v>-3.9</v>
      </c>
      <c r="N32" s="281">
        <v>-0.2</v>
      </c>
      <c r="O32" s="281">
        <v>5.8</v>
      </c>
      <c r="P32" s="266">
        <v>-0.4</v>
      </c>
      <c r="Q32" s="266">
        <v>-0.6</v>
      </c>
      <c r="R32" s="266">
        <v>6.5</v>
      </c>
      <c r="S32" s="281">
        <v>3.8</v>
      </c>
    </row>
    <row r="33" spans="1:32" ht="13.5" customHeight="1">
      <c r="A33" s="234"/>
      <c r="B33" s="234" t="s">
        <v>160</v>
      </c>
      <c r="C33" s="246"/>
      <c r="D33" s="257">
        <v>1.9</v>
      </c>
      <c r="E33" s="268">
        <v>1.5</v>
      </c>
      <c r="F33" s="268">
        <v>2.2999999999999998</v>
      </c>
      <c r="G33" s="268">
        <v>9.1999999999999993</v>
      </c>
      <c r="H33" s="268">
        <v>-4.5999999999999996</v>
      </c>
      <c r="I33" s="268">
        <v>7</v>
      </c>
      <c r="J33" s="268">
        <v>4</v>
      </c>
      <c r="K33" s="268">
        <v>-2.7</v>
      </c>
      <c r="L33" s="268">
        <v>3.3</v>
      </c>
      <c r="M33" s="268">
        <v>2.2000000000000002</v>
      </c>
      <c r="N33" s="268">
        <v>-0.7</v>
      </c>
      <c r="O33" s="268">
        <v>-8.6999999999999993</v>
      </c>
      <c r="P33" s="268">
        <v>-2.2000000000000002</v>
      </c>
      <c r="Q33" s="268">
        <v>0.9</v>
      </c>
      <c r="R33" s="268">
        <v>1.8</v>
      </c>
      <c r="S33" s="268">
        <v>5.3</v>
      </c>
    </row>
    <row r="34" spans="1:32" ht="13.5" customHeight="1">
      <c r="A34" s="233" t="s">
        <v>174</v>
      </c>
      <c r="B34" s="233">
        <v>11</v>
      </c>
      <c r="C34" s="245" t="s">
        <v>550</v>
      </c>
      <c r="D34" s="255">
        <v>2.6</v>
      </c>
      <c r="E34" s="266">
        <v>3.7</v>
      </c>
      <c r="F34" s="266">
        <v>4.0999999999999996</v>
      </c>
      <c r="G34" s="266">
        <v>11.8</v>
      </c>
      <c r="H34" s="266">
        <v>4.8</v>
      </c>
      <c r="I34" s="266">
        <v>10</v>
      </c>
      <c r="J34" s="266">
        <v>5.8</v>
      </c>
      <c r="K34" s="266">
        <v>0.5</v>
      </c>
      <c r="L34" s="266">
        <v>-10.8</v>
      </c>
      <c r="M34" s="266">
        <v>-1.2</v>
      </c>
      <c r="N34" s="266">
        <v>1.9</v>
      </c>
      <c r="O34" s="266">
        <v>-13.4</v>
      </c>
      <c r="P34" s="266">
        <v>-5.0999999999999996</v>
      </c>
      <c r="Q34" s="266">
        <v>1.1000000000000001</v>
      </c>
      <c r="R34" s="266">
        <v>-0.1</v>
      </c>
      <c r="S34" s="266">
        <v>2.5</v>
      </c>
    </row>
    <row r="35" spans="1:32" ht="13.5" customHeight="1">
      <c r="A35" s="235" t="s">
        <v>87</v>
      </c>
      <c r="B35" s="233">
        <v>12</v>
      </c>
      <c r="C35" s="245"/>
      <c r="D35" s="255">
        <v>2.1</v>
      </c>
      <c r="E35" s="266">
        <v>-1.3</v>
      </c>
      <c r="F35" s="266">
        <v>3.1</v>
      </c>
      <c r="G35" s="266">
        <v>11.4</v>
      </c>
      <c r="H35" s="266">
        <v>0.5</v>
      </c>
      <c r="I35" s="266">
        <v>6.5</v>
      </c>
      <c r="J35" s="266">
        <v>7.3</v>
      </c>
      <c r="K35" s="266">
        <v>-0.6</v>
      </c>
      <c r="L35" s="266">
        <v>-9.1</v>
      </c>
      <c r="M35" s="266">
        <v>2.2000000000000002</v>
      </c>
      <c r="N35" s="266">
        <v>1.8</v>
      </c>
      <c r="O35" s="266">
        <v>-11.6</v>
      </c>
      <c r="P35" s="266">
        <v>-1.2</v>
      </c>
      <c r="Q35" s="266">
        <v>2</v>
      </c>
      <c r="R35" s="266">
        <v>-2</v>
      </c>
      <c r="S35" s="266">
        <v>-1.4</v>
      </c>
    </row>
    <row r="36" spans="1:32" ht="13.5" customHeight="1">
      <c r="A36" s="235" t="s">
        <v>473</v>
      </c>
      <c r="B36" s="233" t="s">
        <v>363</v>
      </c>
      <c r="C36" s="245"/>
      <c r="D36" s="255">
        <v>2.5</v>
      </c>
      <c r="E36" s="266">
        <v>-2.2999999999999998</v>
      </c>
      <c r="F36" s="266">
        <v>0.6</v>
      </c>
      <c r="G36" s="266">
        <v>19.399999999999999</v>
      </c>
      <c r="H36" s="266">
        <v>10.1</v>
      </c>
      <c r="I36" s="266">
        <v>-2</v>
      </c>
      <c r="J36" s="266">
        <v>19.2</v>
      </c>
      <c r="K36" s="266">
        <v>2.2999999999999998</v>
      </c>
      <c r="L36" s="266">
        <v>-3.5</v>
      </c>
      <c r="M36" s="266">
        <v>-1.2</v>
      </c>
      <c r="N36" s="266">
        <v>0.3</v>
      </c>
      <c r="O36" s="266">
        <v>-14.1</v>
      </c>
      <c r="P36" s="266">
        <v>3</v>
      </c>
      <c r="Q36" s="266">
        <v>-1.5</v>
      </c>
      <c r="R36" s="266">
        <v>7.8</v>
      </c>
      <c r="S36" s="266">
        <v>6</v>
      </c>
    </row>
    <row r="37" spans="1:32" ht="13.5" customHeight="1">
      <c r="A37" s="235" t="s">
        <v>87</v>
      </c>
      <c r="B37" s="233">
        <v>2</v>
      </c>
      <c r="D37" s="255">
        <v>3.3</v>
      </c>
      <c r="E37" s="266">
        <v>1.6</v>
      </c>
      <c r="F37" s="266">
        <v>1.6</v>
      </c>
      <c r="G37" s="266">
        <v>16.7</v>
      </c>
      <c r="H37" s="266">
        <v>11.8</v>
      </c>
      <c r="I37" s="266">
        <v>3.5</v>
      </c>
      <c r="J37" s="266">
        <v>18.600000000000001</v>
      </c>
      <c r="K37" s="266">
        <v>5</v>
      </c>
      <c r="L37" s="266">
        <v>-6.9</v>
      </c>
      <c r="M37" s="266">
        <v>-0.8</v>
      </c>
      <c r="N37" s="266">
        <v>4.2</v>
      </c>
      <c r="O37" s="266">
        <v>-18.100000000000001</v>
      </c>
      <c r="P37" s="266">
        <v>2.5</v>
      </c>
      <c r="Q37" s="266">
        <v>-0.7</v>
      </c>
      <c r="R37" s="266">
        <v>9.3000000000000007</v>
      </c>
      <c r="S37" s="266">
        <v>3.7</v>
      </c>
    </row>
    <row r="38" spans="1:32" ht="13.5" customHeight="1">
      <c r="A38" s="235" t="s">
        <v>87</v>
      </c>
      <c r="B38" s="233">
        <v>3</v>
      </c>
      <c r="C38" s="245"/>
      <c r="D38" s="255">
        <v>4.2</v>
      </c>
      <c r="E38" s="266">
        <v>0.6</v>
      </c>
      <c r="F38" s="266">
        <v>1.9</v>
      </c>
      <c r="G38" s="266">
        <v>19.2</v>
      </c>
      <c r="H38" s="266">
        <v>1.8</v>
      </c>
      <c r="I38" s="266">
        <v>2.2999999999999998</v>
      </c>
      <c r="J38" s="266">
        <v>21.1</v>
      </c>
      <c r="K38" s="266">
        <v>3.8</v>
      </c>
      <c r="L38" s="266">
        <v>-8.3000000000000007</v>
      </c>
      <c r="M38" s="266">
        <v>-1.3</v>
      </c>
      <c r="N38" s="266">
        <v>1.7</v>
      </c>
      <c r="O38" s="266">
        <v>-13.5</v>
      </c>
      <c r="P38" s="266">
        <v>2.9</v>
      </c>
      <c r="Q38" s="266">
        <v>6.8</v>
      </c>
      <c r="R38" s="266">
        <v>3.6</v>
      </c>
      <c r="S38" s="266">
        <v>2.6</v>
      </c>
    </row>
    <row r="39" spans="1:32" ht="13.5" customHeight="1">
      <c r="A39" s="235" t="s">
        <v>87</v>
      </c>
      <c r="B39" s="233">
        <v>4</v>
      </c>
      <c r="C39" s="245"/>
      <c r="D39" s="255">
        <v>2.9</v>
      </c>
      <c r="E39" s="266">
        <v>1.7</v>
      </c>
      <c r="F39" s="266">
        <v>1.9</v>
      </c>
      <c r="G39" s="266">
        <v>14.9</v>
      </c>
      <c r="H39" s="266">
        <v>7.6</v>
      </c>
      <c r="I39" s="266">
        <v>-2.2000000000000002</v>
      </c>
      <c r="J39" s="266">
        <v>15.3</v>
      </c>
      <c r="K39" s="266">
        <v>6.4</v>
      </c>
      <c r="L39" s="266">
        <v>-6.3</v>
      </c>
      <c r="M39" s="266">
        <v>2.8</v>
      </c>
      <c r="N39" s="266">
        <v>-3.8</v>
      </c>
      <c r="O39" s="266">
        <v>-10.9</v>
      </c>
      <c r="P39" s="266">
        <v>1.7</v>
      </c>
      <c r="Q39" s="266">
        <v>5.6</v>
      </c>
      <c r="R39" s="266">
        <v>1.6</v>
      </c>
      <c r="S39" s="266">
        <v>-2.9</v>
      </c>
    </row>
    <row r="40" spans="1:32" ht="13.5" customHeight="1">
      <c r="A40" s="235" t="s">
        <v>87</v>
      </c>
      <c r="B40" s="233">
        <v>5</v>
      </c>
      <c r="C40" s="245"/>
      <c r="D40" s="255">
        <v>3.4</v>
      </c>
      <c r="E40" s="266">
        <v>4.3</v>
      </c>
      <c r="F40" s="266">
        <v>3.1</v>
      </c>
      <c r="G40" s="266">
        <v>16</v>
      </c>
      <c r="H40" s="266">
        <v>10.3</v>
      </c>
      <c r="I40" s="266">
        <v>1.6</v>
      </c>
      <c r="J40" s="266">
        <v>14.2</v>
      </c>
      <c r="K40" s="266">
        <v>7.6</v>
      </c>
      <c r="L40" s="266">
        <v>-8.4</v>
      </c>
      <c r="M40" s="266">
        <v>-1</v>
      </c>
      <c r="N40" s="266">
        <v>-0.2</v>
      </c>
      <c r="O40" s="266">
        <v>-12.4</v>
      </c>
      <c r="P40" s="266">
        <v>2.5</v>
      </c>
      <c r="Q40" s="266">
        <v>-0.6</v>
      </c>
      <c r="R40" s="266">
        <v>5.3</v>
      </c>
      <c r="S40" s="266">
        <v>5.5</v>
      </c>
    </row>
    <row r="41" spans="1:32" ht="13.5" customHeight="1">
      <c r="A41" s="236" t="s">
        <v>87</v>
      </c>
      <c r="B41" s="233">
        <v>6</v>
      </c>
      <c r="C41" s="245"/>
      <c r="D41" s="255">
        <v>2.6</v>
      </c>
      <c r="E41" s="266">
        <v>1.1000000000000001</v>
      </c>
      <c r="F41" s="266">
        <v>2.5</v>
      </c>
      <c r="G41" s="266">
        <v>18.7</v>
      </c>
      <c r="H41" s="266">
        <v>4.5999999999999996</v>
      </c>
      <c r="I41" s="266">
        <v>-3.7</v>
      </c>
      <c r="J41" s="266">
        <v>15</v>
      </c>
      <c r="K41" s="266">
        <v>7.7</v>
      </c>
      <c r="L41" s="266">
        <v>-8.1</v>
      </c>
      <c r="M41" s="266">
        <v>1.5</v>
      </c>
      <c r="N41" s="266">
        <v>1.3</v>
      </c>
      <c r="O41" s="266">
        <v>-5.9</v>
      </c>
      <c r="P41" s="266">
        <v>0.5</v>
      </c>
      <c r="Q41" s="266">
        <v>0.8</v>
      </c>
      <c r="R41" s="266">
        <v>5.4</v>
      </c>
      <c r="S41" s="266">
        <v>0.2</v>
      </c>
    </row>
    <row r="42" spans="1:32" ht="13.5" customHeight="1">
      <c r="A42" s="235" t="s">
        <v>87</v>
      </c>
      <c r="B42" s="233">
        <v>7</v>
      </c>
      <c r="D42" s="255">
        <v>1.4</v>
      </c>
      <c r="E42" s="266">
        <v>2.4</v>
      </c>
      <c r="F42" s="266">
        <v>1.9</v>
      </c>
      <c r="G42" s="266">
        <v>28.4</v>
      </c>
      <c r="H42" s="266">
        <v>17</v>
      </c>
      <c r="I42" s="266">
        <v>-3.8</v>
      </c>
      <c r="J42" s="266">
        <v>6.5</v>
      </c>
      <c r="K42" s="266">
        <v>2.2000000000000002</v>
      </c>
      <c r="L42" s="266">
        <v>-13.1</v>
      </c>
      <c r="M42" s="266">
        <v>3.2</v>
      </c>
      <c r="N42" s="266">
        <v>-7.5</v>
      </c>
      <c r="O42" s="266">
        <v>-1.9</v>
      </c>
      <c r="P42" s="266">
        <v>5.5</v>
      </c>
      <c r="Q42" s="266">
        <v>-2.7</v>
      </c>
      <c r="R42" s="266">
        <v>6.3</v>
      </c>
      <c r="S42" s="266">
        <v>4</v>
      </c>
    </row>
    <row r="43" spans="1:32" ht="13.5" customHeight="1">
      <c r="A43" s="235" t="s">
        <v>87</v>
      </c>
      <c r="B43" s="233">
        <v>8</v>
      </c>
      <c r="C43" s="245"/>
      <c r="D43" s="255">
        <v>1.9</v>
      </c>
      <c r="E43" s="266">
        <v>5.5</v>
      </c>
      <c r="F43" s="266">
        <v>1.7</v>
      </c>
      <c r="G43" s="266">
        <v>31.8</v>
      </c>
      <c r="H43" s="266">
        <v>16.3</v>
      </c>
      <c r="I43" s="266">
        <v>-4.2</v>
      </c>
      <c r="J43" s="266">
        <v>9.6</v>
      </c>
      <c r="K43" s="266">
        <v>5.8</v>
      </c>
      <c r="L43" s="266">
        <v>-11.8</v>
      </c>
      <c r="M43" s="266">
        <v>3.8</v>
      </c>
      <c r="N43" s="266">
        <v>-2.8</v>
      </c>
      <c r="O43" s="266">
        <v>-1.4</v>
      </c>
      <c r="P43" s="266">
        <v>4.3</v>
      </c>
      <c r="Q43" s="266">
        <v>-2.6</v>
      </c>
      <c r="R43" s="266">
        <v>9.8000000000000007</v>
      </c>
      <c r="S43" s="266">
        <v>0.6</v>
      </c>
    </row>
    <row r="44" spans="1:32" ht="13.5" customHeight="1">
      <c r="A44" s="235" t="s">
        <v>87</v>
      </c>
      <c r="B44" s="233">
        <v>9</v>
      </c>
      <c r="C44" s="245"/>
      <c r="D44" s="255">
        <v>2.4</v>
      </c>
      <c r="E44" s="266">
        <v>9.1999999999999993</v>
      </c>
      <c r="F44" s="266">
        <v>1</v>
      </c>
      <c r="G44" s="266">
        <v>28.5</v>
      </c>
      <c r="H44" s="266">
        <v>10.6</v>
      </c>
      <c r="I44" s="266">
        <v>-4.4000000000000004</v>
      </c>
      <c r="J44" s="266">
        <v>12.9</v>
      </c>
      <c r="K44" s="266">
        <v>3.6</v>
      </c>
      <c r="L44" s="266">
        <v>-13.2</v>
      </c>
      <c r="M44" s="266">
        <v>-0.2</v>
      </c>
      <c r="N44" s="266">
        <v>-10.1</v>
      </c>
      <c r="O44" s="266">
        <v>1.5</v>
      </c>
      <c r="P44" s="266">
        <v>7.5</v>
      </c>
      <c r="Q44" s="266">
        <v>0.2</v>
      </c>
      <c r="R44" s="266">
        <v>4</v>
      </c>
      <c r="S44" s="266">
        <v>2.1</v>
      </c>
    </row>
    <row r="45" spans="1:32" ht="13.5" customHeight="1">
      <c r="A45" s="235" t="s">
        <v>87</v>
      </c>
      <c r="B45" s="233">
        <v>10</v>
      </c>
      <c r="C45" s="245"/>
      <c r="D45" s="256">
        <v>1.3</v>
      </c>
      <c r="E45" s="267">
        <v>3.5</v>
      </c>
      <c r="F45" s="267">
        <v>1.2</v>
      </c>
      <c r="G45" s="267">
        <v>28.3</v>
      </c>
      <c r="H45" s="267">
        <v>-4.8</v>
      </c>
      <c r="I45" s="267">
        <v>-3.9</v>
      </c>
      <c r="J45" s="267">
        <v>10.6</v>
      </c>
      <c r="K45" s="267">
        <v>4.2</v>
      </c>
      <c r="L45" s="267">
        <v>-15.7</v>
      </c>
      <c r="M45" s="267">
        <v>5.0999999999999996</v>
      </c>
      <c r="N45" s="267">
        <v>-8.1</v>
      </c>
      <c r="O45" s="267">
        <v>-3.1</v>
      </c>
      <c r="P45" s="267">
        <v>3.7</v>
      </c>
      <c r="Q45" s="267">
        <v>-1.6</v>
      </c>
      <c r="R45" s="267">
        <v>4.3</v>
      </c>
      <c r="S45" s="267">
        <v>-0.1</v>
      </c>
    </row>
    <row r="46" spans="1:32" ht="13.5" customHeight="1">
      <c r="A46" s="237" t="s">
        <v>87</v>
      </c>
      <c r="B46" s="241">
        <v>11</v>
      </c>
      <c r="C46" s="247"/>
      <c r="D46" s="258">
        <v>1.9</v>
      </c>
      <c r="E46" s="269">
        <v>3.5</v>
      </c>
      <c r="F46" s="269">
        <v>1.4</v>
      </c>
      <c r="G46" s="269">
        <v>26.8</v>
      </c>
      <c r="H46" s="269">
        <v>-8.1999999999999993</v>
      </c>
      <c r="I46" s="269">
        <v>-1.7</v>
      </c>
      <c r="J46" s="269">
        <v>11.2</v>
      </c>
      <c r="K46" s="269">
        <v>5</v>
      </c>
      <c r="L46" s="269">
        <v>-3.4</v>
      </c>
      <c r="M46" s="269">
        <v>3.4</v>
      </c>
      <c r="N46" s="269">
        <v>-8.5</v>
      </c>
      <c r="O46" s="269">
        <v>-0.3</v>
      </c>
      <c r="P46" s="269">
        <v>3.7</v>
      </c>
      <c r="Q46" s="269">
        <v>-3.5</v>
      </c>
      <c r="R46" s="269">
        <v>4.5</v>
      </c>
      <c r="S46" s="269">
        <v>4.9000000000000004</v>
      </c>
    </row>
    <row r="47" spans="1:32" ht="27" customHeight="1">
      <c r="A47" s="238" t="s">
        <v>474</v>
      </c>
      <c r="B47" s="238"/>
      <c r="C47" s="248"/>
      <c r="D47" s="260">
        <v>1.3</v>
      </c>
      <c r="E47" s="260">
        <v>2.1</v>
      </c>
      <c r="F47" s="260">
        <v>0.6</v>
      </c>
      <c r="G47" s="260">
        <v>1</v>
      </c>
      <c r="H47" s="260">
        <v>-0.8</v>
      </c>
      <c r="I47" s="260">
        <v>5.0999999999999996</v>
      </c>
      <c r="J47" s="260">
        <v>0.7</v>
      </c>
      <c r="K47" s="260">
        <v>1.6</v>
      </c>
      <c r="L47" s="260">
        <v>13.7</v>
      </c>
      <c r="M47" s="260">
        <v>-2.4</v>
      </c>
      <c r="N47" s="260">
        <v>2.6</v>
      </c>
      <c r="O47" s="260">
        <v>1.5</v>
      </c>
      <c r="P47" s="260">
        <v>-0.7</v>
      </c>
      <c r="Q47" s="260">
        <v>-0.5</v>
      </c>
      <c r="R47" s="260">
        <v>1.1000000000000001</v>
      </c>
      <c r="S47" s="260">
        <v>5.7</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54">
        <v>99.9</v>
      </c>
      <c r="E54" s="265">
        <v>120.6</v>
      </c>
      <c r="F54" s="265">
        <v>103</v>
      </c>
      <c r="G54" s="265">
        <v>113.8</v>
      </c>
      <c r="H54" s="265">
        <v>111.9</v>
      </c>
      <c r="I54" s="265">
        <v>103.3</v>
      </c>
      <c r="J54" s="265">
        <v>100</v>
      </c>
      <c r="K54" s="265">
        <v>107.6</v>
      </c>
      <c r="L54" s="280">
        <v>93.5</v>
      </c>
      <c r="M54" s="280">
        <v>101.6</v>
      </c>
      <c r="N54" s="280">
        <v>90</v>
      </c>
      <c r="O54" s="280">
        <v>116.3</v>
      </c>
      <c r="P54" s="265">
        <v>83.3</v>
      </c>
      <c r="Q54" s="265">
        <v>92</v>
      </c>
      <c r="R54" s="265">
        <v>94.5</v>
      </c>
      <c r="S54" s="280">
        <v>100.7</v>
      </c>
    </row>
    <row r="55" spans="1:19" ht="13.5" customHeight="1">
      <c r="A55" s="233" t="s">
        <v>52</v>
      </c>
      <c r="B55" s="233" t="s">
        <v>333</v>
      </c>
      <c r="C55" s="245"/>
      <c r="D55" s="255">
        <v>100.7</v>
      </c>
      <c r="E55" s="266">
        <v>103</v>
      </c>
      <c r="F55" s="266">
        <v>102.8</v>
      </c>
      <c r="G55" s="266">
        <v>110.3</v>
      </c>
      <c r="H55" s="266">
        <v>104.7</v>
      </c>
      <c r="I55" s="266">
        <v>106</v>
      </c>
      <c r="J55" s="266">
        <v>106.5</v>
      </c>
      <c r="K55" s="266">
        <v>102.8</v>
      </c>
      <c r="L55" s="281">
        <v>81</v>
      </c>
      <c r="M55" s="281">
        <v>100.3</v>
      </c>
      <c r="N55" s="281">
        <v>111.8</v>
      </c>
      <c r="O55" s="281">
        <v>108.8</v>
      </c>
      <c r="P55" s="266">
        <v>78.900000000000006</v>
      </c>
      <c r="Q55" s="266">
        <v>95.1</v>
      </c>
      <c r="R55" s="266">
        <v>100.1</v>
      </c>
      <c r="S55" s="281">
        <v>100.6</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101.7</v>
      </c>
      <c r="E57" s="266">
        <v>110.5</v>
      </c>
      <c r="F57" s="266">
        <v>101.2</v>
      </c>
      <c r="G57" s="266">
        <v>100.6</v>
      </c>
      <c r="H57" s="266">
        <v>103.3</v>
      </c>
      <c r="I57" s="266">
        <v>104.7</v>
      </c>
      <c r="J57" s="266">
        <v>96</v>
      </c>
      <c r="K57" s="266">
        <v>82.8</v>
      </c>
      <c r="L57" s="266">
        <v>100.5</v>
      </c>
      <c r="M57" s="266">
        <v>105.1</v>
      </c>
      <c r="N57" s="266">
        <v>93.3</v>
      </c>
      <c r="O57" s="266">
        <v>111.7</v>
      </c>
      <c r="P57" s="266">
        <v>100.3</v>
      </c>
      <c r="Q57" s="266">
        <v>99.6</v>
      </c>
      <c r="R57" s="266">
        <v>91.4</v>
      </c>
      <c r="S57" s="266">
        <v>120.4</v>
      </c>
    </row>
    <row r="58" spans="1:19" ht="13.5" customHeight="1">
      <c r="A58" s="233"/>
      <c r="B58" s="233" t="s">
        <v>366</v>
      </c>
      <c r="C58" s="245"/>
      <c r="D58" s="256">
        <v>103.2</v>
      </c>
      <c r="E58" s="262">
        <v>97.9</v>
      </c>
      <c r="F58" s="262">
        <v>105.1</v>
      </c>
      <c r="G58" s="262">
        <v>105.6</v>
      </c>
      <c r="H58" s="262">
        <v>103.4</v>
      </c>
      <c r="I58" s="262">
        <v>94.9</v>
      </c>
      <c r="J58" s="262">
        <v>91.1</v>
      </c>
      <c r="K58" s="262">
        <v>93.8</v>
      </c>
      <c r="L58" s="262">
        <v>85</v>
      </c>
      <c r="M58" s="262">
        <v>106.2</v>
      </c>
      <c r="N58" s="262">
        <v>99.1</v>
      </c>
      <c r="O58" s="262">
        <v>114.9</v>
      </c>
      <c r="P58" s="262">
        <v>98.8</v>
      </c>
      <c r="Q58" s="262">
        <v>100.4</v>
      </c>
      <c r="R58" s="262">
        <v>94.6</v>
      </c>
      <c r="S58" s="262">
        <v>131.9</v>
      </c>
    </row>
    <row r="59" spans="1:19" ht="13.5" customHeight="1">
      <c r="A59" s="234"/>
      <c r="B59" s="234" t="s">
        <v>160</v>
      </c>
      <c r="C59" s="246"/>
      <c r="D59" s="257">
        <v>104.2</v>
      </c>
      <c r="E59" s="268">
        <v>101.1</v>
      </c>
      <c r="F59" s="268">
        <v>106.3</v>
      </c>
      <c r="G59" s="268">
        <v>105.4</v>
      </c>
      <c r="H59" s="268">
        <v>98.9</v>
      </c>
      <c r="I59" s="268">
        <v>99.4</v>
      </c>
      <c r="J59" s="268">
        <v>92.6</v>
      </c>
      <c r="K59" s="268">
        <v>92</v>
      </c>
      <c r="L59" s="268">
        <v>84.3</v>
      </c>
      <c r="M59" s="268">
        <v>111.4</v>
      </c>
      <c r="N59" s="268">
        <v>97.8</v>
      </c>
      <c r="O59" s="268">
        <v>108.9</v>
      </c>
      <c r="P59" s="268">
        <v>100</v>
      </c>
      <c r="Q59" s="268">
        <v>100.8</v>
      </c>
      <c r="R59" s="268">
        <v>96.5</v>
      </c>
      <c r="S59" s="268">
        <v>128.4</v>
      </c>
    </row>
    <row r="60" spans="1:19" ht="13.5" customHeight="1">
      <c r="A60" s="233" t="s">
        <v>174</v>
      </c>
      <c r="B60" s="233">
        <v>11</v>
      </c>
      <c r="C60" s="245" t="s">
        <v>257</v>
      </c>
      <c r="D60" s="255">
        <v>105.5</v>
      </c>
      <c r="E60" s="266">
        <v>102.7</v>
      </c>
      <c r="F60" s="266">
        <v>108.2</v>
      </c>
      <c r="G60" s="266">
        <v>104.6</v>
      </c>
      <c r="H60" s="266">
        <v>102.1</v>
      </c>
      <c r="I60" s="266">
        <v>102.6</v>
      </c>
      <c r="J60" s="266">
        <v>94.9</v>
      </c>
      <c r="K60" s="266">
        <v>94.9</v>
      </c>
      <c r="L60" s="266">
        <v>83.2</v>
      </c>
      <c r="M60" s="266">
        <v>112.1</v>
      </c>
      <c r="N60" s="266">
        <v>98.9</v>
      </c>
      <c r="O60" s="266">
        <v>112.3</v>
      </c>
      <c r="P60" s="266">
        <v>98.7</v>
      </c>
      <c r="Q60" s="266">
        <v>99.9</v>
      </c>
      <c r="R60" s="266">
        <v>98.4</v>
      </c>
      <c r="S60" s="266">
        <v>131.6</v>
      </c>
    </row>
    <row r="61" spans="1:19" ht="13.5" customHeight="1">
      <c r="A61" s="235" t="s">
        <v>87</v>
      </c>
      <c r="B61" s="233">
        <v>12</v>
      </c>
      <c r="C61" s="245"/>
      <c r="D61" s="255">
        <v>105.4</v>
      </c>
      <c r="E61" s="266">
        <v>100</v>
      </c>
      <c r="F61" s="266">
        <v>107.6</v>
      </c>
      <c r="G61" s="266">
        <v>108.2</v>
      </c>
      <c r="H61" s="266">
        <v>100.4</v>
      </c>
      <c r="I61" s="266">
        <v>104.5</v>
      </c>
      <c r="J61" s="266">
        <v>93.7</v>
      </c>
      <c r="K61" s="266">
        <v>95.8</v>
      </c>
      <c r="L61" s="266">
        <v>78</v>
      </c>
      <c r="M61" s="266">
        <v>109.3</v>
      </c>
      <c r="N61" s="266">
        <v>98.7</v>
      </c>
      <c r="O61" s="266">
        <v>112.9</v>
      </c>
      <c r="P61" s="266">
        <v>105.8</v>
      </c>
      <c r="Q61" s="266">
        <v>99.9</v>
      </c>
      <c r="R61" s="266">
        <v>98.9</v>
      </c>
      <c r="S61" s="266">
        <v>126</v>
      </c>
    </row>
    <row r="62" spans="1:19" ht="13.5" customHeight="1">
      <c r="A62" s="235" t="s">
        <v>473</v>
      </c>
      <c r="B62" s="233" t="s">
        <v>363</v>
      </c>
      <c r="C62" s="245"/>
      <c r="D62" s="255">
        <v>103.5</v>
      </c>
      <c r="E62" s="266">
        <v>98.3</v>
      </c>
      <c r="F62" s="266">
        <v>105.5</v>
      </c>
      <c r="G62" s="266">
        <v>125.9</v>
      </c>
      <c r="H62" s="266">
        <v>100</v>
      </c>
      <c r="I62" s="266">
        <v>90.7</v>
      </c>
      <c r="J62" s="266">
        <v>98.1</v>
      </c>
      <c r="K62" s="266">
        <v>90.5</v>
      </c>
      <c r="L62" s="266">
        <v>65.8</v>
      </c>
      <c r="M62" s="266">
        <v>111.8</v>
      </c>
      <c r="N62" s="266">
        <v>88.9</v>
      </c>
      <c r="O62" s="266">
        <v>108.5</v>
      </c>
      <c r="P62" s="266">
        <v>105.5</v>
      </c>
      <c r="Q62" s="266">
        <v>96.7</v>
      </c>
      <c r="R62" s="266">
        <v>116.6</v>
      </c>
      <c r="S62" s="266">
        <v>135.80000000000001</v>
      </c>
    </row>
    <row r="63" spans="1:19" ht="13.5" customHeight="1">
      <c r="A63" s="235" t="s">
        <v>87</v>
      </c>
      <c r="B63" s="233">
        <v>2</v>
      </c>
      <c r="D63" s="255">
        <v>103</v>
      </c>
      <c r="E63" s="266">
        <v>98.7</v>
      </c>
      <c r="F63" s="266">
        <v>106.8</v>
      </c>
      <c r="G63" s="266">
        <v>120.5</v>
      </c>
      <c r="H63" s="266">
        <v>97.2</v>
      </c>
      <c r="I63" s="266">
        <v>96.7</v>
      </c>
      <c r="J63" s="266">
        <v>97.5</v>
      </c>
      <c r="K63" s="266">
        <v>90.1</v>
      </c>
      <c r="L63" s="266">
        <v>61.9</v>
      </c>
      <c r="M63" s="266">
        <v>111.5</v>
      </c>
      <c r="N63" s="266">
        <v>90.3</v>
      </c>
      <c r="O63" s="266">
        <v>100.6</v>
      </c>
      <c r="P63" s="266">
        <v>102.8</v>
      </c>
      <c r="Q63" s="266">
        <v>93.7</v>
      </c>
      <c r="R63" s="266">
        <v>122.5</v>
      </c>
      <c r="S63" s="266">
        <v>128.9</v>
      </c>
    </row>
    <row r="64" spans="1:19" ht="13.5" customHeight="1">
      <c r="A64" s="235" t="s">
        <v>87</v>
      </c>
      <c r="B64" s="233">
        <v>3</v>
      </c>
      <c r="C64" s="245"/>
      <c r="D64" s="255">
        <v>103.8</v>
      </c>
      <c r="E64" s="266">
        <v>99.1</v>
      </c>
      <c r="F64" s="266">
        <v>107.2</v>
      </c>
      <c r="G64" s="266">
        <v>125.6</v>
      </c>
      <c r="H64" s="266">
        <v>99.8</v>
      </c>
      <c r="I64" s="266">
        <v>93.8</v>
      </c>
      <c r="J64" s="266">
        <v>97.8</v>
      </c>
      <c r="K64" s="266">
        <v>94.4</v>
      </c>
      <c r="L64" s="266">
        <v>66.5</v>
      </c>
      <c r="M64" s="266">
        <v>111.3</v>
      </c>
      <c r="N64" s="266">
        <v>90.8</v>
      </c>
      <c r="O64" s="266">
        <v>101.1</v>
      </c>
      <c r="P64" s="266">
        <v>101.5</v>
      </c>
      <c r="Q64" s="266">
        <v>97.5</v>
      </c>
      <c r="R64" s="266">
        <v>116.9</v>
      </c>
      <c r="S64" s="266">
        <v>130.69999999999999</v>
      </c>
    </row>
    <row r="65" spans="1:19" ht="13.5" customHeight="1">
      <c r="A65" s="235" t="s">
        <v>87</v>
      </c>
      <c r="B65" s="233">
        <v>4</v>
      </c>
      <c r="C65" s="245"/>
      <c r="D65" s="255">
        <v>105.8</v>
      </c>
      <c r="E65" s="266">
        <v>104.3</v>
      </c>
      <c r="F65" s="266">
        <v>109.6</v>
      </c>
      <c r="G65" s="266">
        <v>125.2</v>
      </c>
      <c r="H65" s="266">
        <v>96.5</v>
      </c>
      <c r="I65" s="266">
        <v>97.2</v>
      </c>
      <c r="J65" s="266">
        <v>101.8</v>
      </c>
      <c r="K65" s="266">
        <v>91.5</v>
      </c>
      <c r="L65" s="266">
        <v>66.400000000000006</v>
      </c>
      <c r="M65" s="266">
        <v>116.8</v>
      </c>
      <c r="N65" s="266">
        <v>89.5</v>
      </c>
      <c r="O65" s="266">
        <v>103.2</v>
      </c>
      <c r="P65" s="266">
        <v>102.3</v>
      </c>
      <c r="Q65" s="266">
        <v>98.9</v>
      </c>
      <c r="R65" s="266">
        <v>112.1</v>
      </c>
      <c r="S65" s="266">
        <v>130.9</v>
      </c>
    </row>
    <row r="66" spans="1:19" ht="13.5" customHeight="1">
      <c r="A66" s="235" t="s">
        <v>87</v>
      </c>
      <c r="B66" s="233">
        <v>5</v>
      </c>
      <c r="C66" s="245"/>
      <c r="D66" s="255">
        <v>103.9</v>
      </c>
      <c r="E66" s="266">
        <v>101.1</v>
      </c>
      <c r="F66" s="266">
        <v>108.8</v>
      </c>
      <c r="G66" s="266">
        <v>125.9</v>
      </c>
      <c r="H66" s="266">
        <v>97.8</v>
      </c>
      <c r="I66" s="266">
        <v>93.8</v>
      </c>
      <c r="J66" s="266">
        <v>99.3</v>
      </c>
      <c r="K66" s="266">
        <v>93.9</v>
      </c>
      <c r="L66" s="266">
        <v>66.900000000000006</v>
      </c>
      <c r="M66" s="266">
        <v>109.9</v>
      </c>
      <c r="N66" s="266">
        <v>96.5</v>
      </c>
      <c r="O66" s="266">
        <v>103.3</v>
      </c>
      <c r="P66" s="266">
        <v>102.6</v>
      </c>
      <c r="Q66" s="266">
        <v>91.8</v>
      </c>
      <c r="R66" s="266">
        <v>110.4</v>
      </c>
      <c r="S66" s="266">
        <v>129.6</v>
      </c>
    </row>
    <row r="67" spans="1:19" ht="13.5" customHeight="1">
      <c r="A67" s="236" t="s">
        <v>87</v>
      </c>
      <c r="B67" s="233">
        <v>6</v>
      </c>
      <c r="C67" s="245"/>
      <c r="D67" s="255">
        <v>104.7</v>
      </c>
      <c r="E67" s="266">
        <v>102.2</v>
      </c>
      <c r="F67" s="266">
        <v>110.1</v>
      </c>
      <c r="G67" s="266">
        <v>124.7</v>
      </c>
      <c r="H67" s="266">
        <v>96.5</v>
      </c>
      <c r="I67" s="266">
        <v>94.8</v>
      </c>
      <c r="J67" s="266">
        <v>100.9</v>
      </c>
      <c r="K67" s="266">
        <v>93.5</v>
      </c>
      <c r="L67" s="266">
        <v>64.099999999999994</v>
      </c>
      <c r="M67" s="266">
        <v>114.7</v>
      </c>
      <c r="N67" s="266">
        <v>92.4</v>
      </c>
      <c r="O67" s="266">
        <v>109.6</v>
      </c>
      <c r="P67" s="266">
        <v>102.2</v>
      </c>
      <c r="Q67" s="266">
        <v>90.8</v>
      </c>
      <c r="R67" s="266">
        <v>113</v>
      </c>
      <c r="S67" s="266">
        <v>133.30000000000001</v>
      </c>
    </row>
    <row r="68" spans="1:19" ht="13.5" customHeight="1">
      <c r="A68" s="235" t="s">
        <v>87</v>
      </c>
      <c r="B68" s="233">
        <v>7</v>
      </c>
      <c r="D68" s="255">
        <v>104.7</v>
      </c>
      <c r="E68" s="266">
        <v>100.2</v>
      </c>
      <c r="F68" s="266">
        <v>109.7</v>
      </c>
      <c r="G68" s="266">
        <v>128.19999999999999</v>
      </c>
      <c r="H68" s="266">
        <v>104.4</v>
      </c>
      <c r="I68" s="266">
        <v>94.5</v>
      </c>
      <c r="J68" s="266">
        <v>100.9</v>
      </c>
      <c r="K68" s="266">
        <v>92.5</v>
      </c>
      <c r="L68" s="266">
        <v>69.2</v>
      </c>
      <c r="M68" s="266">
        <v>116</v>
      </c>
      <c r="N68" s="266">
        <v>88.3</v>
      </c>
      <c r="O68" s="266">
        <v>108.5</v>
      </c>
      <c r="P68" s="266">
        <v>100.2</v>
      </c>
      <c r="Q68" s="266">
        <v>92.6</v>
      </c>
      <c r="R68" s="266">
        <v>108.4</v>
      </c>
      <c r="S68" s="266">
        <v>135</v>
      </c>
    </row>
    <row r="69" spans="1:19" ht="13.5" customHeight="1">
      <c r="A69" s="233" t="s">
        <v>87</v>
      </c>
      <c r="B69" s="233">
        <v>8</v>
      </c>
      <c r="C69" s="245"/>
      <c r="D69" s="255">
        <v>104.5</v>
      </c>
      <c r="E69" s="266">
        <v>108.3</v>
      </c>
      <c r="F69" s="266">
        <v>109.2</v>
      </c>
      <c r="G69" s="266">
        <v>128.80000000000001</v>
      </c>
      <c r="H69" s="266">
        <v>105.8</v>
      </c>
      <c r="I69" s="266">
        <v>93.8</v>
      </c>
      <c r="J69" s="266">
        <v>102.2</v>
      </c>
      <c r="K69" s="266">
        <v>92.4</v>
      </c>
      <c r="L69" s="266">
        <v>69.900000000000006</v>
      </c>
      <c r="M69" s="266">
        <v>114.5</v>
      </c>
      <c r="N69" s="266">
        <v>92.6</v>
      </c>
      <c r="O69" s="266">
        <v>109.2</v>
      </c>
      <c r="P69" s="266">
        <v>98.9</v>
      </c>
      <c r="Q69" s="266">
        <v>92.8</v>
      </c>
      <c r="R69" s="266">
        <v>114.6</v>
      </c>
      <c r="S69" s="266">
        <v>130.5</v>
      </c>
    </row>
    <row r="70" spans="1:19" ht="13.5" customHeight="1">
      <c r="A70" s="235" t="s">
        <v>87</v>
      </c>
      <c r="B70" s="233">
        <v>9</v>
      </c>
      <c r="C70" s="245"/>
      <c r="D70" s="255">
        <v>106</v>
      </c>
      <c r="E70" s="266">
        <v>114.1</v>
      </c>
      <c r="F70" s="266">
        <v>109.9</v>
      </c>
      <c r="G70" s="266">
        <v>131.1</v>
      </c>
      <c r="H70" s="266">
        <v>106</v>
      </c>
      <c r="I70" s="266">
        <v>95.9</v>
      </c>
      <c r="J70" s="266">
        <v>101.1</v>
      </c>
      <c r="K70" s="266">
        <v>93.5</v>
      </c>
      <c r="L70" s="266">
        <v>70</v>
      </c>
      <c r="M70" s="266">
        <v>113.5</v>
      </c>
      <c r="N70" s="266">
        <v>93.5</v>
      </c>
      <c r="O70" s="266">
        <v>108.9</v>
      </c>
      <c r="P70" s="266">
        <v>100.3</v>
      </c>
      <c r="Q70" s="266">
        <v>98.2</v>
      </c>
      <c r="R70" s="266">
        <v>107.7</v>
      </c>
      <c r="S70" s="266">
        <v>131.6</v>
      </c>
    </row>
    <row r="71" spans="1:19" ht="13.5" customHeight="1">
      <c r="A71" s="235" t="s">
        <v>87</v>
      </c>
      <c r="B71" s="233">
        <v>10</v>
      </c>
      <c r="C71" s="245"/>
      <c r="D71" s="256">
        <v>105.9</v>
      </c>
      <c r="E71" s="267">
        <v>100.4</v>
      </c>
      <c r="F71" s="267">
        <v>111.2</v>
      </c>
      <c r="G71" s="267">
        <v>129.5</v>
      </c>
      <c r="H71" s="267">
        <v>102.6</v>
      </c>
      <c r="I71" s="267">
        <v>96.7</v>
      </c>
      <c r="J71" s="267">
        <v>101.7</v>
      </c>
      <c r="K71" s="267">
        <v>93.2</v>
      </c>
      <c r="L71" s="267">
        <v>68.599999999999994</v>
      </c>
      <c r="M71" s="267">
        <v>118.3</v>
      </c>
      <c r="N71" s="267">
        <v>94.7</v>
      </c>
      <c r="O71" s="267">
        <v>102.6</v>
      </c>
      <c r="P71" s="267">
        <v>100.9</v>
      </c>
      <c r="Q71" s="267">
        <v>94.3</v>
      </c>
      <c r="R71" s="267">
        <v>110.7</v>
      </c>
      <c r="S71" s="267">
        <v>133.80000000000001</v>
      </c>
    </row>
    <row r="72" spans="1:19" ht="13.5" customHeight="1">
      <c r="A72" s="237" t="s">
        <v>87</v>
      </c>
      <c r="B72" s="241">
        <v>11</v>
      </c>
      <c r="C72" s="247"/>
      <c r="D72" s="258">
        <v>107.4</v>
      </c>
      <c r="E72" s="269">
        <v>107.4</v>
      </c>
      <c r="F72" s="269">
        <v>111.9</v>
      </c>
      <c r="G72" s="269">
        <v>131.1</v>
      </c>
      <c r="H72" s="269">
        <v>101.2</v>
      </c>
      <c r="I72" s="269">
        <v>103.8</v>
      </c>
      <c r="J72" s="269">
        <v>102.3</v>
      </c>
      <c r="K72" s="269">
        <v>93.8</v>
      </c>
      <c r="L72" s="269">
        <v>87.1</v>
      </c>
      <c r="M72" s="269">
        <v>114.6</v>
      </c>
      <c r="N72" s="269">
        <v>94.4</v>
      </c>
      <c r="O72" s="269">
        <v>103.6</v>
      </c>
      <c r="P72" s="269">
        <v>100</v>
      </c>
      <c r="Q72" s="269">
        <v>94.8</v>
      </c>
      <c r="R72" s="269">
        <v>110.8</v>
      </c>
      <c r="S72" s="269">
        <v>142.9</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-0.1</v>
      </c>
      <c r="E74" s="265">
        <v>20.5</v>
      </c>
      <c r="F74" s="265">
        <v>-0.9</v>
      </c>
      <c r="G74" s="265">
        <v>22.2</v>
      </c>
      <c r="H74" s="265">
        <v>-8.9</v>
      </c>
      <c r="I74" s="265">
        <v>-9.1</v>
      </c>
      <c r="J74" s="265">
        <v>13.7</v>
      </c>
      <c r="K74" s="265">
        <v>5.7</v>
      </c>
      <c r="L74" s="280">
        <v>-10.5</v>
      </c>
      <c r="M74" s="280">
        <v>18.100000000000001</v>
      </c>
      <c r="N74" s="280">
        <v>-7</v>
      </c>
      <c r="O74" s="280">
        <v>2</v>
      </c>
      <c r="P74" s="265">
        <v>-21.6</v>
      </c>
      <c r="Q74" s="265">
        <v>7.4</v>
      </c>
      <c r="R74" s="265">
        <v>-5</v>
      </c>
      <c r="S74" s="280">
        <v>0.5</v>
      </c>
    </row>
    <row r="75" spans="1:19" ht="13.5" customHeight="1">
      <c r="A75" s="233" t="s">
        <v>52</v>
      </c>
      <c r="B75" s="233" t="s">
        <v>333</v>
      </c>
      <c r="C75" s="245"/>
      <c r="D75" s="255">
        <v>0.8</v>
      </c>
      <c r="E75" s="266">
        <v>-14.6</v>
      </c>
      <c r="F75" s="266">
        <v>-0.2</v>
      </c>
      <c r="G75" s="266">
        <v>-3.1</v>
      </c>
      <c r="H75" s="266">
        <v>-6.5</v>
      </c>
      <c r="I75" s="266">
        <v>2.5</v>
      </c>
      <c r="J75" s="266">
        <v>6.6</v>
      </c>
      <c r="K75" s="266">
        <v>-4.4000000000000004</v>
      </c>
      <c r="L75" s="281">
        <v>-13.4</v>
      </c>
      <c r="M75" s="281">
        <v>-1.3</v>
      </c>
      <c r="N75" s="281">
        <v>24.3</v>
      </c>
      <c r="O75" s="281">
        <v>-6.5</v>
      </c>
      <c r="P75" s="266">
        <v>-5.2</v>
      </c>
      <c r="Q75" s="266">
        <v>3.4</v>
      </c>
      <c r="R75" s="266">
        <v>5.9</v>
      </c>
      <c r="S75" s="281">
        <v>-0.1</v>
      </c>
    </row>
    <row r="76" spans="1:19" ht="13.5" customHeight="1">
      <c r="A76" s="233"/>
      <c r="B76" s="233" t="s">
        <v>244</v>
      </c>
      <c r="C76" s="245"/>
      <c r="D76" s="255">
        <v>-0.6</v>
      </c>
      <c r="E76" s="266">
        <v>-2.9</v>
      </c>
      <c r="F76" s="266">
        <v>-2.8</v>
      </c>
      <c r="G76" s="266">
        <v>-9.3000000000000007</v>
      </c>
      <c r="H76" s="266">
        <v>-4.4000000000000004</v>
      </c>
      <c r="I76" s="266">
        <v>-5.6</v>
      </c>
      <c r="J76" s="266">
        <v>-6.2</v>
      </c>
      <c r="K76" s="266">
        <v>-2.7</v>
      </c>
      <c r="L76" s="281">
        <v>23.4</v>
      </c>
      <c r="M76" s="281">
        <v>-0.3</v>
      </c>
      <c r="N76" s="281">
        <v>-10.5</v>
      </c>
      <c r="O76" s="281">
        <v>-8</v>
      </c>
      <c r="P76" s="266">
        <v>26.7</v>
      </c>
      <c r="Q76" s="266">
        <v>5.0999999999999996</v>
      </c>
      <c r="R76" s="266">
        <v>0</v>
      </c>
      <c r="S76" s="281">
        <v>-0.6</v>
      </c>
    </row>
    <row r="77" spans="1:19" ht="13.5" customHeight="1">
      <c r="A77" s="233"/>
      <c r="B77" s="233" t="s">
        <v>153</v>
      </c>
      <c r="C77" s="245"/>
      <c r="D77" s="255">
        <v>1.7</v>
      </c>
      <c r="E77" s="266">
        <v>10.5</v>
      </c>
      <c r="F77" s="266">
        <v>1.2</v>
      </c>
      <c r="G77" s="266">
        <v>0.6</v>
      </c>
      <c r="H77" s="266">
        <v>3.2</v>
      </c>
      <c r="I77" s="266">
        <v>4.7</v>
      </c>
      <c r="J77" s="266">
        <v>-4</v>
      </c>
      <c r="K77" s="266">
        <v>-17.3</v>
      </c>
      <c r="L77" s="281">
        <v>0.5</v>
      </c>
      <c r="M77" s="281">
        <v>5.0999999999999996</v>
      </c>
      <c r="N77" s="281">
        <v>-6.7</v>
      </c>
      <c r="O77" s="281">
        <v>11.6</v>
      </c>
      <c r="P77" s="266">
        <v>0.3</v>
      </c>
      <c r="Q77" s="266">
        <v>-0.4</v>
      </c>
      <c r="R77" s="266">
        <v>-8.6</v>
      </c>
      <c r="S77" s="281">
        <v>20.399999999999999</v>
      </c>
    </row>
    <row r="78" spans="1:19" ht="13.5" customHeight="1">
      <c r="A78" s="233"/>
      <c r="B78" s="233" t="s">
        <v>366</v>
      </c>
      <c r="C78" s="245"/>
      <c r="D78" s="255">
        <v>1.5</v>
      </c>
      <c r="E78" s="266">
        <v>-11.4</v>
      </c>
      <c r="F78" s="266">
        <v>3.9</v>
      </c>
      <c r="G78" s="266">
        <v>5</v>
      </c>
      <c r="H78" s="266">
        <v>0.1</v>
      </c>
      <c r="I78" s="266">
        <v>-9.4</v>
      </c>
      <c r="J78" s="266">
        <v>-5.0999999999999996</v>
      </c>
      <c r="K78" s="266">
        <v>13.3</v>
      </c>
      <c r="L78" s="281">
        <v>-15.4</v>
      </c>
      <c r="M78" s="281">
        <v>1</v>
      </c>
      <c r="N78" s="281">
        <v>6.2</v>
      </c>
      <c r="O78" s="281">
        <v>2.9</v>
      </c>
      <c r="P78" s="266">
        <v>-1.5</v>
      </c>
      <c r="Q78" s="266">
        <v>0.8</v>
      </c>
      <c r="R78" s="266">
        <v>3.5</v>
      </c>
      <c r="S78" s="281">
        <v>9.6</v>
      </c>
    </row>
    <row r="79" spans="1:19" ht="13.5" customHeight="1">
      <c r="A79" s="234"/>
      <c r="B79" s="234" t="s">
        <v>160</v>
      </c>
      <c r="C79" s="246"/>
      <c r="D79" s="257">
        <v>1</v>
      </c>
      <c r="E79" s="268">
        <v>3.3</v>
      </c>
      <c r="F79" s="268">
        <v>1.1000000000000001</v>
      </c>
      <c r="G79" s="268">
        <v>-0.2</v>
      </c>
      <c r="H79" s="268">
        <v>-4.4000000000000004</v>
      </c>
      <c r="I79" s="268">
        <v>4.7</v>
      </c>
      <c r="J79" s="268">
        <v>1.6</v>
      </c>
      <c r="K79" s="268">
        <v>-1.9</v>
      </c>
      <c r="L79" s="268">
        <v>-0.8</v>
      </c>
      <c r="M79" s="268">
        <v>4.9000000000000004</v>
      </c>
      <c r="N79" s="268">
        <v>-1.3</v>
      </c>
      <c r="O79" s="268">
        <v>-5.2</v>
      </c>
      <c r="P79" s="268">
        <v>1.2</v>
      </c>
      <c r="Q79" s="268">
        <v>0.4</v>
      </c>
      <c r="R79" s="268">
        <v>2</v>
      </c>
      <c r="S79" s="268">
        <v>-2.7</v>
      </c>
    </row>
    <row r="80" spans="1:19" ht="13.5" customHeight="1">
      <c r="A80" s="233" t="s">
        <v>174</v>
      </c>
      <c r="B80" s="233">
        <v>11</v>
      </c>
      <c r="C80" s="245" t="s">
        <v>257</v>
      </c>
      <c r="D80" s="254">
        <v>1.5</v>
      </c>
      <c r="E80" s="265">
        <v>10.199999999999999</v>
      </c>
      <c r="F80" s="265">
        <v>2.5</v>
      </c>
      <c r="G80" s="265">
        <v>-1.1000000000000001</v>
      </c>
      <c r="H80" s="265">
        <v>-4.2</v>
      </c>
      <c r="I80" s="265">
        <v>7.2</v>
      </c>
      <c r="J80" s="265">
        <v>2.5</v>
      </c>
      <c r="K80" s="265">
        <v>1.6</v>
      </c>
      <c r="L80" s="265">
        <v>-7.9</v>
      </c>
      <c r="M80" s="265">
        <v>4.7</v>
      </c>
      <c r="N80" s="265">
        <v>0.1</v>
      </c>
      <c r="O80" s="265">
        <v>2.2999999999999998</v>
      </c>
      <c r="P80" s="265">
        <v>-1.4</v>
      </c>
      <c r="Q80" s="265">
        <v>-1.9</v>
      </c>
      <c r="R80" s="265">
        <v>2.6</v>
      </c>
      <c r="S80" s="265">
        <v>-2.8</v>
      </c>
    </row>
    <row r="81" spans="1:32" ht="13.5" customHeight="1">
      <c r="A81" s="235" t="s">
        <v>87</v>
      </c>
      <c r="B81" s="233">
        <v>12</v>
      </c>
      <c r="C81" s="245"/>
      <c r="D81" s="255">
        <v>1.2</v>
      </c>
      <c r="E81" s="266">
        <v>-0.4</v>
      </c>
      <c r="F81" s="266">
        <v>1.9</v>
      </c>
      <c r="G81" s="266">
        <v>1.1000000000000001</v>
      </c>
      <c r="H81" s="266">
        <v>-4.5999999999999996</v>
      </c>
      <c r="I81" s="266">
        <v>6.6</v>
      </c>
      <c r="J81" s="266">
        <v>2.4</v>
      </c>
      <c r="K81" s="266">
        <v>0.1</v>
      </c>
      <c r="L81" s="266">
        <v>-17.100000000000001</v>
      </c>
      <c r="M81" s="266">
        <v>5</v>
      </c>
      <c r="N81" s="266">
        <v>-2.4</v>
      </c>
      <c r="O81" s="266">
        <v>4.0999999999999996</v>
      </c>
      <c r="P81" s="266">
        <v>2.9</v>
      </c>
      <c r="Q81" s="266">
        <v>0.7</v>
      </c>
      <c r="R81" s="266">
        <v>0.4</v>
      </c>
      <c r="S81" s="266">
        <v>-8.9</v>
      </c>
    </row>
    <row r="82" spans="1:32" ht="13.5" customHeight="1">
      <c r="A82" s="235" t="s">
        <v>473</v>
      </c>
      <c r="B82" s="233" t="s">
        <v>363</v>
      </c>
      <c r="C82" s="245"/>
      <c r="D82" s="255">
        <v>0.9</v>
      </c>
      <c r="E82" s="266">
        <v>-0.8</v>
      </c>
      <c r="F82" s="266">
        <v>1.4</v>
      </c>
      <c r="G82" s="266">
        <v>23.7</v>
      </c>
      <c r="H82" s="266">
        <v>3.2</v>
      </c>
      <c r="I82" s="266">
        <v>-5</v>
      </c>
      <c r="J82" s="266">
        <v>4.0999999999999996</v>
      </c>
      <c r="K82" s="266">
        <v>3.3</v>
      </c>
      <c r="L82" s="266">
        <v>-19.899999999999999</v>
      </c>
      <c r="M82" s="266">
        <v>1.5</v>
      </c>
      <c r="N82" s="266">
        <v>-2.8</v>
      </c>
      <c r="O82" s="266">
        <v>0.8</v>
      </c>
      <c r="P82" s="266">
        <v>4.7</v>
      </c>
      <c r="Q82" s="266">
        <v>-5</v>
      </c>
      <c r="R82" s="266">
        <v>22.9</v>
      </c>
      <c r="S82" s="266">
        <v>3.7</v>
      </c>
    </row>
    <row r="83" spans="1:32" ht="13.5" customHeight="1">
      <c r="A83" s="235" t="s">
        <v>87</v>
      </c>
      <c r="B83" s="233">
        <v>2</v>
      </c>
      <c r="D83" s="255">
        <v>0.8</v>
      </c>
      <c r="E83" s="266">
        <v>-1.9</v>
      </c>
      <c r="F83" s="266">
        <v>2.1</v>
      </c>
      <c r="G83" s="266">
        <v>18.8</v>
      </c>
      <c r="H83" s="266">
        <v>2.5</v>
      </c>
      <c r="I83" s="266">
        <v>0.3</v>
      </c>
      <c r="J83" s="266">
        <v>6.8</v>
      </c>
      <c r="K83" s="266">
        <v>6.5</v>
      </c>
      <c r="L83" s="266">
        <v>-27.3</v>
      </c>
      <c r="M83" s="266">
        <v>-1.3</v>
      </c>
      <c r="N83" s="266">
        <v>0.3</v>
      </c>
      <c r="O83" s="266">
        <v>-13.7</v>
      </c>
      <c r="P83" s="266">
        <v>2.2999999999999998</v>
      </c>
      <c r="Q83" s="266">
        <v>-5.0999999999999996</v>
      </c>
      <c r="R83" s="266">
        <v>25.9</v>
      </c>
      <c r="S83" s="266">
        <v>-1.4</v>
      </c>
    </row>
    <row r="84" spans="1:32" ht="13.5" customHeight="1">
      <c r="A84" s="235" t="s">
        <v>87</v>
      </c>
      <c r="B84" s="233">
        <v>3</v>
      </c>
      <c r="C84" s="245"/>
      <c r="D84" s="255">
        <v>1.6</v>
      </c>
      <c r="E84" s="266">
        <v>-2.7</v>
      </c>
      <c r="F84" s="266">
        <v>2.1</v>
      </c>
      <c r="G84" s="266">
        <v>22.9</v>
      </c>
      <c r="H84" s="266">
        <v>-6.5</v>
      </c>
      <c r="I84" s="266">
        <v>-1.4</v>
      </c>
      <c r="J84" s="266">
        <v>7.2</v>
      </c>
      <c r="K84" s="266">
        <v>6.9</v>
      </c>
      <c r="L84" s="266">
        <v>-22.9</v>
      </c>
      <c r="M84" s="266">
        <v>-1</v>
      </c>
      <c r="N84" s="266">
        <v>-0.9</v>
      </c>
      <c r="O84" s="266">
        <v>-4.8</v>
      </c>
      <c r="P84" s="266">
        <v>-1</v>
      </c>
      <c r="Q84" s="266">
        <v>2.6</v>
      </c>
      <c r="R84" s="266">
        <v>20.5</v>
      </c>
      <c r="S84" s="266">
        <v>-1.4</v>
      </c>
    </row>
    <row r="85" spans="1:32" ht="13.5" customHeight="1">
      <c r="A85" s="235" t="s">
        <v>87</v>
      </c>
      <c r="B85" s="233">
        <v>4</v>
      </c>
      <c r="C85" s="245"/>
      <c r="D85" s="255">
        <v>1.1000000000000001</v>
      </c>
      <c r="E85" s="266">
        <v>0.7</v>
      </c>
      <c r="F85" s="266">
        <v>2</v>
      </c>
      <c r="G85" s="266">
        <v>21</v>
      </c>
      <c r="H85" s="266">
        <v>0.2</v>
      </c>
      <c r="I85" s="266">
        <v>-4.3</v>
      </c>
      <c r="J85" s="266">
        <v>6.8</v>
      </c>
      <c r="K85" s="266">
        <v>3.3</v>
      </c>
      <c r="L85" s="266">
        <v>-29.4</v>
      </c>
      <c r="M85" s="266">
        <v>3.8</v>
      </c>
      <c r="N85" s="266">
        <v>-1</v>
      </c>
      <c r="O85" s="266">
        <v>-5.0999999999999996</v>
      </c>
      <c r="P85" s="266">
        <v>1.9</v>
      </c>
      <c r="Q85" s="266">
        <v>1.2</v>
      </c>
      <c r="R85" s="266">
        <v>14.3</v>
      </c>
      <c r="S85" s="266">
        <v>-6.2</v>
      </c>
    </row>
    <row r="86" spans="1:32" ht="13.5" customHeight="1">
      <c r="A86" s="235" t="s">
        <v>87</v>
      </c>
      <c r="B86" s="233">
        <v>5</v>
      </c>
      <c r="C86" s="245"/>
      <c r="D86" s="255">
        <v>1.5</v>
      </c>
      <c r="E86" s="266">
        <v>0.3</v>
      </c>
      <c r="F86" s="266">
        <v>3</v>
      </c>
      <c r="G86" s="266">
        <v>24.5</v>
      </c>
      <c r="H86" s="266">
        <v>2.7</v>
      </c>
      <c r="I86" s="266">
        <v>-1.4</v>
      </c>
      <c r="J86" s="266">
        <v>5.9</v>
      </c>
      <c r="K86" s="266">
        <v>7.2</v>
      </c>
      <c r="L86" s="266">
        <v>-28.2</v>
      </c>
      <c r="M86" s="266">
        <v>-0.5</v>
      </c>
      <c r="N86" s="266">
        <v>4</v>
      </c>
      <c r="O86" s="266">
        <v>-3.9</v>
      </c>
      <c r="P86" s="266">
        <v>3.3</v>
      </c>
      <c r="Q86" s="266">
        <v>-5.7</v>
      </c>
      <c r="R86" s="266">
        <v>15.8</v>
      </c>
      <c r="S86" s="266">
        <v>3.9</v>
      </c>
    </row>
    <row r="87" spans="1:32" ht="13.5" customHeight="1">
      <c r="A87" s="236" t="s">
        <v>87</v>
      </c>
      <c r="B87" s="233">
        <v>6</v>
      </c>
      <c r="C87" s="245"/>
      <c r="D87" s="255">
        <v>0.8</v>
      </c>
      <c r="E87" s="266">
        <v>-0.8</v>
      </c>
      <c r="F87" s="266">
        <v>3.1</v>
      </c>
      <c r="G87" s="266">
        <v>22.1</v>
      </c>
      <c r="H87" s="266">
        <v>-0.6</v>
      </c>
      <c r="I87" s="266">
        <v>-6.5</v>
      </c>
      <c r="J87" s="266">
        <v>6.4</v>
      </c>
      <c r="K87" s="266">
        <v>4.7</v>
      </c>
      <c r="L87" s="266">
        <v>-26.2</v>
      </c>
      <c r="M87" s="266">
        <v>3</v>
      </c>
      <c r="N87" s="266">
        <v>2.2999999999999998</v>
      </c>
      <c r="O87" s="266">
        <v>-0.2</v>
      </c>
      <c r="P87" s="266">
        <v>0.9</v>
      </c>
      <c r="Q87" s="266">
        <v>-5.4</v>
      </c>
      <c r="R87" s="266">
        <v>17.2</v>
      </c>
      <c r="S87" s="266">
        <v>0.8</v>
      </c>
    </row>
    <row r="88" spans="1:32" ht="13.5" customHeight="1">
      <c r="A88" s="235" t="s">
        <v>87</v>
      </c>
      <c r="B88" s="233">
        <v>7</v>
      </c>
      <c r="D88" s="255">
        <v>0.9</v>
      </c>
      <c r="E88" s="266">
        <v>-2.5</v>
      </c>
      <c r="F88" s="266">
        <v>2.8</v>
      </c>
      <c r="G88" s="266">
        <v>32.6</v>
      </c>
      <c r="H88" s="266">
        <v>14.5</v>
      </c>
      <c r="I88" s="266">
        <v>-6.2</v>
      </c>
      <c r="J88" s="266">
        <v>8.8000000000000007</v>
      </c>
      <c r="K88" s="266">
        <v>1.5</v>
      </c>
      <c r="L88" s="266">
        <v>-19.600000000000001</v>
      </c>
      <c r="M88" s="266">
        <v>3.7</v>
      </c>
      <c r="N88" s="266">
        <v>-1.6</v>
      </c>
      <c r="O88" s="266">
        <v>-1.1000000000000001</v>
      </c>
      <c r="P88" s="266">
        <v>0.7</v>
      </c>
      <c r="Q88" s="266">
        <v>-6.3</v>
      </c>
      <c r="R88" s="266">
        <v>13.6</v>
      </c>
      <c r="S88" s="266">
        <v>2.6</v>
      </c>
    </row>
    <row r="89" spans="1:32" ht="13.5" customHeight="1">
      <c r="A89" s="233" t="s">
        <v>87</v>
      </c>
      <c r="B89" s="233">
        <v>8</v>
      </c>
      <c r="C89" s="245"/>
      <c r="D89" s="255">
        <v>1.4</v>
      </c>
      <c r="E89" s="266">
        <v>5.0999999999999996</v>
      </c>
      <c r="F89" s="266">
        <v>2.7</v>
      </c>
      <c r="G89" s="266">
        <v>28.4</v>
      </c>
      <c r="H89" s="266">
        <v>11.5</v>
      </c>
      <c r="I89" s="266">
        <v>-5</v>
      </c>
      <c r="J89" s="266">
        <v>9.6999999999999993</v>
      </c>
      <c r="K89" s="266">
        <v>2.2000000000000002</v>
      </c>
      <c r="L89" s="266">
        <v>-13.5</v>
      </c>
      <c r="M89" s="266">
        <v>3.1</v>
      </c>
      <c r="N89" s="266">
        <v>2</v>
      </c>
      <c r="O89" s="266">
        <v>-0.9</v>
      </c>
      <c r="P89" s="266">
        <v>1.7</v>
      </c>
      <c r="Q89" s="266">
        <v>-5.6</v>
      </c>
      <c r="R89" s="266">
        <v>19.600000000000001</v>
      </c>
      <c r="S89" s="266">
        <v>-0.3</v>
      </c>
    </row>
    <row r="90" spans="1:32" ht="13.5" customHeight="1">
      <c r="A90" s="235" t="s">
        <v>87</v>
      </c>
      <c r="B90" s="233">
        <v>9</v>
      </c>
      <c r="C90" s="245"/>
      <c r="D90" s="255">
        <v>2.2000000000000002</v>
      </c>
      <c r="E90" s="266">
        <v>11.5</v>
      </c>
      <c r="F90" s="266">
        <v>2.6</v>
      </c>
      <c r="G90" s="266">
        <v>30.3</v>
      </c>
      <c r="H90" s="266">
        <v>6</v>
      </c>
      <c r="I90" s="266">
        <v>-5.3</v>
      </c>
      <c r="J90" s="266">
        <v>10.3</v>
      </c>
      <c r="K90" s="266">
        <v>0.6</v>
      </c>
      <c r="L90" s="266">
        <v>-17.5</v>
      </c>
      <c r="M90" s="266">
        <v>1.2</v>
      </c>
      <c r="N90" s="266">
        <v>3</v>
      </c>
      <c r="O90" s="266">
        <v>-2</v>
      </c>
      <c r="P90" s="266">
        <v>6.6</v>
      </c>
      <c r="Q90" s="266">
        <v>-0.9</v>
      </c>
      <c r="R90" s="266">
        <v>13.6</v>
      </c>
      <c r="S90" s="266">
        <v>-1.9</v>
      </c>
    </row>
    <row r="91" spans="1:32" ht="13.5" customHeight="1">
      <c r="A91" s="235" t="s">
        <v>87</v>
      </c>
      <c r="B91" s="233">
        <v>10</v>
      </c>
      <c r="C91" s="245"/>
      <c r="D91" s="255">
        <v>1.2</v>
      </c>
      <c r="E91" s="266">
        <v>-1.8</v>
      </c>
      <c r="F91" s="266">
        <v>2.6</v>
      </c>
      <c r="G91" s="266">
        <v>29.8</v>
      </c>
      <c r="H91" s="266">
        <v>0.4</v>
      </c>
      <c r="I91" s="266">
        <v>-3.7</v>
      </c>
      <c r="J91" s="266">
        <v>7.5</v>
      </c>
      <c r="K91" s="266">
        <v>2.2999999999999998</v>
      </c>
      <c r="L91" s="266">
        <v>-18.100000000000001</v>
      </c>
      <c r="M91" s="266">
        <v>4.2</v>
      </c>
      <c r="N91" s="266">
        <v>5.3</v>
      </c>
      <c r="O91" s="266">
        <v>-8.5</v>
      </c>
      <c r="P91" s="266">
        <v>1.9</v>
      </c>
      <c r="Q91" s="266">
        <v>-3.3</v>
      </c>
      <c r="R91" s="266">
        <v>14.8</v>
      </c>
      <c r="S91" s="266">
        <v>0.8</v>
      </c>
    </row>
    <row r="92" spans="1:32" ht="13.5" customHeight="1">
      <c r="A92" s="237" t="s">
        <v>87</v>
      </c>
      <c r="B92" s="241">
        <v>11</v>
      </c>
      <c r="C92" s="247"/>
      <c r="D92" s="315">
        <v>2.2999999999999998</v>
      </c>
      <c r="E92" s="269">
        <v>3.6</v>
      </c>
      <c r="F92" s="269">
        <v>3.1</v>
      </c>
      <c r="G92" s="269">
        <v>31</v>
      </c>
      <c r="H92" s="269">
        <v>0.1</v>
      </c>
      <c r="I92" s="269">
        <v>1.2</v>
      </c>
      <c r="J92" s="269">
        <v>6.8</v>
      </c>
      <c r="K92" s="269">
        <v>1.2</v>
      </c>
      <c r="L92" s="269">
        <v>2.8</v>
      </c>
      <c r="M92" s="269">
        <v>1.9</v>
      </c>
      <c r="N92" s="269">
        <v>2.4</v>
      </c>
      <c r="O92" s="269">
        <v>-9.1</v>
      </c>
      <c r="P92" s="269">
        <v>1.4</v>
      </c>
      <c r="Q92" s="269">
        <v>-2.2999999999999998</v>
      </c>
      <c r="R92" s="269">
        <v>12.6</v>
      </c>
      <c r="S92" s="269">
        <v>6.1</v>
      </c>
    </row>
    <row r="93" spans="1:32" ht="27" customHeight="1">
      <c r="A93" s="238" t="s">
        <v>474</v>
      </c>
      <c r="B93" s="238"/>
      <c r="C93" s="238"/>
      <c r="D93" s="263">
        <v>1.4</v>
      </c>
      <c r="E93" s="271">
        <v>7</v>
      </c>
      <c r="F93" s="271">
        <v>0.6</v>
      </c>
      <c r="G93" s="271">
        <v>1.2</v>
      </c>
      <c r="H93" s="271">
        <v>-1.4</v>
      </c>
      <c r="I93" s="271">
        <v>7.3</v>
      </c>
      <c r="J93" s="271">
        <v>0.6</v>
      </c>
      <c r="K93" s="271">
        <v>0.6</v>
      </c>
      <c r="L93" s="271">
        <v>27</v>
      </c>
      <c r="M93" s="271">
        <v>-3.1</v>
      </c>
      <c r="N93" s="271">
        <v>-0.3</v>
      </c>
      <c r="O93" s="271">
        <v>1</v>
      </c>
      <c r="P93" s="271">
        <v>-0.9</v>
      </c>
      <c r="Q93" s="271">
        <v>0.5</v>
      </c>
      <c r="R93" s="271">
        <v>0.1</v>
      </c>
      <c r="S93" s="271">
        <v>6.8</v>
      </c>
      <c r="T93" s="239"/>
      <c r="U93" s="239"/>
      <c r="V93" s="239"/>
      <c r="W93" s="239"/>
      <c r="X93" s="239"/>
      <c r="Y93" s="239"/>
      <c r="Z93" s="239"/>
      <c r="AA93" s="239"/>
      <c r="AB93" s="239"/>
      <c r="AC93" s="239"/>
      <c r="AD93" s="239"/>
      <c r="AE93" s="239"/>
      <c r="AF93" s="239"/>
    </row>
    <row r="94" spans="1:32" ht="27" customHeight="1">
      <c r="A94" s="314"/>
      <c r="B94" s="314"/>
      <c r="C94" s="314"/>
      <c r="D94" s="316"/>
      <c r="E94" s="316"/>
      <c r="F94" s="316"/>
      <c r="G94" s="316"/>
      <c r="H94" s="316"/>
      <c r="I94" s="316"/>
      <c r="J94" s="316"/>
      <c r="K94" s="316"/>
      <c r="L94" s="316"/>
      <c r="M94" s="316"/>
      <c r="N94" s="316"/>
      <c r="O94" s="316"/>
      <c r="P94" s="316"/>
      <c r="Q94" s="316"/>
      <c r="R94" s="316"/>
      <c r="S94" s="316"/>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F98"/>
  <sheetViews>
    <sheetView zoomScale="85" zoomScaleNormal="85"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478</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97">
        <v>100</v>
      </c>
      <c r="E8" s="305">
        <v>106.1</v>
      </c>
      <c r="F8" s="305">
        <v>103.7</v>
      </c>
      <c r="G8" s="305">
        <v>120.8</v>
      </c>
      <c r="H8" s="305">
        <v>98.3</v>
      </c>
      <c r="I8" s="305">
        <v>101.4</v>
      </c>
      <c r="J8" s="305">
        <v>102.8</v>
      </c>
      <c r="K8" s="305">
        <v>96.2</v>
      </c>
      <c r="L8" s="280">
        <v>109.8</v>
      </c>
      <c r="M8" s="280">
        <v>98.1</v>
      </c>
      <c r="N8" s="280">
        <v>93.2</v>
      </c>
      <c r="O8" s="280">
        <v>103.2</v>
      </c>
      <c r="P8" s="305">
        <v>82.6</v>
      </c>
      <c r="Q8" s="305">
        <v>94.5</v>
      </c>
      <c r="R8" s="305">
        <v>102.1</v>
      </c>
      <c r="S8" s="280">
        <v>104</v>
      </c>
    </row>
    <row r="9" spans="1:28" ht="13.5" customHeight="1">
      <c r="A9" s="233" t="s">
        <v>52</v>
      </c>
      <c r="B9" s="233" t="s">
        <v>333</v>
      </c>
      <c r="C9" s="245"/>
      <c r="D9" s="298">
        <v>99.7</v>
      </c>
      <c r="E9" s="306">
        <v>99.7</v>
      </c>
      <c r="F9" s="306">
        <v>102.9</v>
      </c>
      <c r="G9" s="306">
        <v>111</v>
      </c>
      <c r="H9" s="306">
        <v>100.5</v>
      </c>
      <c r="I9" s="306">
        <v>105</v>
      </c>
      <c r="J9" s="306">
        <v>102.7</v>
      </c>
      <c r="K9" s="306">
        <v>98</v>
      </c>
      <c r="L9" s="281">
        <v>108</v>
      </c>
      <c r="M9" s="281">
        <v>95.4</v>
      </c>
      <c r="N9" s="281">
        <v>105.3</v>
      </c>
      <c r="O9" s="281">
        <v>101.4</v>
      </c>
      <c r="P9" s="306">
        <v>76.099999999999994</v>
      </c>
      <c r="Q9" s="306">
        <v>94.9</v>
      </c>
      <c r="R9" s="306">
        <v>100.2</v>
      </c>
      <c r="S9" s="281">
        <v>105.2</v>
      </c>
    </row>
    <row r="10" spans="1:28">
      <c r="A10" s="233"/>
      <c r="B10" s="233" t="s">
        <v>244</v>
      </c>
      <c r="C10" s="245"/>
      <c r="D10" s="298">
        <v>100</v>
      </c>
      <c r="E10" s="306">
        <v>100</v>
      </c>
      <c r="F10" s="306">
        <v>100</v>
      </c>
      <c r="G10" s="306">
        <v>100</v>
      </c>
      <c r="H10" s="306">
        <v>100</v>
      </c>
      <c r="I10" s="306">
        <v>100</v>
      </c>
      <c r="J10" s="306">
        <v>100</v>
      </c>
      <c r="K10" s="306">
        <v>100</v>
      </c>
      <c r="L10" s="281">
        <v>100</v>
      </c>
      <c r="M10" s="281">
        <v>100</v>
      </c>
      <c r="N10" s="281">
        <v>100</v>
      </c>
      <c r="O10" s="281">
        <v>100</v>
      </c>
      <c r="P10" s="306">
        <v>100</v>
      </c>
      <c r="Q10" s="306">
        <v>100</v>
      </c>
      <c r="R10" s="306">
        <v>100</v>
      </c>
      <c r="S10" s="281">
        <v>100</v>
      </c>
    </row>
    <row r="11" spans="1:28" ht="13.5" customHeight="1">
      <c r="A11" s="233"/>
      <c r="B11" s="233" t="s">
        <v>153</v>
      </c>
      <c r="C11" s="245"/>
      <c r="D11" s="298">
        <v>102.1</v>
      </c>
      <c r="E11" s="306">
        <v>108.1</v>
      </c>
      <c r="F11" s="306">
        <v>102.6</v>
      </c>
      <c r="G11" s="306">
        <v>102.3</v>
      </c>
      <c r="H11" s="306">
        <v>107.9</v>
      </c>
      <c r="I11" s="306">
        <v>100.4</v>
      </c>
      <c r="J11" s="306">
        <v>94</v>
      </c>
      <c r="K11" s="306">
        <v>91.8</v>
      </c>
      <c r="L11" s="306">
        <v>113.3</v>
      </c>
      <c r="M11" s="306">
        <v>105.9</v>
      </c>
      <c r="N11" s="306">
        <v>100.9</v>
      </c>
      <c r="O11" s="306">
        <v>102.1</v>
      </c>
      <c r="P11" s="306">
        <v>100</v>
      </c>
      <c r="Q11" s="306">
        <v>102.1</v>
      </c>
      <c r="R11" s="306">
        <v>102.6</v>
      </c>
      <c r="S11" s="306">
        <v>118.1</v>
      </c>
    </row>
    <row r="12" spans="1:28" ht="13.5" customHeight="1">
      <c r="A12" s="233"/>
      <c r="B12" s="233" t="s">
        <v>366</v>
      </c>
      <c r="C12" s="245"/>
      <c r="D12" s="299">
        <v>99.3</v>
      </c>
      <c r="E12" s="281">
        <v>100.6</v>
      </c>
      <c r="F12" s="281">
        <v>103.5</v>
      </c>
      <c r="G12" s="281">
        <v>93.9</v>
      </c>
      <c r="H12" s="281">
        <v>102.8</v>
      </c>
      <c r="I12" s="281">
        <v>90.5</v>
      </c>
      <c r="J12" s="281">
        <v>88.7</v>
      </c>
      <c r="K12" s="281">
        <v>93.2</v>
      </c>
      <c r="L12" s="281">
        <v>106.8</v>
      </c>
      <c r="M12" s="281">
        <v>98.7</v>
      </c>
      <c r="N12" s="281">
        <v>97.7</v>
      </c>
      <c r="O12" s="281">
        <v>104.8</v>
      </c>
      <c r="P12" s="281">
        <v>96.6</v>
      </c>
      <c r="Q12" s="281">
        <v>98.4</v>
      </c>
      <c r="R12" s="281">
        <v>106</v>
      </c>
      <c r="S12" s="281">
        <v>118.9</v>
      </c>
    </row>
    <row r="13" spans="1:28" ht="13.5" customHeight="1">
      <c r="A13" s="234"/>
      <c r="B13" s="234" t="s">
        <v>160</v>
      </c>
      <c r="C13" s="246"/>
      <c r="D13" s="300">
        <v>97.6</v>
      </c>
      <c r="E13" s="307">
        <v>98.5</v>
      </c>
      <c r="F13" s="307">
        <v>102.2</v>
      </c>
      <c r="G13" s="307">
        <v>99</v>
      </c>
      <c r="H13" s="307">
        <v>94.7</v>
      </c>
      <c r="I13" s="307">
        <v>93.5</v>
      </c>
      <c r="J13" s="307">
        <v>89</v>
      </c>
      <c r="K13" s="307">
        <v>87.5</v>
      </c>
      <c r="L13" s="307">
        <v>106.5</v>
      </c>
      <c r="M13" s="307">
        <v>97.4</v>
      </c>
      <c r="N13" s="307">
        <v>93.6</v>
      </c>
      <c r="O13" s="307">
        <v>92.4</v>
      </c>
      <c r="P13" s="307">
        <v>91.1</v>
      </c>
      <c r="Q13" s="307">
        <v>95.8</v>
      </c>
      <c r="R13" s="307">
        <v>104.1</v>
      </c>
      <c r="S13" s="307">
        <v>120.8</v>
      </c>
    </row>
    <row r="14" spans="1:28" ht="13.5" customHeight="1">
      <c r="A14" s="233" t="s">
        <v>174</v>
      </c>
      <c r="B14" s="233">
        <v>11</v>
      </c>
      <c r="C14" s="245" t="s">
        <v>257</v>
      </c>
      <c r="D14" s="297">
        <v>97.9</v>
      </c>
      <c r="E14" s="305">
        <v>99.8</v>
      </c>
      <c r="F14" s="305">
        <v>102.7</v>
      </c>
      <c r="G14" s="305">
        <v>99</v>
      </c>
      <c r="H14" s="305">
        <v>105.4</v>
      </c>
      <c r="I14" s="305">
        <v>96.5</v>
      </c>
      <c r="J14" s="305">
        <v>90.4</v>
      </c>
      <c r="K14" s="305">
        <v>88.2</v>
      </c>
      <c r="L14" s="305">
        <v>101.6</v>
      </c>
      <c r="M14" s="305">
        <v>95</v>
      </c>
      <c r="N14" s="305">
        <v>96.7</v>
      </c>
      <c r="O14" s="305">
        <v>86.3</v>
      </c>
      <c r="P14" s="305">
        <v>88.3</v>
      </c>
      <c r="Q14" s="305">
        <v>95.6</v>
      </c>
      <c r="R14" s="305">
        <v>101.4</v>
      </c>
      <c r="S14" s="305">
        <v>120.6</v>
      </c>
    </row>
    <row r="15" spans="1:28" ht="13.5" customHeight="1">
      <c r="A15" s="235" t="s">
        <v>87</v>
      </c>
      <c r="B15" s="233">
        <v>12</v>
      </c>
      <c r="C15" s="245"/>
      <c r="D15" s="298">
        <v>97.9</v>
      </c>
      <c r="E15" s="306">
        <v>97.1</v>
      </c>
      <c r="F15" s="306">
        <v>102.6</v>
      </c>
      <c r="G15" s="306">
        <v>100.2</v>
      </c>
      <c r="H15" s="306">
        <v>100.7</v>
      </c>
      <c r="I15" s="306">
        <v>95.8</v>
      </c>
      <c r="J15" s="306">
        <v>91.1</v>
      </c>
      <c r="K15" s="306">
        <v>89.5</v>
      </c>
      <c r="L15" s="306">
        <v>103.4</v>
      </c>
      <c r="M15" s="306">
        <v>94.1</v>
      </c>
      <c r="N15" s="306">
        <v>93.6</v>
      </c>
      <c r="O15" s="306">
        <v>88</v>
      </c>
      <c r="P15" s="306">
        <v>93.7</v>
      </c>
      <c r="Q15" s="306">
        <v>95.1</v>
      </c>
      <c r="R15" s="306">
        <v>100.9</v>
      </c>
      <c r="S15" s="306">
        <v>117.8</v>
      </c>
    </row>
    <row r="16" spans="1:28" ht="13.5" customHeight="1">
      <c r="A16" s="235" t="s">
        <v>473</v>
      </c>
      <c r="B16" s="233" t="s">
        <v>363</v>
      </c>
      <c r="C16" s="245"/>
      <c r="D16" s="298">
        <v>97.9</v>
      </c>
      <c r="E16" s="306">
        <v>95</v>
      </c>
      <c r="F16" s="306">
        <v>100.3</v>
      </c>
      <c r="G16" s="306">
        <v>112.3</v>
      </c>
      <c r="H16" s="306">
        <v>98.8</v>
      </c>
      <c r="I16" s="306">
        <v>87.2</v>
      </c>
      <c r="J16" s="306">
        <v>100.7</v>
      </c>
      <c r="K16" s="306">
        <v>86.4</v>
      </c>
      <c r="L16" s="306">
        <v>100.4</v>
      </c>
      <c r="M16" s="306">
        <v>97.6</v>
      </c>
      <c r="N16" s="306">
        <v>87.2</v>
      </c>
      <c r="O16" s="306">
        <v>81.8</v>
      </c>
      <c r="P16" s="306">
        <v>95.1</v>
      </c>
      <c r="Q16" s="306">
        <v>92.5</v>
      </c>
      <c r="R16" s="306">
        <v>110</v>
      </c>
      <c r="S16" s="306">
        <v>124</v>
      </c>
    </row>
    <row r="17" spans="1:19" ht="13.5" customHeight="1">
      <c r="A17" s="235" t="s">
        <v>87</v>
      </c>
      <c r="B17" s="233">
        <v>2</v>
      </c>
      <c r="D17" s="298">
        <v>98.7</v>
      </c>
      <c r="E17" s="306">
        <v>97.8</v>
      </c>
      <c r="F17" s="306">
        <v>102.7</v>
      </c>
      <c r="G17" s="306">
        <v>109.6</v>
      </c>
      <c r="H17" s="306">
        <v>98.1</v>
      </c>
      <c r="I17" s="306">
        <v>92.4</v>
      </c>
      <c r="J17" s="306">
        <v>99.9</v>
      </c>
      <c r="K17" s="306">
        <v>86.7</v>
      </c>
      <c r="L17" s="306">
        <v>100.3</v>
      </c>
      <c r="M17" s="306">
        <v>98.5</v>
      </c>
      <c r="N17" s="306">
        <v>88.7</v>
      </c>
      <c r="O17" s="306">
        <v>82.5</v>
      </c>
      <c r="P17" s="306">
        <v>95.2</v>
      </c>
      <c r="Q17" s="306">
        <v>91.7</v>
      </c>
      <c r="R17" s="306">
        <v>114.3</v>
      </c>
      <c r="S17" s="306">
        <v>120.3</v>
      </c>
    </row>
    <row r="18" spans="1:19" ht="13.5" customHeight="1">
      <c r="A18" s="235" t="s">
        <v>87</v>
      </c>
      <c r="B18" s="233">
        <v>3</v>
      </c>
      <c r="C18" s="245"/>
      <c r="D18" s="298">
        <v>98.7</v>
      </c>
      <c r="E18" s="306">
        <v>97.2</v>
      </c>
      <c r="F18" s="306">
        <v>102.1</v>
      </c>
      <c r="G18" s="306">
        <v>112.1</v>
      </c>
      <c r="H18" s="306">
        <v>98.8</v>
      </c>
      <c r="I18" s="306">
        <v>91</v>
      </c>
      <c r="J18" s="306">
        <v>98.4</v>
      </c>
      <c r="K18" s="306">
        <v>88.5</v>
      </c>
      <c r="L18" s="306">
        <v>100.8</v>
      </c>
      <c r="M18" s="306">
        <v>97.6</v>
      </c>
      <c r="N18" s="306">
        <v>87.7</v>
      </c>
      <c r="O18" s="306">
        <v>82.3</v>
      </c>
      <c r="P18" s="306">
        <v>95.5</v>
      </c>
      <c r="Q18" s="306">
        <v>94.2</v>
      </c>
      <c r="R18" s="306">
        <v>110.2</v>
      </c>
      <c r="S18" s="306">
        <v>121.6</v>
      </c>
    </row>
    <row r="19" spans="1:19" ht="13.5" customHeight="1">
      <c r="A19" s="235" t="s">
        <v>87</v>
      </c>
      <c r="B19" s="233">
        <v>4</v>
      </c>
      <c r="C19" s="245"/>
      <c r="D19" s="298">
        <v>99.6</v>
      </c>
      <c r="E19" s="306">
        <v>98.5</v>
      </c>
      <c r="F19" s="306">
        <v>103.8</v>
      </c>
      <c r="G19" s="306">
        <v>110.6</v>
      </c>
      <c r="H19" s="306">
        <v>96.1</v>
      </c>
      <c r="I19" s="306">
        <v>90.9</v>
      </c>
      <c r="J19" s="306">
        <v>99.8</v>
      </c>
      <c r="K19" s="306">
        <v>87.8</v>
      </c>
      <c r="L19" s="306">
        <v>103.6</v>
      </c>
      <c r="M19" s="306">
        <v>100.9</v>
      </c>
      <c r="N19" s="306">
        <v>86</v>
      </c>
      <c r="O19" s="306">
        <v>85.3</v>
      </c>
      <c r="P19" s="306">
        <v>93.2</v>
      </c>
      <c r="Q19" s="306">
        <v>95.5</v>
      </c>
      <c r="R19" s="306">
        <v>108.5</v>
      </c>
      <c r="S19" s="306">
        <v>121.5</v>
      </c>
    </row>
    <row r="20" spans="1:19" ht="13.5" customHeight="1">
      <c r="A20" s="235" t="s">
        <v>87</v>
      </c>
      <c r="B20" s="233">
        <v>5</v>
      </c>
      <c r="C20" s="245"/>
      <c r="D20" s="298">
        <v>97.7</v>
      </c>
      <c r="E20" s="306">
        <v>99</v>
      </c>
      <c r="F20" s="306">
        <v>102.2</v>
      </c>
      <c r="G20" s="306">
        <v>110.8</v>
      </c>
      <c r="H20" s="306">
        <v>96.6</v>
      </c>
      <c r="I20" s="306">
        <v>89.2</v>
      </c>
      <c r="J20" s="306">
        <v>98.3</v>
      </c>
      <c r="K20" s="306">
        <v>88.2</v>
      </c>
      <c r="L20" s="306">
        <v>98.7</v>
      </c>
      <c r="M20" s="306">
        <v>95.4</v>
      </c>
      <c r="N20" s="306">
        <v>89</v>
      </c>
      <c r="O20" s="306">
        <v>83.4</v>
      </c>
      <c r="P20" s="306">
        <v>93.2</v>
      </c>
      <c r="Q20" s="306">
        <v>89.3</v>
      </c>
      <c r="R20" s="306">
        <v>106.6</v>
      </c>
      <c r="S20" s="306">
        <v>119.5</v>
      </c>
    </row>
    <row r="21" spans="1:19" ht="13.5" customHeight="1">
      <c r="A21" s="236" t="s">
        <v>87</v>
      </c>
      <c r="B21" s="233">
        <v>6</v>
      </c>
      <c r="C21" s="245"/>
      <c r="D21" s="298">
        <v>98.3</v>
      </c>
      <c r="E21" s="306">
        <v>96.7</v>
      </c>
      <c r="F21" s="306">
        <v>103.3</v>
      </c>
      <c r="G21" s="306">
        <v>110.3</v>
      </c>
      <c r="H21" s="306">
        <v>95.1</v>
      </c>
      <c r="I21" s="306">
        <v>90.2</v>
      </c>
      <c r="J21" s="306">
        <v>98.9</v>
      </c>
      <c r="K21" s="306">
        <v>86.8</v>
      </c>
      <c r="L21" s="306">
        <v>97.2</v>
      </c>
      <c r="M21" s="306">
        <v>99.2</v>
      </c>
      <c r="N21" s="306">
        <v>89.5</v>
      </c>
      <c r="O21" s="306">
        <v>84.7</v>
      </c>
      <c r="P21" s="306">
        <v>93</v>
      </c>
      <c r="Q21" s="306">
        <v>89.7</v>
      </c>
      <c r="R21" s="306">
        <v>108.2</v>
      </c>
      <c r="S21" s="306">
        <v>120.8</v>
      </c>
    </row>
    <row r="22" spans="1:19" ht="13.5" customHeight="1">
      <c r="A22" s="235" t="s">
        <v>87</v>
      </c>
      <c r="B22" s="233">
        <v>7</v>
      </c>
      <c r="D22" s="298">
        <v>96.7</v>
      </c>
      <c r="E22" s="306">
        <v>99.3</v>
      </c>
      <c r="F22" s="306">
        <v>101.9</v>
      </c>
      <c r="G22" s="306">
        <v>115.1</v>
      </c>
      <c r="H22" s="306">
        <v>96.2</v>
      </c>
      <c r="I22" s="306">
        <v>88.9</v>
      </c>
      <c r="J22" s="306">
        <v>94.7</v>
      </c>
      <c r="K22" s="306">
        <v>87.8</v>
      </c>
      <c r="L22" s="306">
        <v>90.1</v>
      </c>
      <c r="M22" s="306">
        <v>98.8</v>
      </c>
      <c r="N22" s="306">
        <v>82</v>
      </c>
      <c r="O22" s="306">
        <v>86.1</v>
      </c>
      <c r="P22" s="306">
        <v>92.5</v>
      </c>
      <c r="Q22" s="306">
        <v>88.4</v>
      </c>
      <c r="R22" s="306">
        <v>104.2</v>
      </c>
      <c r="S22" s="306">
        <v>120.4</v>
      </c>
    </row>
    <row r="23" spans="1:19" ht="13.5" customHeight="1">
      <c r="A23" s="235" t="s">
        <v>87</v>
      </c>
      <c r="B23" s="233">
        <v>8</v>
      </c>
      <c r="C23" s="245"/>
      <c r="D23" s="298">
        <v>95.8</v>
      </c>
      <c r="E23" s="306">
        <v>101</v>
      </c>
      <c r="F23" s="306">
        <v>100.6</v>
      </c>
      <c r="G23" s="306">
        <v>116.1</v>
      </c>
      <c r="H23" s="306">
        <v>98.3</v>
      </c>
      <c r="I23" s="306">
        <v>86</v>
      </c>
      <c r="J23" s="306">
        <v>95.5</v>
      </c>
      <c r="K23" s="306">
        <v>88.4</v>
      </c>
      <c r="L23" s="306">
        <v>87.9</v>
      </c>
      <c r="M23" s="306">
        <v>98</v>
      </c>
      <c r="N23" s="306">
        <v>86.3</v>
      </c>
      <c r="O23" s="306">
        <v>86.9</v>
      </c>
      <c r="P23" s="306">
        <v>89.6</v>
      </c>
      <c r="Q23" s="306">
        <v>87.4</v>
      </c>
      <c r="R23" s="306">
        <v>106.8</v>
      </c>
      <c r="S23" s="306">
        <v>115.8</v>
      </c>
    </row>
    <row r="24" spans="1:19" ht="13.5" customHeight="1">
      <c r="A24" s="235" t="s">
        <v>87</v>
      </c>
      <c r="B24" s="233">
        <v>9</v>
      </c>
      <c r="C24" s="245"/>
      <c r="D24" s="298">
        <v>97.1</v>
      </c>
      <c r="E24" s="306">
        <v>103.4</v>
      </c>
      <c r="F24" s="306">
        <v>101.4</v>
      </c>
      <c r="G24" s="306">
        <v>118.8</v>
      </c>
      <c r="H24" s="306">
        <v>97.5</v>
      </c>
      <c r="I24" s="306">
        <v>88.1</v>
      </c>
      <c r="J24" s="306">
        <v>96.7</v>
      </c>
      <c r="K24" s="306">
        <v>88.2</v>
      </c>
      <c r="L24" s="306">
        <v>85.4</v>
      </c>
      <c r="M24" s="306">
        <v>95.5</v>
      </c>
      <c r="N24" s="306">
        <v>82</v>
      </c>
      <c r="O24" s="306">
        <v>86.2</v>
      </c>
      <c r="P24" s="306">
        <v>90.6</v>
      </c>
      <c r="Q24" s="306">
        <v>91.5</v>
      </c>
      <c r="R24" s="306">
        <v>101.1</v>
      </c>
      <c r="S24" s="306">
        <v>120.6</v>
      </c>
    </row>
    <row r="25" spans="1:19" ht="13.5" customHeight="1">
      <c r="A25" s="235" t="s">
        <v>87</v>
      </c>
      <c r="B25" s="233">
        <v>10</v>
      </c>
      <c r="C25" s="245"/>
      <c r="D25" s="298">
        <v>96.1</v>
      </c>
      <c r="E25" s="306">
        <v>98.6</v>
      </c>
      <c r="F25" s="306">
        <v>101.7</v>
      </c>
      <c r="G25" s="306">
        <v>116.5</v>
      </c>
      <c r="H25" s="306">
        <v>94.2</v>
      </c>
      <c r="I25" s="306">
        <v>88.1</v>
      </c>
      <c r="J25" s="306">
        <v>96.6</v>
      </c>
      <c r="K25" s="306">
        <v>87.4</v>
      </c>
      <c r="L25" s="306">
        <v>84.5</v>
      </c>
      <c r="M25" s="306">
        <v>99.9</v>
      </c>
      <c r="N25" s="306">
        <v>81.400000000000006</v>
      </c>
      <c r="O25" s="306">
        <v>82</v>
      </c>
      <c r="P25" s="306">
        <v>91</v>
      </c>
      <c r="Q25" s="306">
        <v>87.6</v>
      </c>
      <c r="R25" s="306">
        <v>101.9</v>
      </c>
      <c r="S25" s="306">
        <v>116.3</v>
      </c>
    </row>
    <row r="26" spans="1:19" ht="13.5" customHeight="1">
      <c r="A26" s="237" t="s">
        <v>87</v>
      </c>
      <c r="B26" s="241">
        <v>11</v>
      </c>
      <c r="C26" s="247"/>
      <c r="D26" s="258">
        <v>96.7</v>
      </c>
      <c r="E26" s="269">
        <v>100</v>
      </c>
      <c r="F26" s="269">
        <v>101.6</v>
      </c>
      <c r="G26" s="269">
        <v>116.8</v>
      </c>
      <c r="H26" s="269">
        <v>92.8</v>
      </c>
      <c r="I26" s="269">
        <v>91.9</v>
      </c>
      <c r="J26" s="269">
        <v>96.6</v>
      </c>
      <c r="K26" s="269">
        <v>88.1</v>
      </c>
      <c r="L26" s="269">
        <v>95.4</v>
      </c>
      <c r="M26" s="269">
        <v>96.8</v>
      </c>
      <c r="N26" s="269">
        <v>82.9</v>
      </c>
      <c r="O26" s="269">
        <v>82.7</v>
      </c>
      <c r="P26" s="269">
        <v>89.7</v>
      </c>
      <c r="Q26" s="269">
        <v>86.5</v>
      </c>
      <c r="R26" s="269">
        <v>102.2</v>
      </c>
      <c r="S26" s="269">
        <v>122</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97">
        <v>-1.2</v>
      </c>
      <c r="E28" s="305">
        <v>4.5</v>
      </c>
      <c r="F28" s="305">
        <v>-1.8</v>
      </c>
      <c r="G28" s="305">
        <v>24.4</v>
      </c>
      <c r="H28" s="305">
        <v>-9</v>
      </c>
      <c r="I28" s="305">
        <v>-5.4</v>
      </c>
      <c r="J28" s="305">
        <v>11.6</v>
      </c>
      <c r="K28" s="305">
        <v>-4.5</v>
      </c>
      <c r="L28" s="280">
        <v>-7.8</v>
      </c>
      <c r="M28" s="280">
        <v>10.6</v>
      </c>
      <c r="N28" s="280">
        <v>-9.6999999999999993</v>
      </c>
      <c r="O28" s="280">
        <v>4.5</v>
      </c>
      <c r="P28" s="305">
        <v>-18.5</v>
      </c>
      <c r="Q28" s="305">
        <v>5</v>
      </c>
      <c r="R28" s="305">
        <v>-2.2999999999999998</v>
      </c>
      <c r="S28" s="280">
        <v>-0.4</v>
      </c>
    </row>
    <row r="29" spans="1:19" ht="13.5" customHeight="1">
      <c r="A29" s="233" t="s">
        <v>52</v>
      </c>
      <c r="B29" s="233" t="s">
        <v>333</v>
      </c>
      <c r="C29" s="245"/>
      <c r="D29" s="298">
        <v>-0.4</v>
      </c>
      <c r="E29" s="306">
        <v>-6.2</v>
      </c>
      <c r="F29" s="306">
        <v>-0.9</v>
      </c>
      <c r="G29" s="306">
        <v>-8.1999999999999993</v>
      </c>
      <c r="H29" s="306">
        <v>2</v>
      </c>
      <c r="I29" s="306">
        <v>3.5</v>
      </c>
      <c r="J29" s="306">
        <v>-0.3</v>
      </c>
      <c r="K29" s="306">
        <v>1.8</v>
      </c>
      <c r="L29" s="281">
        <v>-1.6</v>
      </c>
      <c r="M29" s="281">
        <v>-2.8</v>
      </c>
      <c r="N29" s="281">
        <v>13.1</v>
      </c>
      <c r="O29" s="281">
        <v>-1.8</v>
      </c>
      <c r="P29" s="306">
        <v>-8</v>
      </c>
      <c r="Q29" s="306">
        <v>0.3</v>
      </c>
      <c r="R29" s="306">
        <v>-1.9</v>
      </c>
      <c r="S29" s="281">
        <v>1.1000000000000001</v>
      </c>
    </row>
    <row r="30" spans="1:19" ht="13.5" customHeight="1">
      <c r="A30" s="233"/>
      <c r="B30" s="233" t="s">
        <v>244</v>
      </c>
      <c r="C30" s="245"/>
      <c r="D30" s="298">
        <v>0.3</v>
      </c>
      <c r="E30" s="306">
        <v>0.3</v>
      </c>
      <c r="F30" s="306">
        <v>-2.8</v>
      </c>
      <c r="G30" s="306">
        <v>-9.9</v>
      </c>
      <c r="H30" s="306">
        <v>-0.5</v>
      </c>
      <c r="I30" s="306">
        <v>-4.8</v>
      </c>
      <c r="J30" s="306">
        <v>-2.5</v>
      </c>
      <c r="K30" s="306">
        <v>2.1</v>
      </c>
      <c r="L30" s="281">
        <v>-7.4</v>
      </c>
      <c r="M30" s="281">
        <v>4.8</v>
      </c>
      <c r="N30" s="281">
        <v>-5</v>
      </c>
      <c r="O30" s="281">
        <v>-1.4</v>
      </c>
      <c r="P30" s="306">
        <v>31.4</v>
      </c>
      <c r="Q30" s="306">
        <v>5.4</v>
      </c>
      <c r="R30" s="306">
        <v>-0.2</v>
      </c>
      <c r="S30" s="281">
        <v>-5</v>
      </c>
    </row>
    <row r="31" spans="1:19" ht="13.5" customHeight="1">
      <c r="A31" s="233"/>
      <c r="B31" s="233" t="s">
        <v>153</v>
      </c>
      <c r="C31" s="245"/>
      <c r="D31" s="298">
        <v>2.1</v>
      </c>
      <c r="E31" s="306">
        <v>8.1</v>
      </c>
      <c r="F31" s="306">
        <v>2.6</v>
      </c>
      <c r="G31" s="306">
        <v>2.2999999999999998</v>
      </c>
      <c r="H31" s="306">
        <v>7.9</v>
      </c>
      <c r="I31" s="306">
        <v>0.4</v>
      </c>
      <c r="J31" s="306">
        <v>-6</v>
      </c>
      <c r="K31" s="306">
        <v>-8.1999999999999993</v>
      </c>
      <c r="L31" s="281">
        <v>13.3</v>
      </c>
      <c r="M31" s="281">
        <v>5.9</v>
      </c>
      <c r="N31" s="281">
        <v>0.9</v>
      </c>
      <c r="O31" s="281">
        <v>2.1</v>
      </c>
      <c r="P31" s="306">
        <v>0</v>
      </c>
      <c r="Q31" s="306">
        <v>2.1</v>
      </c>
      <c r="R31" s="306">
        <v>2.6</v>
      </c>
      <c r="S31" s="281">
        <v>18.100000000000001</v>
      </c>
    </row>
    <row r="32" spans="1:19" ht="13.5" customHeight="1">
      <c r="A32" s="233"/>
      <c r="B32" s="233" t="s">
        <v>366</v>
      </c>
      <c r="C32" s="245"/>
      <c r="D32" s="298">
        <v>-2.7</v>
      </c>
      <c r="E32" s="306">
        <v>-6.9</v>
      </c>
      <c r="F32" s="306">
        <v>0.9</v>
      </c>
      <c r="G32" s="306">
        <v>-8.1999999999999993</v>
      </c>
      <c r="H32" s="306">
        <v>-4.7</v>
      </c>
      <c r="I32" s="306">
        <v>-9.9</v>
      </c>
      <c r="J32" s="306">
        <v>-5.6</v>
      </c>
      <c r="K32" s="306">
        <v>1.5</v>
      </c>
      <c r="L32" s="281">
        <v>-5.7</v>
      </c>
      <c r="M32" s="281">
        <v>-6.8</v>
      </c>
      <c r="N32" s="281">
        <v>-3.2</v>
      </c>
      <c r="O32" s="281">
        <v>2.6</v>
      </c>
      <c r="P32" s="306">
        <v>-3.4</v>
      </c>
      <c r="Q32" s="306">
        <v>-3.6</v>
      </c>
      <c r="R32" s="306">
        <v>3.3</v>
      </c>
      <c r="S32" s="281">
        <v>0.7</v>
      </c>
    </row>
    <row r="33" spans="1:32" ht="13.5" customHeight="1">
      <c r="A33" s="234"/>
      <c r="B33" s="234" t="s">
        <v>160</v>
      </c>
      <c r="C33" s="246"/>
      <c r="D33" s="300">
        <v>-1.7</v>
      </c>
      <c r="E33" s="307">
        <v>-2.1</v>
      </c>
      <c r="F33" s="307">
        <v>-1.3</v>
      </c>
      <c r="G33" s="307">
        <v>5.4</v>
      </c>
      <c r="H33" s="307">
        <v>-7.9</v>
      </c>
      <c r="I33" s="307">
        <v>3.3</v>
      </c>
      <c r="J33" s="307">
        <v>0.3</v>
      </c>
      <c r="K33" s="307">
        <v>-6.1</v>
      </c>
      <c r="L33" s="307">
        <v>-0.3</v>
      </c>
      <c r="M33" s="307">
        <v>-1.3</v>
      </c>
      <c r="N33" s="307">
        <v>-4.2</v>
      </c>
      <c r="O33" s="307">
        <v>-11.8</v>
      </c>
      <c r="P33" s="307">
        <v>-5.7</v>
      </c>
      <c r="Q33" s="307">
        <v>-2.6</v>
      </c>
      <c r="R33" s="307">
        <v>-1.8</v>
      </c>
      <c r="S33" s="307">
        <v>1.6</v>
      </c>
    </row>
    <row r="34" spans="1:32" ht="13.5" customHeight="1">
      <c r="A34" s="233" t="s">
        <v>174</v>
      </c>
      <c r="B34" s="233">
        <v>11</v>
      </c>
      <c r="C34" s="245" t="s">
        <v>257</v>
      </c>
      <c r="D34" s="297">
        <v>0</v>
      </c>
      <c r="E34" s="305">
        <v>1</v>
      </c>
      <c r="F34" s="305">
        <v>1.5</v>
      </c>
      <c r="G34" s="305">
        <v>9</v>
      </c>
      <c r="H34" s="305">
        <v>2.1</v>
      </c>
      <c r="I34" s="305">
        <v>7.2</v>
      </c>
      <c r="J34" s="305">
        <v>3.1</v>
      </c>
      <c r="K34" s="305">
        <v>-2</v>
      </c>
      <c r="L34" s="305">
        <v>-13</v>
      </c>
      <c r="M34" s="305">
        <v>-3.7</v>
      </c>
      <c r="N34" s="305">
        <v>-0.7</v>
      </c>
      <c r="O34" s="305">
        <v>-15.6</v>
      </c>
      <c r="P34" s="305">
        <v>-7.4</v>
      </c>
      <c r="Q34" s="305">
        <v>-1.4</v>
      </c>
      <c r="R34" s="305">
        <v>-2.6</v>
      </c>
      <c r="S34" s="305">
        <v>-0.1</v>
      </c>
    </row>
    <row r="35" spans="1:32" ht="13.5" customHeight="1">
      <c r="A35" s="235" t="s">
        <v>87</v>
      </c>
      <c r="B35" s="233">
        <v>12</v>
      </c>
      <c r="C35" s="245"/>
      <c r="D35" s="298">
        <v>-0.1</v>
      </c>
      <c r="E35" s="306">
        <v>-3.6</v>
      </c>
      <c r="F35" s="306">
        <v>0.8</v>
      </c>
      <c r="G35" s="306">
        <v>8.9</v>
      </c>
      <c r="H35" s="306">
        <v>-1.8</v>
      </c>
      <c r="I35" s="306">
        <v>4.0999999999999996</v>
      </c>
      <c r="J35" s="306">
        <v>4.8</v>
      </c>
      <c r="K35" s="306">
        <v>-2.9</v>
      </c>
      <c r="L35" s="306">
        <v>-11.1</v>
      </c>
      <c r="M35" s="306">
        <v>-0.1</v>
      </c>
      <c r="N35" s="306">
        <v>-0.4</v>
      </c>
      <c r="O35" s="306">
        <v>-13.6</v>
      </c>
      <c r="P35" s="306">
        <v>-3.3</v>
      </c>
      <c r="Q35" s="306">
        <v>-0.2</v>
      </c>
      <c r="R35" s="306">
        <v>-4.2</v>
      </c>
      <c r="S35" s="306">
        <v>-3.7</v>
      </c>
    </row>
    <row r="36" spans="1:32" ht="13.5" customHeight="1">
      <c r="A36" s="235" t="s">
        <v>473</v>
      </c>
      <c r="B36" s="233" t="s">
        <v>363</v>
      </c>
      <c r="C36" s="245"/>
      <c r="D36" s="298">
        <v>0.8</v>
      </c>
      <c r="E36" s="306">
        <v>-3.9</v>
      </c>
      <c r="F36" s="306">
        <v>-1.2</v>
      </c>
      <c r="G36" s="306">
        <v>17.3</v>
      </c>
      <c r="H36" s="306">
        <v>8.1</v>
      </c>
      <c r="I36" s="306">
        <v>-3.9</v>
      </c>
      <c r="J36" s="306">
        <v>17.100000000000001</v>
      </c>
      <c r="K36" s="306">
        <v>0.5</v>
      </c>
      <c r="L36" s="306">
        <v>-5.2</v>
      </c>
      <c r="M36" s="306">
        <v>-3</v>
      </c>
      <c r="N36" s="306">
        <v>-1.5</v>
      </c>
      <c r="O36" s="306">
        <v>-15.5</v>
      </c>
      <c r="P36" s="306">
        <v>1.3</v>
      </c>
      <c r="Q36" s="306">
        <v>-3.1</v>
      </c>
      <c r="R36" s="306">
        <v>5.9</v>
      </c>
      <c r="S36" s="306">
        <v>4.0999999999999996</v>
      </c>
    </row>
    <row r="37" spans="1:32" ht="13.5" customHeight="1">
      <c r="A37" s="235" t="s">
        <v>87</v>
      </c>
      <c r="B37" s="233">
        <v>2</v>
      </c>
      <c r="D37" s="298">
        <v>0.8</v>
      </c>
      <c r="E37" s="306">
        <v>-0.9</v>
      </c>
      <c r="F37" s="306">
        <v>-0.9</v>
      </c>
      <c r="G37" s="306">
        <v>13.8</v>
      </c>
      <c r="H37" s="306">
        <v>9.1</v>
      </c>
      <c r="I37" s="306">
        <v>1</v>
      </c>
      <c r="J37" s="306">
        <v>15.8</v>
      </c>
      <c r="K37" s="306">
        <v>2.4</v>
      </c>
      <c r="L37" s="306">
        <v>-9.1</v>
      </c>
      <c r="M37" s="306">
        <v>-3.1</v>
      </c>
      <c r="N37" s="306">
        <v>1.7</v>
      </c>
      <c r="O37" s="306">
        <v>-20.100000000000001</v>
      </c>
      <c r="P37" s="306">
        <v>-0.1</v>
      </c>
      <c r="Q37" s="306">
        <v>-3.2</v>
      </c>
      <c r="R37" s="306">
        <v>6.7</v>
      </c>
      <c r="S37" s="306">
        <v>1.2</v>
      </c>
    </row>
    <row r="38" spans="1:32" ht="13.5" customHeight="1">
      <c r="A38" s="235" t="s">
        <v>87</v>
      </c>
      <c r="B38" s="233">
        <v>3</v>
      </c>
      <c r="C38" s="245"/>
      <c r="D38" s="298">
        <v>1.3</v>
      </c>
      <c r="E38" s="306">
        <v>-2.2000000000000002</v>
      </c>
      <c r="F38" s="306">
        <v>-1</v>
      </c>
      <c r="G38" s="306">
        <v>15.9</v>
      </c>
      <c r="H38" s="306">
        <v>-1</v>
      </c>
      <c r="I38" s="306">
        <v>-0.5</v>
      </c>
      <c r="J38" s="306">
        <v>17.7</v>
      </c>
      <c r="K38" s="306">
        <v>0.9</v>
      </c>
      <c r="L38" s="306">
        <v>-10.9</v>
      </c>
      <c r="M38" s="306">
        <v>-4</v>
      </c>
      <c r="N38" s="306">
        <v>-1.2</v>
      </c>
      <c r="O38" s="306">
        <v>-15.8</v>
      </c>
      <c r="P38" s="306">
        <v>0.1</v>
      </c>
      <c r="Q38" s="306">
        <v>4</v>
      </c>
      <c r="R38" s="306">
        <v>0.7</v>
      </c>
      <c r="S38" s="306">
        <v>-0.3</v>
      </c>
    </row>
    <row r="39" spans="1:32" ht="13.5" customHeight="1">
      <c r="A39" s="235" t="s">
        <v>87</v>
      </c>
      <c r="B39" s="233">
        <v>4</v>
      </c>
      <c r="C39" s="245"/>
      <c r="D39" s="298">
        <v>0.1</v>
      </c>
      <c r="E39" s="306">
        <v>-1</v>
      </c>
      <c r="F39" s="306">
        <v>-0.8</v>
      </c>
      <c r="G39" s="306">
        <v>11.8</v>
      </c>
      <c r="H39" s="306">
        <v>4.7</v>
      </c>
      <c r="I39" s="306">
        <v>-4.7</v>
      </c>
      <c r="J39" s="306">
        <v>12.3</v>
      </c>
      <c r="K39" s="306">
        <v>3.5</v>
      </c>
      <c r="L39" s="306">
        <v>-8.8000000000000007</v>
      </c>
      <c r="M39" s="306">
        <v>0</v>
      </c>
      <c r="N39" s="306">
        <v>-6.4</v>
      </c>
      <c r="O39" s="306">
        <v>-13.2</v>
      </c>
      <c r="P39" s="306">
        <v>-1</v>
      </c>
      <c r="Q39" s="306">
        <v>2.8</v>
      </c>
      <c r="R39" s="306">
        <v>-1</v>
      </c>
      <c r="S39" s="306">
        <v>-5.5</v>
      </c>
    </row>
    <row r="40" spans="1:32" ht="13.5" customHeight="1">
      <c r="A40" s="235" t="s">
        <v>87</v>
      </c>
      <c r="B40" s="233">
        <v>5</v>
      </c>
      <c r="C40" s="245"/>
      <c r="D40" s="298">
        <v>0.1</v>
      </c>
      <c r="E40" s="306">
        <v>0.9</v>
      </c>
      <c r="F40" s="306">
        <v>-0.2</v>
      </c>
      <c r="G40" s="306">
        <v>12.4</v>
      </c>
      <c r="H40" s="306">
        <v>6.7</v>
      </c>
      <c r="I40" s="306">
        <v>-1.7</v>
      </c>
      <c r="J40" s="306">
        <v>10.4</v>
      </c>
      <c r="K40" s="306">
        <v>4.3</v>
      </c>
      <c r="L40" s="306">
        <v>-11.4</v>
      </c>
      <c r="M40" s="306">
        <v>-4.2</v>
      </c>
      <c r="N40" s="306">
        <v>-3.4</v>
      </c>
      <c r="O40" s="306">
        <v>-15.2</v>
      </c>
      <c r="P40" s="306">
        <v>-0.9</v>
      </c>
      <c r="Q40" s="306">
        <v>-3.8</v>
      </c>
      <c r="R40" s="306">
        <v>2</v>
      </c>
      <c r="S40" s="306">
        <v>2</v>
      </c>
    </row>
    <row r="41" spans="1:32" ht="13.5" customHeight="1">
      <c r="A41" s="236" t="s">
        <v>87</v>
      </c>
      <c r="B41" s="233">
        <v>6</v>
      </c>
      <c r="C41" s="245"/>
      <c r="D41" s="298">
        <v>-0.8</v>
      </c>
      <c r="E41" s="306">
        <v>-2.2999999999999998</v>
      </c>
      <c r="F41" s="306">
        <v>-0.9</v>
      </c>
      <c r="G41" s="306">
        <v>14.8</v>
      </c>
      <c r="H41" s="306">
        <v>1.1000000000000001</v>
      </c>
      <c r="I41" s="306">
        <v>-6.9</v>
      </c>
      <c r="J41" s="306">
        <v>11.1</v>
      </c>
      <c r="K41" s="306">
        <v>4</v>
      </c>
      <c r="L41" s="306">
        <v>-11.2</v>
      </c>
      <c r="M41" s="306">
        <v>-2</v>
      </c>
      <c r="N41" s="306">
        <v>-2.1</v>
      </c>
      <c r="O41" s="306">
        <v>-9.1</v>
      </c>
      <c r="P41" s="306">
        <v>-2.9</v>
      </c>
      <c r="Q41" s="306">
        <v>-2.6</v>
      </c>
      <c r="R41" s="306">
        <v>2</v>
      </c>
      <c r="S41" s="306">
        <v>-3.2</v>
      </c>
    </row>
    <row r="42" spans="1:32" ht="13.5" customHeight="1">
      <c r="A42" s="235" t="s">
        <v>87</v>
      </c>
      <c r="B42" s="233">
        <v>7</v>
      </c>
      <c r="D42" s="298">
        <v>-1.8</v>
      </c>
      <c r="E42" s="306">
        <v>-0.8</v>
      </c>
      <c r="F42" s="306">
        <v>-1.4</v>
      </c>
      <c r="G42" s="306">
        <v>24.3</v>
      </c>
      <c r="H42" s="306">
        <v>13.3</v>
      </c>
      <c r="I42" s="306">
        <v>-6.8</v>
      </c>
      <c r="J42" s="306">
        <v>3.2</v>
      </c>
      <c r="K42" s="306">
        <v>-1</v>
      </c>
      <c r="L42" s="306">
        <v>-16</v>
      </c>
      <c r="M42" s="306">
        <v>0</v>
      </c>
      <c r="N42" s="306">
        <v>-10.5</v>
      </c>
      <c r="O42" s="306">
        <v>-5.0999999999999996</v>
      </c>
      <c r="P42" s="306">
        <v>2.2000000000000002</v>
      </c>
      <c r="Q42" s="306">
        <v>-5.9</v>
      </c>
      <c r="R42" s="306">
        <v>3</v>
      </c>
      <c r="S42" s="306">
        <v>0.7</v>
      </c>
    </row>
    <row r="43" spans="1:32" ht="13.5" customHeight="1">
      <c r="A43" s="235" t="s">
        <v>87</v>
      </c>
      <c r="B43" s="233">
        <v>8</v>
      </c>
      <c r="C43" s="245"/>
      <c r="D43" s="298">
        <v>-1.8</v>
      </c>
      <c r="E43" s="306">
        <v>1.6</v>
      </c>
      <c r="F43" s="306">
        <v>-2.1</v>
      </c>
      <c r="G43" s="306">
        <v>26.9</v>
      </c>
      <c r="H43" s="306">
        <v>12.1</v>
      </c>
      <c r="I43" s="306">
        <v>-7.8</v>
      </c>
      <c r="J43" s="306">
        <v>5.4</v>
      </c>
      <c r="K43" s="306">
        <v>1.8</v>
      </c>
      <c r="L43" s="306">
        <v>-15.1</v>
      </c>
      <c r="M43" s="306">
        <v>0</v>
      </c>
      <c r="N43" s="306">
        <v>-6.4</v>
      </c>
      <c r="O43" s="306">
        <v>-5.0999999999999996</v>
      </c>
      <c r="P43" s="306">
        <v>0.4</v>
      </c>
      <c r="Q43" s="306">
        <v>-6.2</v>
      </c>
      <c r="R43" s="306">
        <v>5.7</v>
      </c>
      <c r="S43" s="306">
        <v>-3.1</v>
      </c>
    </row>
    <row r="44" spans="1:32" ht="13.5" customHeight="1">
      <c r="A44" s="235" t="s">
        <v>87</v>
      </c>
      <c r="B44" s="233">
        <v>9</v>
      </c>
      <c r="C44" s="245"/>
      <c r="D44" s="298">
        <v>-0.5</v>
      </c>
      <c r="E44" s="306">
        <v>6.1</v>
      </c>
      <c r="F44" s="306">
        <v>-1.9</v>
      </c>
      <c r="G44" s="306">
        <v>24.8</v>
      </c>
      <c r="H44" s="306">
        <v>7.4</v>
      </c>
      <c r="I44" s="306">
        <v>-7.2</v>
      </c>
      <c r="J44" s="306">
        <v>9.5</v>
      </c>
      <c r="K44" s="306">
        <v>0.7</v>
      </c>
      <c r="L44" s="306">
        <v>-15.8</v>
      </c>
      <c r="M44" s="306">
        <v>-3.1</v>
      </c>
      <c r="N44" s="306">
        <v>-12.7</v>
      </c>
      <c r="O44" s="306">
        <v>-1.5</v>
      </c>
      <c r="P44" s="306">
        <v>4.3</v>
      </c>
      <c r="Q44" s="306">
        <v>-2.8</v>
      </c>
      <c r="R44" s="306">
        <v>1</v>
      </c>
      <c r="S44" s="306">
        <v>-0.9</v>
      </c>
    </row>
    <row r="45" spans="1:32" ht="13.5" customHeight="1">
      <c r="A45" s="235" t="s">
        <v>87</v>
      </c>
      <c r="B45" s="233">
        <v>10</v>
      </c>
      <c r="C45" s="245"/>
      <c r="D45" s="298">
        <v>-1.2</v>
      </c>
      <c r="E45" s="306">
        <v>0.9</v>
      </c>
      <c r="F45" s="306">
        <v>-1.5</v>
      </c>
      <c r="G45" s="306">
        <v>25.1</v>
      </c>
      <c r="H45" s="306">
        <v>-7.3</v>
      </c>
      <c r="I45" s="306">
        <v>-6.4</v>
      </c>
      <c r="J45" s="306">
        <v>7.8</v>
      </c>
      <c r="K45" s="306">
        <v>1.6</v>
      </c>
      <c r="L45" s="306">
        <v>-17.899999999999999</v>
      </c>
      <c r="M45" s="306">
        <v>2.5</v>
      </c>
      <c r="N45" s="306">
        <v>-10.5</v>
      </c>
      <c r="O45" s="306">
        <v>-5.5</v>
      </c>
      <c r="P45" s="306">
        <v>1.1000000000000001</v>
      </c>
      <c r="Q45" s="306">
        <v>-4.2</v>
      </c>
      <c r="R45" s="306">
        <v>1.7</v>
      </c>
      <c r="S45" s="306">
        <v>-2.6</v>
      </c>
    </row>
    <row r="46" spans="1:32" ht="13.5" customHeight="1">
      <c r="A46" s="237" t="s">
        <v>87</v>
      </c>
      <c r="B46" s="241">
        <v>11</v>
      </c>
      <c r="C46" s="247"/>
      <c r="D46" s="258">
        <v>-1.8</v>
      </c>
      <c r="E46" s="269">
        <v>-0.1</v>
      </c>
      <c r="F46" s="269">
        <v>-2.2000000000000002</v>
      </c>
      <c r="G46" s="269">
        <v>22.2</v>
      </c>
      <c r="H46" s="269">
        <v>-11.5</v>
      </c>
      <c r="I46" s="269">
        <v>-5.3</v>
      </c>
      <c r="J46" s="269">
        <v>7.2</v>
      </c>
      <c r="K46" s="269">
        <v>1.3</v>
      </c>
      <c r="L46" s="269">
        <v>-6.8</v>
      </c>
      <c r="M46" s="269">
        <v>-0.3</v>
      </c>
      <c r="N46" s="269">
        <v>-11.9</v>
      </c>
      <c r="O46" s="269">
        <v>-3.8</v>
      </c>
      <c r="P46" s="269">
        <v>0.1</v>
      </c>
      <c r="Q46" s="269">
        <v>-7</v>
      </c>
      <c r="R46" s="269">
        <v>0.7</v>
      </c>
      <c r="S46" s="269">
        <v>1.1000000000000001</v>
      </c>
    </row>
    <row r="47" spans="1:32" ht="27" customHeight="1">
      <c r="A47" s="238" t="s">
        <v>474</v>
      </c>
      <c r="B47" s="238"/>
      <c r="C47" s="248"/>
      <c r="D47" s="260">
        <v>0.6</v>
      </c>
      <c r="E47" s="260">
        <v>1.4</v>
      </c>
      <c r="F47" s="260">
        <v>-0.1</v>
      </c>
      <c r="G47" s="260">
        <v>0.3</v>
      </c>
      <c r="H47" s="260">
        <v>-1.5</v>
      </c>
      <c r="I47" s="260">
        <v>4.3</v>
      </c>
      <c r="J47" s="260">
        <v>0</v>
      </c>
      <c r="K47" s="260">
        <v>0.8</v>
      </c>
      <c r="L47" s="260">
        <v>12.9</v>
      </c>
      <c r="M47" s="260">
        <v>-3.1</v>
      </c>
      <c r="N47" s="260">
        <v>1.8</v>
      </c>
      <c r="O47" s="260">
        <v>0.9</v>
      </c>
      <c r="P47" s="260">
        <v>-1.4</v>
      </c>
      <c r="Q47" s="260">
        <v>-1.3</v>
      </c>
      <c r="R47" s="260">
        <v>0.3</v>
      </c>
      <c r="S47" s="260">
        <v>4.9000000000000004</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97">
        <v>100.2</v>
      </c>
      <c r="E54" s="305">
        <v>121</v>
      </c>
      <c r="F54" s="305">
        <v>103.3</v>
      </c>
      <c r="G54" s="305">
        <v>114.1</v>
      </c>
      <c r="H54" s="305">
        <v>112.2</v>
      </c>
      <c r="I54" s="305">
        <v>103.6</v>
      </c>
      <c r="J54" s="305">
        <v>100.3</v>
      </c>
      <c r="K54" s="305">
        <v>107.9</v>
      </c>
      <c r="L54" s="280">
        <v>93.8</v>
      </c>
      <c r="M54" s="280">
        <v>101.9</v>
      </c>
      <c r="N54" s="280">
        <v>90.3</v>
      </c>
      <c r="O54" s="280">
        <v>116.6</v>
      </c>
      <c r="P54" s="305">
        <v>83.6</v>
      </c>
      <c r="Q54" s="305">
        <v>92.3</v>
      </c>
      <c r="R54" s="305">
        <v>94.8</v>
      </c>
      <c r="S54" s="280">
        <v>101</v>
      </c>
    </row>
    <row r="55" spans="1:19" ht="13.5" customHeight="1">
      <c r="A55" s="233" t="s">
        <v>52</v>
      </c>
      <c r="B55" s="233" t="s">
        <v>333</v>
      </c>
      <c r="C55" s="245"/>
      <c r="D55" s="298">
        <v>100.7</v>
      </c>
      <c r="E55" s="306">
        <v>103</v>
      </c>
      <c r="F55" s="306">
        <v>102.8</v>
      </c>
      <c r="G55" s="306">
        <v>110.3</v>
      </c>
      <c r="H55" s="306">
        <v>104.7</v>
      </c>
      <c r="I55" s="306">
        <v>106</v>
      </c>
      <c r="J55" s="306">
        <v>106.5</v>
      </c>
      <c r="K55" s="306">
        <v>102.8</v>
      </c>
      <c r="L55" s="281">
        <v>81</v>
      </c>
      <c r="M55" s="281">
        <v>100.3</v>
      </c>
      <c r="N55" s="281">
        <v>111.8</v>
      </c>
      <c r="O55" s="281">
        <v>108.8</v>
      </c>
      <c r="P55" s="306">
        <v>78.900000000000006</v>
      </c>
      <c r="Q55" s="306">
        <v>95.1</v>
      </c>
      <c r="R55" s="306">
        <v>100.1</v>
      </c>
      <c r="S55" s="281">
        <v>100.6</v>
      </c>
    </row>
    <row r="56" spans="1:19" ht="13.5" customHeight="1">
      <c r="A56" s="233"/>
      <c r="B56" s="233" t="s">
        <v>244</v>
      </c>
      <c r="C56" s="245"/>
      <c r="D56" s="298">
        <v>100</v>
      </c>
      <c r="E56" s="306">
        <v>100</v>
      </c>
      <c r="F56" s="306">
        <v>100</v>
      </c>
      <c r="G56" s="306">
        <v>100</v>
      </c>
      <c r="H56" s="306">
        <v>100</v>
      </c>
      <c r="I56" s="306">
        <v>100</v>
      </c>
      <c r="J56" s="306">
        <v>100</v>
      </c>
      <c r="K56" s="306">
        <v>100</v>
      </c>
      <c r="L56" s="281">
        <v>100</v>
      </c>
      <c r="M56" s="281">
        <v>100</v>
      </c>
      <c r="N56" s="281">
        <v>100</v>
      </c>
      <c r="O56" s="281">
        <v>100</v>
      </c>
      <c r="P56" s="306">
        <v>100</v>
      </c>
      <c r="Q56" s="306">
        <v>100</v>
      </c>
      <c r="R56" s="306">
        <v>100</v>
      </c>
      <c r="S56" s="281">
        <v>100</v>
      </c>
    </row>
    <row r="57" spans="1:19" ht="13.5" customHeight="1">
      <c r="A57" s="233"/>
      <c r="B57" s="233" t="s">
        <v>153</v>
      </c>
      <c r="C57" s="245"/>
      <c r="D57" s="298">
        <v>102.5</v>
      </c>
      <c r="E57" s="306">
        <v>111.4</v>
      </c>
      <c r="F57" s="306">
        <v>102</v>
      </c>
      <c r="G57" s="306">
        <v>101.4</v>
      </c>
      <c r="H57" s="306">
        <v>104.1</v>
      </c>
      <c r="I57" s="306">
        <v>105.5</v>
      </c>
      <c r="J57" s="306">
        <v>96.8</v>
      </c>
      <c r="K57" s="306">
        <v>83.5</v>
      </c>
      <c r="L57" s="306">
        <v>101.3</v>
      </c>
      <c r="M57" s="306">
        <v>105.9</v>
      </c>
      <c r="N57" s="306">
        <v>94.1</v>
      </c>
      <c r="O57" s="306">
        <v>112.6</v>
      </c>
      <c r="P57" s="306">
        <v>101.1</v>
      </c>
      <c r="Q57" s="306">
        <v>100.4</v>
      </c>
      <c r="R57" s="306">
        <v>92.1</v>
      </c>
      <c r="S57" s="306">
        <v>121.4</v>
      </c>
    </row>
    <row r="58" spans="1:19" ht="13.5" customHeight="1">
      <c r="A58" s="233"/>
      <c r="B58" s="233" t="s">
        <v>366</v>
      </c>
      <c r="C58" s="245"/>
      <c r="D58" s="299">
        <v>100.9</v>
      </c>
      <c r="E58" s="281">
        <v>95.7</v>
      </c>
      <c r="F58" s="281">
        <v>102.7</v>
      </c>
      <c r="G58" s="281">
        <v>103.2</v>
      </c>
      <c r="H58" s="281">
        <v>101.1</v>
      </c>
      <c r="I58" s="281">
        <v>92.8</v>
      </c>
      <c r="J58" s="281">
        <v>89.1</v>
      </c>
      <c r="K58" s="281">
        <v>91.7</v>
      </c>
      <c r="L58" s="281">
        <v>83.1</v>
      </c>
      <c r="M58" s="281">
        <v>103.8</v>
      </c>
      <c r="N58" s="281">
        <v>96.9</v>
      </c>
      <c r="O58" s="281">
        <v>112.3</v>
      </c>
      <c r="P58" s="281">
        <v>96.6</v>
      </c>
      <c r="Q58" s="281">
        <v>98.1</v>
      </c>
      <c r="R58" s="281">
        <v>92.5</v>
      </c>
      <c r="S58" s="281">
        <v>128.9</v>
      </c>
    </row>
    <row r="59" spans="1:19" ht="13.5" customHeight="1">
      <c r="A59" s="234"/>
      <c r="B59" s="234" t="s">
        <v>160</v>
      </c>
      <c r="C59" s="246"/>
      <c r="D59" s="300">
        <v>98.3</v>
      </c>
      <c r="E59" s="307">
        <v>95.4</v>
      </c>
      <c r="F59" s="307">
        <v>100.3</v>
      </c>
      <c r="G59" s="307">
        <v>99.4</v>
      </c>
      <c r="H59" s="307">
        <v>93.3</v>
      </c>
      <c r="I59" s="307">
        <v>93.8</v>
      </c>
      <c r="J59" s="307">
        <v>87.4</v>
      </c>
      <c r="K59" s="307">
        <v>86.8</v>
      </c>
      <c r="L59" s="307">
        <v>79.5</v>
      </c>
      <c r="M59" s="307">
        <v>105.1</v>
      </c>
      <c r="N59" s="307">
        <v>92.3</v>
      </c>
      <c r="O59" s="307">
        <v>102.7</v>
      </c>
      <c r="P59" s="307">
        <v>94.3</v>
      </c>
      <c r="Q59" s="307">
        <v>95.1</v>
      </c>
      <c r="R59" s="307">
        <v>91</v>
      </c>
      <c r="S59" s="307">
        <v>121.1</v>
      </c>
    </row>
    <row r="60" spans="1:19" ht="13.5" customHeight="1">
      <c r="A60" s="233" t="s">
        <v>174</v>
      </c>
      <c r="B60" s="233">
        <v>11</v>
      </c>
      <c r="C60" s="245" t="s">
        <v>257</v>
      </c>
      <c r="D60" s="297">
        <v>98.3</v>
      </c>
      <c r="E60" s="305">
        <v>95.7</v>
      </c>
      <c r="F60" s="305">
        <v>100.8</v>
      </c>
      <c r="G60" s="305">
        <v>97.5</v>
      </c>
      <c r="H60" s="305">
        <v>95.2</v>
      </c>
      <c r="I60" s="305">
        <v>95.6</v>
      </c>
      <c r="J60" s="305">
        <v>88.4</v>
      </c>
      <c r="K60" s="305">
        <v>88.4</v>
      </c>
      <c r="L60" s="305">
        <v>77.5</v>
      </c>
      <c r="M60" s="305">
        <v>104.5</v>
      </c>
      <c r="N60" s="305">
        <v>92.2</v>
      </c>
      <c r="O60" s="305">
        <v>104.7</v>
      </c>
      <c r="P60" s="305">
        <v>92</v>
      </c>
      <c r="Q60" s="305">
        <v>93.1</v>
      </c>
      <c r="R60" s="305">
        <v>91.7</v>
      </c>
      <c r="S60" s="305">
        <v>122.6</v>
      </c>
    </row>
    <row r="61" spans="1:19" ht="13.5" customHeight="1">
      <c r="A61" s="235" t="s">
        <v>87</v>
      </c>
      <c r="B61" s="233">
        <v>12</v>
      </c>
      <c r="C61" s="245"/>
      <c r="D61" s="298">
        <v>98.4</v>
      </c>
      <c r="E61" s="306">
        <v>93.4</v>
      </c>
      <c r="F61" s="306">
        <v>100.5</v>
      </c>
      <c r="G61" s="306">
        <v>101</v>
      </c>
      <c r="H61" s="306">
        <v>93.7</v>
      </c>
      <c r="I61" s="306">
        <v>97.6</v>
      </c>
      <c r="J61" s="306">
        <v>87.5</v>
      </c>
      <c r="K61" s="306">
        <v>89.4</v>
      </c>
      <c r="L61" s="306">
        <v>72.8</v>
      </c>
      <c r="M61" s="306">
        <v>102.1</v>
      </c>
      <c r="N61" s="306">
        <v>92.2</v>
      </c>
      <c r="O61" s="306">
        <v>105.4</v>
      </c>
      <c r="P61" s="306">
        <v>98.8</v>
      </c>
      <c r="Q61" s="306">
        <v>93.3</v>
      </c>
      <c r="R61" s="306">
        <v>92.3</v>
      </c>
      <c r="S61" s="306">
        <v>117.6</v>
      </c>
    </row>
    <row r="62" spans="1:19" ht="13.5" customHeight="1">
      <c r="A62" s="235" t="s">
        <v>473</v>
      </c>
      <c r="B62" s="233" t="s">
        <v>363</v>
      </c>
      <c r="C62" s="245"/>
      <c r="D62" s="298">
        <v>96.4</v>
      </c>
      <c r="E62" s="306">
        <v>91.5</v>
      </c>
      <c r="F62" s="306">
        <v>98.2</v>
      </c>
      <c r="G62" s="306">
        <v>117.2</v>
      </c>
      <c r="H62" s="306">
        <v>93.1</v>
      </c>
      <c r="I62" s="306">
        <v>84.5</v>
      </c>
      <c r="J62" s="306">
        <v>91.3</v>
      </c>
      <c r="K62" s="306">
        <v>84.3</v>
      </c>
      <c r="L62" s="306">
        <v>61.3</v>
      </c>
      <c r="M62" s="306">
        <v>104.1</v>
      </c>
      <c r="N62" s="306">
        <v>82.8</v>
      </c>
      <c r="O62" s="306">
        <v>101</v>
      </c>
      <c r="P62" s="306">
        <v>98.2</v>
      </c>
      <c r="Q62" s="306">
        <v>90</v>
      </c>
      <c r="R62" s="306">
        <v>108.6</v>
      </c>
      <c r="S62" s="306">
        <v>126.4</v>
      </c>
    </row>
    <row r="63" spans="1:19" ht="13.5" customHeight="1">
      <c r="A63" s="235" t="s">
        <v>87</v>
      </c>
      <c r="B63" s="233">
        <v>2</v>
      </c>
      <c r="D63" s="298">
        <v>96.3</v>
      </c>
      <c r="E63" s="306">
        <v>92.2</v>
      </c>
      <c r="F63" s="306">
        <v>99.8</v>
      </c>
      <c r="G63" s="306">
        <v>112.6</v>
      </c>
      <c r="H63" s="306">
        <v>90.8</v>
      </c>
      <c r="I63" s="306">
        <v>90.4</v>
      </c>
      <c r="J63" s="306">
        <v>91.1</v>
      </c>
      <c r="K63" s="306">
        <v>84.2</v>
      </c>
      <c r="L63" s="306">
        <v>57.9</v>
      </c>
      <c r="M63" s="306">
        <v>104.2</v>
      </c>
      <c r="N63" s="306">
        <v>84.4</v>
      </c>
      <c r="O63" s="306">
        <v>94</v>
      </c>
      <c r="P63" s="306">
        <v>96.1</v>
      </c>
      <c r="Q63" s="306">
        <v>87.6</v>
      </c>
      <c r="R63" s="306">
        <v>114.5</v>
      </c>
      <c r="S63" s="306">
        <v>120.5</v>
      </c>
    </row>
    <row r="64" spans="1:19" ht="13.5" customHeight="1">
      <c r="A64" s="235" t="s">
        <v>87</v>
      </c>
      <c r="B64" s="233">
        <v>3</v>
      </c>
      <c r="C64" s="245"/>
      <c r="D64" s="298">
        <v>96.4</v>
      </c>
      <c r="E64" s="306">
        <v>92</v>
      </c>
      <c r="F64" s="306">
        <v>99.5</v>
      </c>
      <c r="G64" s="306">
        <v>116.6</v>
      </c>
      <c r="H64" s="306">
        <v>92.7</v>
      </c>
      <c r="I64" s="306">
        <v>87.1</v>
      </c>
      <c r="J64" s="306">
        <v>90.8</v>
      </c>
      <c r="K64" s="306">
        <v>87.7</v>
      </c>
      <c r="L64" s="306">
        <v>61.7</v>
      </c>
      <c r="M64" s="306">
        <v>103.3</v>
      </c>
      <c r="N64" s="306">
        <v>84.3</v>
      </c>
      <c r="O64" s="306">
        <v>93.9</v>
      </c>
      <c r="P64" s="306">
        <v>94.2</v>
      </c>
      <c r="Q64" s="306">
        <v>90.5</v>
      </c>
      <c r="R64" s="306">
        <v>108.5</v>
      </c>
      <c r="S64" s="306">
        <v>121.4</v>
      </c>
    </row>
    <row r="65" spans="1:19" ht="13.5" customHeight="1">
      <c r="A65" s="235" t="s">
        <v>87</v>
      </c>
      <c r="B65" s="233">
        <v>4</v>
      </c>
      <c r="C65" s="245"/>
      <c r="D65" s="298">
        <v>97.4</v>
      </c>
      <c r="E65" s="306">
        <v>96</v>
      </c>
      <c r="F65" s="306">
        <v>100.9</v>
      </c>
      <c r="G65" s="306">
        <v>115.3</v>
      </c>
      <c r="H65" s="306">
        <v>88.9</v>
      </c>
      <c r="I65" s="306">
        <v>89.5</v>
      </c>
      <c r="J65" s="306">
        <v>93.7</v>
      </c>
      <c r="K65" s="306">
        <v>84.3</v>
      </c>
      <c r="L65" s="306">
        <v>61.1</v>
      </c>
      <c r="M65" s="306">
        <v>107.6</v>
      </c>
      <c r="N65" s="306">
        <v>82.4</v>
      </c>
      <c r="O65" s="306">
        <v>95</v>
      </c>
      <c r="P65" s="306">
        <v>94.2</v>
      </c>
      <c r="Q65" s="306">
        <v>91.1</v>
      </c>
      <c r="R65" s="306">
        <v>103.2</v>
      </c>
      <c r="S65" s="306">
        <v>120.5</v>
      </c>
    </row>
    <row r="66" spans="1:19" ht="13.5" customHeight="1">
      <c r="A66" s="235" t="s">
        <v>87</v>
      </c>
      <c r="B66" s="233">
        <v>5</v>
      </c>
      <c r="C66" s="245"/>
      <c r="D66" s="298">
        <v>95.3</v>
      </c>
      <c r="E66" s="306">
        <v>92.8</v>
      </c>
      <c r="F66" s="306">
        <v>99.8</v>
      </c>
      <c r="G66" s="306">
        <v>115.5</v>
      </c>
      <c r="H66" s="306">
        <v>89.7</v>
      </c>
      <c r="I66" s="306">
        <v>86.1</v>
      </c>
      <c r="J66" s="306">
        <v>91.1</v>
      </c>
      <c r="K66" s="306">
        <v>86.1</v>
      </c>
      <c r="L66" s="306">
        <v>61.4</v>
      </c>
      <c r="M66" s="306">
        <v>100.8</v>
      </c>
      <c r="N66" s="306">
        <v>88.5</v>
      </c>
      <c r="O66" s="306">
        <v>94.8</v>
      </c>
      <c r="P66" s="306">
        <v>94.1</v>
      </c>
      <c r="Q66" s="306">
        <v>84.2</v>
      </c>
      <c r="R66" s="306">
        <v>101.3</v>
      </c>
      <c r="S66" s="306">
        <v>118.9</v>
      </c>
    </row>
    <row r="67" spans="1:19" ht="13.5" customHeight="1">
      <c r="A67" s="236" t="s">
        <v>87</v>
      </c>
      <c r="B67" s="233">
        <v>6</v>
      </c>
      <c r="C67" s="245"/>
      <c r="D67" s="298">
        <v>95.9</v>
      </c>
      <c r="E67" s="306">
        <v>93.6</v>
      </c>
      <c r="F67" s="306">
        <v>100.8</v>
      </c>
      <c r="G67" s="306">
        <v>114.2</v>
      </c>
      <c r="H67" s="306">
        <v>88.4</v>
      </c>
      <c r="I67" s="306">
        <v>86.8</v>
      </c>
      <c r="J67" s="306">
        <v>92.4</v>
      </c>
      <c r="K67" s="306">
        <v>85.6</v>
      </c>
      <c r="L67" s="306">
        <v>58.7</v>
      </c>
      <c r="M67" s="306">
        <v>105</v>
      </c>
      <c r="N67" s="306">
        <v>84.6</v>
      </c>
      <c r="O67" s="306">
        <v>100.4</v>
      </c>
      <c r="P67" s="306">
        <v>93.6</v>
      </c>
      <c r="Q67" s="306">
        <v>83.2</v>
      </c>
      <c r="R67" s="306">
        <v>103.5</v>
      </c>
      <c r="S67" s="306">
        <v>122.1</v>
      </c>
    </row>
    <row r="68" spans="1:19" ht="13.5" customHeight="1">
      <c r="A68" s="235" t="s">
        <v>87</v>
      </c>
      <c r="B68" s="233">
        <v>7</v>
      </c>
      <c r="D68" s="298">
        <v>95.5</v>
      </c>
      <c r="E68" s="306">
        <v>91.4</v>
      </c>
      <c r="F68" s="306">
        <v>100.1</v>
      </c>
      <c r="G68" s="306">
        <v>117</v>
      </c>
      <c r="H68" s="306">
        <v>95.3</v>
      </c>
      <c r="I68" s="306">
        <v>86.2</v>
      </c>
      <c r="J68" s="306">
        <v>92.1</v>
      </c>
      <c r="K68" s="306">
        <v>84.4</v>
      </c>
      <c r="L68" s="306">
        <v>63.1</v>
      </c>
      <c r="M68" s="306">
        <v>105.8</v>
      </c>
      <c r="N68" s="306">
        <v>80.599999999999994</v>
      </c>
      <c r="O68" s="306">
        <v>99</v>
      </c>
      <c r="P68" s="306">
        <v>91.4</v>
      </c>
      <c r="Q68" s="306">
        <v>84.5</v>
      </c>
      <c r="R68" s="306">
        <v>98.9</v>
      </c>
      <c r="S68" s="306">
        <v>123.2</v>
      </c>
    </row>
    <row r="69" spans="1:19" ht="13.5" customHeight="1">
      <c r="A69" s="233" t="s">
        <v>87</v>
      </c>
      <c r="B69" s="233">
        <v>8</v>
      </c>
      <c r="C69" s="245"/>
      <c r="D69" s="298">
        <v>94.9</v>
      </c>
      <c r="E69" s="306">
        <v>98.4</v>
      </c>
      <c r="F69" s="306">
        <v>99.2</v>
      </c>
      <c r="G69" s="306">
        <v>117</v>
      </c>
      <c r="H69" s="306">
        <v>96.1</v>
      </c>
      <c r="I69" s="306">
        <v>85.2</v>
      </c>
      <c r="J69" s="306">
        <v>92.8</v>
      </c>
      <c r="K69" s="306">
        <v>83.9</v>
      </c>
      <c r="L69" s="306">
        <v>63.5</v>
      </c>
      <c r="M69" s="306">
        <v>104</v>
      </c>
      <c r="N69" s="306">
        <v>84.1</v>
      </c>
      <c r="O69" s="306">
        <v>99.2</v>
      </c>
      <c r="P69" s="306">
        <v>89.8</v>
      </c>
      <c r="Q69" s="306">
        <v>84.3</v>
      </c>
      <c r="R69" s="306">
        <v>104.1</v>
      </c>
      <c r="S69" s="306">
        <v>118.5</v>
      </c>
    </row>
    <row r="70" spans="1:19" ht="13.5" customHeight="1">
      <c r="A70" s="235" t="s">
        <v>87</v>
      </c>
      <c r="B70" s="233">
        <v>9</v>
      </c>
      <c r="C70" s="245"/>
      <c r="D70" s="298">
        <v>96.5</v>
      </c>
      <c r="E70" s="306">
        <v>103.9</v>
      </c>
      <c r="F70" s="306">
        <v>100.1</v>
      </c>
      <c r="G70" s="306">
        <v>119.4</v>
      </c>
      <c r="H70" s="306">
        <v>96.5</v>
      </c>
      <c r="I70" s="306">
        <v>87.3</v>
      </c>
      <c r="J70" s="306">
        <v>92.1</v>
      </c>
      <c r="K70" s="306">
        <v>85.2</v>
      </c>
      <c r="L70" s="306">
        <v>63.8</v>
      </c>
      <c r="M70" s="306">
        <v>103.4</v>
      </c>
      <c r="N70" s="306">
        <v>85.2</v>
      </c>
      <c r="O70" s="306">
        <v>99.2</v>
      </c>
      <c r="P70" s="306">
        <v>91.3</v>
      </c>
      <c r="Q70" s="306">
        <v>89.4</v>
      </c>
      <c r="R70" s="306">
        <v>98.1</v>
      </c>
      <c r="S70" s="306">
        <v>119.9</v>
      </c>
    </row>
    <row r="71" spans="1:19" ht="13.5" customHeight="1">
      <c r="A71" s="235" t="s">
        <v>87</v>
      </c>
      <c r="B71" s="233">
        <v>10</v>
      </c>
      <c r="C71" s="245"/>
      <c r="D71" s="298">
        <v>95.8</v>
      </c>
      <c r="E71" s="306">
        <v>90.9</v>
      </c>
      <c r="F71" s="306">
        <v>100.6</v>
      </c>
      <c r="G71" s="306">
        <v>117.2</v>
      </c>
      <c r="H71" s="306">
        <v>92.9</v>
      </c>
      <c r="I71" s="306">
        <v>87.5</v>
      </c>
      <c r="J71" s="306">
        <v>92</v>
      </c>
      <c r="K71" s="306">
        <v>84.3</v>
      </c>
      <c r="L71" s="306">
        <v>62.1</v>
      </c>
      <c r="M71" s="306">
        <v>107.1</v>
      </c>
      <c r="N71" s="306">
        <v>85.7</v>
      </c>
      <c r="O71" s="306">
        <v>92.9</v>
      </c>
      <c r="P71" s="306">
        <v>91.3</v>
      </c>
      <c r="Q71" s="306">
        <v>85.3</v>
      </c>
      <c r="R71" s="306">
        <v>100.2</v>
      </c>
      <c r="S71" s="306">
        <v>121.1</v>
      </c>
    </row>
    <row r="72" spans="1:19" ht="13.5" customHeight="1">
      <c r="A72" s="237" t="s">
        <v>87</v>
      </c>
      <c r="B72" s="241">
        <v>11</v>
      </c>
      <c r="C72" s="247"/>
      <c r="D72" s="258">
        <v>96.5</v>
      </c>
      <c r="E72" s="269">
        <v>96.5</v>
      </c>
      <c r="F72" s="269">
        <v>100.5</v>
      </c>
      <c r="G72" s="269">
        <v>117.8</v>
      </c>
      <c r="H72" s="269">
        <v>90.9</v>
      </c>
      <c r="I72" s="269">
        <v>93.3</v>
      </c>
      <c r="J72" s="269">
        <v>91.9</v>
      </c>
      <c r="K72" s="269">
        <v>84.3</v>
      </c>
      <c r="L72" s="269">
        <v>78.3</v>
      </c>
      <c r="M72" s="269">
        <v>103</v>
      </c>
      <c r="N72" s="269">
        <v>84.8</v>
      </c>
      <c r="O72" s="269">
        <v>93.1</v>
      </c>
      <c r="P72" s="269">
        <v>89.8</v>
      </c>
      <c r="Q72" s="269">
        <v>85.2</v>
      </c>
      <c r="R72" s="269">
        <v>99.6</v>
      </c>
      <c r="S72" s="269">
        <v>128.4</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97">
        <v>-1.2</v>
      </c>
      <c r="E74" s="305">
        <v>19.3</v>
      </c>
      <c r="F74" s="305">
        <v>-2</v>
      </c>
      <c r="G74" s="305">
        <v>20.9</v>
      </c>
      <c r="H74" s="305">
        <v>-9.9</v>
      </c>
      <c r="I74" s="305">
        <v>-10.1</v>
      </c>
      <c r="J74" s="305">
        <v>12.5</v>
      </c>
      <c r="K74" s="305">
        <v>4.5999999999999996</v>
      </c>
      <c r="L74" s="280">
        <v>-11.5</v>
      </c>
      <c r="M74" s="280">
        <v>16.899999999999999</v>
      </c>
      <c r="N74" s="280">
        <v>-8</v>
      </c>
      <c r="O74" s="280">
        <v>0.9</v>
      </c>
      <c r="P74" s="305">
        <v>-22.5</v>
      </c>
      <c r="Q74" s="305">
        <v>6.2</v>
      </c>
      <c r="R74" s="305">
        <v>-6</v>
      </c>
      <c r="S74" s="280">
        <v>-0.5</v>
      </c>
    </row>
    <row r="75" spans="1:19" ht="13.5" customHeight="1">
      <c r="A75" s="233" t="s">
        <v>52</v>
      </c>
      <c r="B75" s="233" t="s">
        <v>333</v>
      </c>
      <c r="C75" s="245"/>
      <c r="D75" s="298">
        <v>0.4</v>
      </c>
      <c r="E75" s="306">
        <v>-15</v>
      </c>
      <c r="F75" s="306">
        <v>-0.6</v>
      </c>
      <c r="G75" s="306">
        <v>-3.5</v>
      </c>
      <c r="H75" s="306">
        <v>-6.8</v>
      </c>
      <c r="I75" s="306">
        <v>2.1</v>
      </c>
      <c r="J75" s="306">
        <v>6.1</v>
      </c>
      <c r="K75" s="306">
        <v>-4.9000000000000004</v>
      </c>
      <c r="L75" s="281">
        <v>-13.7</v>
      </c>
      <c r="M75" s="281">
        <v>-1.7</v>
      </c>
      <c r="N75" s="281">
        <v>23.8</v>
      </c>
      <c r="O75" s="281">
        <v>-6.8</v>
      </c>
      <c r="P75" s="306">
        <v>-5.5</v>
      </c>
      <c r="Q75" s="306">
        <v>3</v>
      </c>
      <c r="R75" s="306">
        <v>5.4</v>
      </c>
      <c r="S75" s="281">
        <v>-0.5</v>
      </c>
    </row>
    <row r="76" spans="1:19" ht="13.5" customHeight="1">
      <c r="A76" s="233"/>
      <c r="B76" s="233" t="s">
        <v>244</v>
      </c>
      <c r="C76" s="245"/>
      <c r="D76" s="298">
        <v>-0.6</v>
      </c>
      <c r="E76" s="306">
        <v>-2.9</v>
      </c>
      <c r="F76" s="306">
        <v>-2.8</v>
      </c>
      <c r="G76" s="306">
        <v>-9.3000000000000007</v>
      </c>
      <c r="H76" s="306">
        <v>-4.4000000000000004</v>
      </c>
      <c r="I76" s="306">
        <v>-5.6</v>
      </c>
      <c r="J76" s="306">
        <v>-6.2</v>
      </c>
      <c r="K76" s="306">
        <v>-2.7</v>
      </c>
      <c r="L76" s="281">
        <v>23.4</v>
      </c>
      <c r="M76" s="281">
        <v>-0.3</v>
      </c>
      <c r="N76" s="281">
        <v>-10.5</v>
      </c>
      <c r="O76" s="281">
        <v>-8.1</v>
      </c>
      <c r="P76" s="306">
        <v>26.7</v>
      </c>
      <c r="Q76" s="306">
        <v>5.0999999999999996</v>
      </c>
      <c r="R76" s="306">
        <v>0</v>
      </c>
      <c r="S76" s="281">
        <v>-0.6</v>
      </c>
    </row>
    <row r="77" spans="1:19" ht="13.5" customHeight="1">
      <c r="A77" s="233"/>
      <c r="B77" s="233" t="s">
        <v>153</v>
      </c>
      <c r="C77" s="245"/>
      <c r="D77" s="298">
        <v>2.5</v>
      </c>
      <c r="E77" s="306">
        <v>11.4</v>
      </c>
      <c r="F77" s="306">
        <v>2</v>
      </c>
      <c r="G77" s="306">
        <v>1.4</v>
      </c>
      <c r="H77" s="306">
        <v>4.0999999999999996</v>
      </c>
      <c r="I77" s="306">
        <v>5.5</v>
      </c>
      <c r="J77" s="306">
        <v>-3.2</v>
      </c>
      <c r="K77" s="306">
        <v>-16.5</v>
      </c>
      <c r="L77" s="281">
        <v>1.3</v>
      </c>
      <c r="M77" s="281">
        <v>5.9</v>
      </c>
      <c r="N77" s="281">
        <v>-5.9</v>
      </c>
      <c r="O77" s="281">
        <v>12.6</v>
      </c>
      <c r="P77" s="306">
        <v>1.1000000000000001</v>
      </c>
      <c r="Q77" s="306">
        <v>0.4</v>
      </c>
      <c r="R77" s="306">
        <v>-7.9</v>
      </c>
      <c r="S77" s="281">
        <v>21.4</v>
      </c>
    </row>
    <row r="78" spans="1:19" ht="13.5" customHeight="1">
      <c r="A78" s="233"/>
      <c r="B78" s="233" t="s">
        <v>366</v>
      </c>
      <c r="C78" s="245"/>
      <c r="D78" s="298">
        <v>-1.6</v>
      </c>
      <c r="E78" s="306">
        <v>-14.1</v>
      </c>
      <c r="F78" s="306">
        <v>0.7</v>
      </c>
      <c r="G78" s="306">
        <v>1.8</v>
      </c>
      <c r="H78" s="306">
        <v>-2.9</v>
      </c>
      <c r="I78" s="306">
        <v>-12</v>
      </c>
      <c r="J78" s="306">
        <v>-8</v>
      </c>
      <c r="K78" s="306">
        <v>9.8000000000000007</v>
      </c>
      <c r="L78" s="281">
        <v>-18</v>
      </c>
      <c r="M78" s="281">
        <v>-2</v>
      </c>
      <c r="N78" s="281">
        <v>3</v>
      </c>
      <c r="O78" s="281">
        <v>-0.3</v>
      </c>
      <c r="P78" s="306">
        <v>-4.5</v>
      </c>
      <c r="Q78" s="306">
        <v>-2.2999999999999998</v>
      </c>
      <c r="R78" s="306">
        <v>0.4</v>
      </c>
      <c r="S78" s="281">
        <v>6.2</v>
      </c>
    </row>
    <row r="79" spans="1:19" ht="13.5" customHeight="1">
      <c r="A79" s="234"/>
      <c r="B79" s="234" t="s">
        <v>160</v>
      </c>
      <c r="C79" s="246"/>
      <c r="D79" s="300">
        <v>-2.6</v>
      </c>
      <c r="E79" s="307">
        <v>-0.3</v>
      </c>
      <c r="F79" s="307">
        <v>-2.2999999999999998</v>
      </c>
      <c r="G79" s="307">
        <v>-3.7</v>
      </c>
      <c r="H79" s="307">
        <v>-7.7</v>
      </c>
      <c r="I79" s="307">
        <v>1.1000000000000001</v>
      </c>
      <c r="J79" s="307">
        <v>-1.9</v>
      </c>
      <c r="K79" s="307">
        <v>-5.3</v>
      </c>
      <c r="L79" s="307">
        <v>-4.3</v>
      </c>
      <c r="M79" s="307">
        <v>1.3</v>
      </c>
      <c r="N79" s="307">
        <v>-4.7</v>
      </c>
      <c r="O79" s="307">
        <v>-8.5</v>
      </c>
      <c r="P79" s="307">
        <v>-2.4</v>
      </c>
      <c r="Q79" s="307">
        <v>-3.1</v>
      </c>
      <c r="R79" s="307">
        <v>-1.6</v>
      </c>
      <c r="S79" s="307">
        <v>-6.1</v>
      </c>
    </row>
    <row r="80" spans="1:19" ht="13.5" customHeight="1">
      <c r="A80" s="233" t="s">
        <v>174</v>
      </c>
      <c r="B80" s="233">
        <v>11</v>
      </c>
      <c r="C80" s="245" t="s">
        <v>257</v>
      </c>
      <c r="D80" s="297">
        <v>-1</v>
      </c>
      <c r="E80" s="305">
        <v>7.4</v>
      </c>
      <c r="F80" s="305">
        <v>-0.2</v>
      </c>
      <c r="G80" s="305">
        <v>-3.6</v>
      </c>
      <c r="H80" s="305">
        <v>-6.6</v>
      </c>
      <c r="I80" s="305">
        <v>4.5</v>
      </c>
      <c r="J80" s="305">
        <v>-0.1</v>
      </c>
      <c r="K80" s="305">
        <v>-1</v>
      </c>
      <c r="L80" s="305">
        <v>-10.199999999999999</v>
      </c>
      <c r="M80" s="305">
        <v>2.1</v>
      </c>
      <c r="N80" s="305">
        <v>-2.4</v>
      </c>
      <c r="O80" s="305">
        <v>-0.3</v>
      </c>
      <c r="P80" s="305">
        <v>-3.9</v>
      </c>
      <c r="Q80" s="305">
        <v>-4.3</v>
      </c>
      <c r="R80" s="305">
        <v>0</v>
      </c>
      <c r="S80" s="305">
        <v>-5.3</v>
      </c>
    </row>
    <row r="81" spans="1:32" ht="13.5" customHeight="1">
      <c r="A81" s="235" t="s">
        <v>87</v>
      </c>
      <c r="B81" s="233">
        <v>12</v>
      </c>
      <c r="C81" s="245"/>
      <c r="D81" s="298">
        <v>-1.1000000000000001</v>
      </c>
      <c r="E81" s="306">
        <v>-2.6</v>
      </c>
      <c r="F81" s="306">
        <v>-0.4</v>
      </c>
      <c r="G81" s="306">
        <v>-1.2</v>
      </c>
      <c r="H81" s="306">
        <v>-6.8</v>
      </c>
      <c r="I81" s="306">
        <v>4.3</v>
      </c>
      <c r="J81" s="306">
        <v>0.1</v>
      </c>
      <c r="K81" s="306">
        <v>-2.2000000000000002</v>
      </c>
      <c r="L81" s="306">
        <v>-19</v>
      </c>
      <c r="M81" s="306">
        <v>2.7</v>
      </c>
      <c r="N81" s="306">
        <v>-4.5999999999999996</v>
      </c>
      <c r="O81" s="306">
        <v>1.7</v>
      </c>
      <c r="P81" s="306">
        <v>0.6</v>
      </c>
      <c r="Q81" s="306">
        <v>-1.5</v>
      </c>
      <c r="R81" s="306">
        <v>-1.9</v>
      </c>
      <c r="S81" s="306">
        <v>-11</v>
      </c>
    </row>
    <row r="82" spans="1:32" ht="13.5" customHeight="1">
      <c r="A82" s="235" t="s">
        <v>473</v>
      </c>
      <c r="B82" s="233" t="s">
        <v>363</v>
      </c>
      <c r="C82" s="245"/>
      <c r="D82" s="298">
        <v>-0.8</v>
      </c>
      <c r="E82" s="306">
        <v>-2.7</v>
      </c>
      <c r="F82" s="306">
        <v>-0.4</v>
      </c>
      <c r="G82" s="306">
        <v>21.5</v>
      </c>
      <c r="H82" s="306">
        <v>1.4</v>
      </c>
      <c r="I82" s="306">
        <v>-6.6</v>
      </c>
      <c r="J82" s="306">
        <v>2.2000000000000002</v>
      </c>
      <c r="K82" s="306">
        <v>1.6</v>
      </c>
      <c r="L82" s="306">
        <v>-21.2</v>
      </c>
      <c r="M82" s="306">
        <v>-0.3</v>
      </c>
      <c r="N82" s="306">
        <v>-4.5</v>
      </c>
      <c r="O82" s="306">
        <v>-1</v>
      </c>
      <c r="P82" s="306">
        <v>2.7</v>
      </c>
      <c r="Q82" s="306">
        <v>-6.7</v>
      </c>
      <c r="R82" s="306">
        <v>20.8</v>
      </c>
      <c r="S82" s="306">
        <v>1.9</v>
      </c>
    </row>
    <row r="83" spans="1:32" ht="13.5" customHeight="1">
      <c r="A83" s="235" t="s">
        <v>87</v>
      </c>
      <c r="B83" s="233">
        <v>2</v>
      </c>
      <c r="D83" s="298">
        <v>-1.6</v>
      </c>
      <c r="E83" s="306">
        <v>-4.3</v>
      </c>
      <c r="F83" s="306">
        <v>-0.4</v>
      </c>
      <c r="G83" s="306">
        <v>16</v>
      </c>
      <c r="H83" s="306">
        <v>0</v>
      </c>
      <c r="I83" s="306">
        <v>-2.2000000000000002</v>
      </c>
      <c r="J83" s="306">
        <v>4.0999999999999996</v>
      </c>
      <c r="K83" s="306">
        <v>4</v>
      </c>
      <c r="L83" s="306">
        <v>-29</v>
      </c>
      <c r="M83" s="306">
        <v>-3.7</v>
      </c>
      <c r="N83" s="306">
        <v>-2.1</v>
      </c>
      <c r="O83" s="306">
        <v>-15.8</v>
      </c>
      <c r="P83" s="306">
        <v>-0.2</v>
      </c>
      <c r="Q83" s="306">
        <v>-7.3</v>
      </c>
      <c r="R83" s="306">
        <v>22.9</v>
      </c>
      <c r="S83" s="306">
        <v>-3.8</v>
      </c>
    </row>
    <row r="84" spans="1:32" ht="13.5" customHeight="1">
      <c r="A84" s="235" t="s">
        <v>87</v>
      </c>
      <c r="B84" s="233">
        <v>3</v>
      </c>
      <c r="C84" s="245"/>
      <c r="D84" s="298">
        <v>-1.3</v>
      </c>
      <c r="E84" s="306">
        <v>-5.4</v>
      </c>
      <c r="F84" s="306">
        <v>-0.8</v>
      </c>
      <c r="G84" s="306">
        <v>19.5</v>
      </c>
      <c r="H84" s="306">
        <v>-9</v>
      </c>
      <c r="I84" s="306">
        <v>-4.0999999999999996</v>
      </c>
      <c r="J84" s="306">
        <v>4.2</v>
      </c>
      <c r="K84" s="306">
        <v>3.9</v>
      </c>
      <c r="L84" s="306">
        <v>-25.1</v>
      </c>
      <c r="M84" s="306">
        <v>-3.8</v>
      </c>
      <c r="N84" s="306">
        <v>-3.7</v>
      </c>
      <c r="O84" s="306">
        <v>-7.5</v>
      </c>
      <c r="P84" s="306">
        <v>-3.8</v>
      </c>
      <c r="Q84" s="306">
        <v>-0.3</v>
      </c>
      <c r="R84" s="306">
        <v>17.2</v>
      </c>
      <c r="S84" s="306">
        <v>-4.2</v>
      </c>
    </row>
    <row r="85" spans="1:32" ht="13.5" customHeight="1">
      <c r="A85" s="235" t="s">
        <v>87</v>
      </c>
      <c r="B85" s="233">
        <v>4</v>
      </c>
      <c r="C85" s="245"/>
      <c r="D85" s="298">
        <v>-1.6</v>
      </c>
      <c r="E85" s="306">
        <v>-2</v>
      </c>
      <c r="F85" s="306">
        <v>-0.7</v>
      </c>
      <c r="G85" s="306">
        <v>17.8</v>
      </c>
      <c r="H85" s="306">
        <v>-2.4</v>
      </c>
      <c r="I85" s="306">
        <v>-6.9</v>
      </c>
      <c r="J85" s="306">
        <v>4</v>
      </c>
      <c r="K85" s="306">
        <v>0.6</v>
      </c>
      <c r="L85" s="306">
        <v>-31.3</v>
      </c>
      <c r="M85" s="306">
        <v>1.1000000000000001</v>
      </c>
      <c r="N85" s="306">
        <v>-3.6</v>
      </c>
      <c r="O85" s="306">
        <v>-7.6</v>
      </c>
      <c r="P85" s="306">
        <v>-0.7</v>
      </c>
      <c r="Q85" s="306">
        <v>-1.4</v>
      </c>
      <c r="R85" s="306">
        <v>11.2</v>
      </c>
      <c r="S85" s="306">
        <v>-8.8000000000000007</v>
      </c>
    </row>
    <row r="86" spans="1:32" ht="13.5" customHeight="1">
      <c r="A86" s="235" t="s">
        <v>87</v>
      </c>
      <c r="B86" s="233">
        <v>5</v>
      </c>
      <c r="C86" s="245"/>
      <c r="D86" s="298">
        <v>-1.9</v>
      </c>
      <c r="E86" s="306">
        <v>-2.9</v>
      </c>
      <c r="F86" s="306">
        <v>-0.3</v>
      </c>
      <c r="G86" s="306">
        <v>20.399999999999999</v>
      </c>
      <c r="H86" s="306">
        <v>-0.6</v>
      </c>
      <c r="I86" s="306">
        <v>-4.4000000000000004</v>
      </c>
      <c r="J86" s="306">
        <v>2.5</v>
      </c>
      <c r="K86" s="306">
        <v>3.7</v>
      </c>
      <c r="L86" s="306">
        <v>-30.5</v>
      </c>
      <c r="M86" s="306">
        <v>-3.8</v>
      </c>
      <c r="N86" s="306">
        <v>0.7</v>
      </c>
      <c r="O86" s="306">
        <v>-7</v>
      </c>
      <c r="P86" s="306">
        <v>-0.1</v>
      </c>
      <c r="Q86" s="306">
        <v>-8.9</v>
      </c>
      <c r="R86" s="306">
        <v>12.2</v>
      </c>
      <c r="S86" s="306">
        <v>0.6</v>
      </c>
    </row>
    <row r="87" spans="1:32" ht="13.5" customHeight="1">
      <c r="A87" s="236" t="s">
        <v>87</v>
      </c>
      <c r="B87" s="233">
        <v>6</v>
      </c>
      <c r="C87" s="245"/>
      <c r="D87" s="298">
        <v>-2.6</v>
      </c>
      <c r="E87" s="306">
        <v>-4.2</v>
      </c>
      <c r="F87" s="306">
        <v>-0.4</v>
      </c>
      <c r="G87" s="306">
        <v>18</v>
      </c>
      <c r="H87" s="306">
        <v>-3.9</v>
      </c>
      <c r="I87" s="306">
        <v>-9.8000000000000007</v>
      </c>
      <c r="J87" s="306">
        <v>2.8</v>
      </c>
      <c r="K87" s="306">
        <v>1.1000000000000001</v>
      </c>
      <c r="L87" s="306">
        <v>-28.7</v>
      </c>
      <c r="M87" s="306">
        <v>-0.6</v>
      </c>
      <c r="N87" s="306">
        <v>-1.2</v>
      </c>
      <c r="O87" s="306">
        <v>-3.5</v>
      </c>
      <c r="P87" s="306">
        <v>-2.5</v>
      </c>
      <c r="Q87" s="306">
        <v>-8.6</v>
      </c>
      <c r="R87" s="306">
        <v>13.4</v>
      </c>
      <c r="S87" s="306">
        <v>-2.6</v>
      </c>
    </row>
    <row r="88" spans="1:32" ht="13.5" customHeight="1">
      <c r="A88" s="235" t="s">
        <v>87</v>
      </c>
      <c r="B88" s="233">
        <v>7</v>
      </c>
      <c r="D88" s="298">
        <v>-2.4</v>
      </c>
      <c r="E88" s="306">
        <v>-5.7</v>
      </c>
      <c r="F88" s="306">
        <v>-0.4</v>
      </c>
      <c r="G88" s="306">
        <v>28.4</v>
      </c>
      <c r="H88" s="306">
        <v>10.8</v>
      </c>
      <c r="I88" s="306">
        <v>-9.1999999999999993</v>
      </c>
      <c r="J88" s="306">
        <v>5.4</v>
      </c>
      <c r="K88" s="306">
        <v>-1.6</v>
      </c>
      <c r="L88" s="306">
        <v>-22.2</v>
      </c>
      <c r="M88" s="306">
        <v>0.4</v>
      </c>
      <c r="N88" s="306">
        <v>-4.5999999999999996</v>
      </c>
      <c r="O88" s="306">
        <v>-4.3</v>
      </c>
      <c r="P88" s="306">
        <v>-2.6</v>
      </c>
      <c r="Q88" s="306">
        <v>-9.1999999999999993</v>
      </c>
      <c r="R88" s="306">
        <v>10</v>
      </c>
      <c r="S88" s="306">
        <v>-0.6</v>
      </c>
    </row>
    <row r="89" spans="1:32" ht="13.5" customHeight="1">
      <c r="A89" s="233" t="s">
        <v>87</v>
      </c>
      <c r="B89" s="233">
        <v>8</v>
      </c>
      <c r="C89" s="245"/>
      <c r="D89" s="298">
        <v>-2.5</v>
      </c>
      <c r="E89" s="306">
        <v>1.2</v>
      </c>
      <c r="F89" s="306">
        <v>-1.1000000000000001</v>
      </c>
      <c r="G89" s="306">
        <v>23.7</v>
      </c>
      <c r="H89" s="306">
        <v>7.4</v>
      </c>
      <c r="I89" s="306">
        <v>-8.5</v>
      </c>
      <c r="J89" s="306">
        <v>5.6</v>
      </c>
      <c r="K89" s="306">
        <v>-1.5</v>
      </c>
      <c r="L89" s="306">
        <v>-16.8</v>
      </c>
      <c r="M89" s="306">
        <v>-0.8</v>
      </c>
      <c r="N89" s="306">
        <v>-1.9</v>
      </c>
      <c r="O89" s="306">
        <v>-4.5999999999999996</v>
      </c>
      <c r="P89" s="306">
        <v>-2.1</v>
      </c>
      <c r="Q89" s="306">
        <v>-9.1</v>
      </c>
      <c r="R89" s="306">
        <v>15.3</v>
      </c>
      <c r="S89" s="306">
        <v>-4</v>
      </c>
    </row>
    <row r="90" spans="1:32" ht="13.5" customHeight="1">
      <c r="A90" s="235" t="s">
        <v>87</v>
      </c>
      <c r="B90" s="233">
        <v>9</v>
      </c>
      <c r="C90" s="245"/>
      <c r="D90" s="298">
        <v>-0.8</v>
      </c>
      <c r="E90" s="306">
        <v>8.3000000000000007</v>
      </c>
      <c r="F90" s="306">
        <v>-0.3</v>
      </c>
      <c r="G90" s="306">
        <v>26.5</v>
      </c>
      <c r="H90" s="306">
        <v>2.9</v>
      </c>
      <c r="I90" s="306">
        <v>-8.1</v>
      </c>
      <c r="J90" s="306">
        <v>7.1</v>
      </c>
      <c r="K90" s="306">
        <v>-2.2000000000000002</v>
      </c>
      <c r="L90" s="306">
        <v>-19.7</v>
      </c>
      <c r="M90" s="306">
        <v>-1.8</v>
      </c>
      <c r="N90" s="306">
        <v>0</v>
      </c>
      <c r="O90" s="306">
        <v>-4.8</v>
      </c>
      <c r="P90" s="306">
        <v>3.4</v>
      </c>
      <c r="Q90" s="306">
        <v>-3.9</v>
      </c>
      <c r="R90" s="306">
        <v>10.3</v>
      </c>
      <c r="S90" s="306">
        <v>-4.7</v>
      </c>
    </row>
    <row r="91" spans="1:32" ht="13.5" customHeight="1">
      <c r="A91" s="235" t="s">
        <v>87</v>
      </c>
      <c r="B91" s="233">
        <v>10</v>
      </c>
      <c r="C91" s="245"/>
      <c r="D91" s="298">
        <v>-1.3</v>
      </c>
      <c r="E91" s="306">
        <v>-4.2</v>
      </c>
      <c r="F91" s="306">
        <v>-0.1</v>
      </c>
      <c r="G91" s="306">
        <v>26.4</v>
      </c>
      <c r="H91" s="306">
        <v>-2.1</v>
      </c>
      <c r="I91" s="306">
        <v>-6.1</v>
      </c>
      <c r="J91" s="306">
        <v>4.7</v>
      </c>
      <c r="K91" s="306">
        <v>-0.4</v>
      </c>
      <c r="L91" s="306">
        <v>-20.2</v>
      </c>
      <c r="M91" s="306">
        <v>1.7</v>
      </c>
      <c r="N91" s="306">
        <v>2.6</v>
      </c>
      <c r="O91" s="306">
        <v>-10.8</v>
      </c>
      <c r="P91" s="306">
        <v>-0.7</v>
      </c>
      <c r="Q91" s="306">
        <v>-5.7</v>
      </c>
      <c r="R91" s="306">
        <v>12</v>
      </c>
      <c r="S91" s="306">
        <v>-1.8</v>
      </c>
    </row>
    <row r="92" spans="1:32" ht="13.5" customHeight="1">
      <c r="A92" s="237" t="s">
        <v>87</v>
      </c>
      <c r="B92" s="241">
        <v>11</v>
      </c>
      <c r="C92" s="247"/>
      <c r="D92" s="258">
        <v>-1.3</v>
      </c>
      <c r="E92" s="269">
        <v>-0.2</v>
      </c>
      <c r="F92" s="269">
        <v>-0.6</v>
      </c>
      <c r="G92" s="269">
        <v>26.3</v>
      </c>
      <c r="H92" s="269">
        <v>-3.6</v>
      </c>
      <c r="I92" s="269">
        <v>-2.4</v>
      </c>
      <c r="J92" s="269">
        <v>2.9</v>
      </c>
      <c r="K92" s="269">
        <v>-2.4</v>
      </c>
      <c r="L92" s="269">
        <v>-0.9</v>
      </c>
      <c r="M92" s="269">
        <v>-1.7</v>
      </c>
      <c r="N92" s="269">
        <v>-1.4</v>
      </c>
      <c r="O92" s="269">
        <v>-12.3</v>
      </c>
      <c r="P92" s="269">
        <v>-2.2999999999999998</v>
      </c>
      <c r="Q92" s="269">
        <v>-5.8</v>
      </c>
      <c r="R92" s="269">
        <v>8.6</v>
      </c>
      <c r="S92" s="269">
        <v>2.2999999999999998</v>
      </c>
    </row>
    <row r="93" spans="1:32" ht="27" customHeight="1">
      <c r="A93" s="238" t="s">
        <v>474</v>
      </c>
      <c r="B93" s="238"/>
      <c r="C93" s="238"/>
      <c r="D93" s="304">
        <v>0.7</v>
      </c>
      <c r="E93" s="260">
        <v>6.2</v>
      </c>
      <c r="F93" s="260">
        <v>-0.1</v>
      </c>
      <c r="G93" s="260">
        <v>0.5</v>
      </c>
      <c r="H93" s="260">
        <v>-2.2000000000000002</v>
      </c>
      <c r="I93" s="260">
        <v>6.6</v>
      </c>
      <c r="J93" s="260">
        <v>-0.1</v>
      </c>
      <c r="K93" s="260">
        <v>0</v>
      </c>
      <c r="L93" s="260">
        <v>26.1</v>
      </c>
      <c r="M93" s="260">
        <v>-3.8</v>
      </c>
      <c r="N93" s="260">
        <v>-1.1000000000000001</v>
      </c>
      <c r="O93" s="260">
        <v>0.2</v>
      </c>
      <c r="P93" s="260">
        <v>-1.6</v>
      </c>
      <c r="Q93" s="260">
        <v>-0.1</v>
      </c>
      <c r="R93" s="260">
        <v>-0.6</v>
      </c>
      <c r="S93" s="260">
        <v>6</v>
      </c>
      <c r="T93" s="239"/>
      <c r="U93" s="239"/>
      <c r="V93" s="239"/>
      <c r="W93" s="239"/>
      <c r="X93" s="239"/>
      <c r="Y93" s="239"/>
      <c r="Z93" s="239"/>
      <c r="AA93" s="239"/>
      <c r="AB93" s="239"/>
      <c r="AC93" s="239"/>
      <c r="AD93" s="239"/>
      <c r="AE93" s="239"/>
      <c r="AF93" s="239"/>
    </row>
    <row r="94" spans="1:32" ht="27" customHeight="1">
      <c r="A94" s="294" t="s">
        <v>564</v>
      </c>
      <c r="B94" s="294"/>
      <c r="C94" s="294"/>
      <c r="D94" s="294"/>
      <c r="E94" s="294"/>
      <c r="F94" s="294"/>
      <c r="G94" s="294"/>
      <c r="H94" s="294"/>
      <c r="I94" s="294"/>
      <c r="J94" s="294"/>
      <c r="K94" s="294"/>
      <c r="L94" s="294"/>
      <c r="M94" s="294"/>
      <c r="N94" s="294"/>
      <c r="O94" s="294"/>
      <c r="P94" s="294"/>
      <c r="Q94" s="294"/>
      <c r="R94" s="294"/>
      <c r="S94" s="294"/>
    </row>
    <row r="95" spans="1:32" ht="24.75" customHeight="1">
      <c r="A95" s="295"/>
      <c r="B95" s="295"/>
      <c r="C95" s="295"/>
      <c r="D95" s="295"/>
      <c r="E95" s="295"/>
      <c r="F95" s="295"/>
      <c r="G95" s="295"/>
      <c r="H95" s="295"/>
      <c r="I95" s="295"/>
      <c r="J95" s="295"/>
      <c r="K95" s="295"/>
      <c r="L95" s="295"/>
      <c r="M95" s="295"/>
      <c r="N95" s="295"/>
      <c r="O95" s="295"/>
      <c r="P95" s="295"/>
      <c r="Q95" s="295"/>
      <c r="R95" s="295"/>
      <c r="S95" s="295"/>
    </row>
    <row r="96" spans="1:32">
      <c r="I96" s="310"/>
      <c r="J96" s="311"/>
      <c r="K96" s="311"/>
      <c r="L96" s="311"/>
      <c r="M96" s="311"/>
      <c r="N96" s="311"/>
      <c r="O96" s="311"/>
      <c r="P96" s="311"/>
      <c r="Q96" s="311"/>
      <c r="R96" s="311"/>
    </row>
    <row r="98" spans="1:19">
      <c r="A98" s="318"/>
      <c r="B98" s="318"/>
      <c r="C98" s="318"/>
      <c r="D98" s="318"/>
      <c r="E98" s="318"/>
      <c r="F98" s="318"/>
      <c r="G98" s="318"/>
      <c r="H98" s="318"/>
      <c r="I98" s="318"/>
      <c r="J98" s="318"/>
      <c r="K98" s="318"/>
      <c r="L98" s="318"/>
      <c r="M98" s="318"/>
      <c r="N98" s="318"/>
      <c r="O98" s="318"/>
      <c r="P98" s="318"/>
      <c r="Q98" s="318"/>
      <c r="R98" s="318"/>
      <c r="S98" s="318"/>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5"/>
  <pageMargins left="0.78740157480314965" right="0.39370078740157483" top="0.43307086614173229" bottom="0.34" header="0.31496062992125984" footer="0.19685039370078741"/>
  <pageSetup paperSize="9" scale="60"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F94"/>
  <sheetViews>
    <sheetView topLeftCell="A55" zoomScale="85" zoomScaleNormal="85"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21" customHeight="1">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21" customHeight="1">
      <c r="A2" s="285"/>
      <c r="B2" s="285"/>
      <c r="C2" s="285"/>
      <c r="D2" s="285"/>
      <c r="E2" s="284"/>
      <c r="F2" s="284"/>
      <c r="G2" s="274" t="s">
        <v>428</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54">
        <v>98.5</v>
      </c>
      <c r="E8" s="265">
        <v>108.7</v>
      </c>
      <c r="F8" s="265">
        <v>100.8</v>
      </c>
      <c r="G8" s="265">
        <v>112.7</v>
      </c>
      <c r="H8" s="265">
        <v>99.4</v>
      </c>
      <c r="I8" s="265">
        <v>100.5</v>
      </c>
      <c r="J8" s="265">
        <v>101.4</v>
      </c>
      <c r="K8" s="265">
        <v>96</v>
      </c>
      <c r="L8" s="280">
        <v>109</v>
      </c>
      <c r="M8" s="280">
        <v>97</v>
      </c>
      <c r="N8" s="280">
        <v>90.9</v>
      </c>
      <c r="O8" s="280">
        <v>99.9</v>
      </c>
      <c r="P8" s="265">
        <v>83.2</v>
      </c>
      <c r="Q8" s="265">
        <v>93.4</v>
      </c>
      <c r="R8" s="265">
        <v>101.1</v>
      </c>
      <c r="S8" s="280">
        <v>102.8</v>
      </c>
    </row>
    <row r="9" spans="1:28" ht="13.5" customHeight="1">
      <c r="A9" s="233" t="s">
        <v>52</v>
      </c>
      <c r="B9" s="233" t="s">
        <v>333</v>
      </c>
      <c r="C9" s="245"/>
      <c r="D9" s="255">
        <v>98.1</v>
      </c>
      <c r="E9" s="266">
        <v>101.4</v>
      </c>
      <c r="F9" s="266">
        <v>100.6</v>
      </c>
      <c r="G9" s="266">
        <v>108.7</v>
      </c>
      <c r="H9" s="266">
        <v>99.8</v>
      </c>
      <c r="I9" s="266">
        <v>102.7</v>
      </c>
      <c r="J9" s="266">
        <v>101.3</v>
      </c>
      <c r="K9" s="266">
        <v>96.8</v>
      </c>
      <c r="L9" s="281">
        <v>108.7</v>
      </c>
      <c r="M9" s="281">
        <v>94.3</v>
      </c>
      <c r="N9" s="281">
        <v>101.8</v>
      </c>
      <c r="O9" s="281">
        <v>100.1</v>
      </c>
      <c r="P9" s="266">
        <v>76.2</v>
      </c>
      <c r="Q9" s="266">
        <v>93.7</v>
      </c>
      <c r="R9" s="266">
        <v>99.7</v>
      </c>
      <c r="S9" s="281">
        <v>103.3</v>
      </c>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101.4</v>
      </c>
      <c r="E11" s="266">
        <v>109.9</v>
      </c>
      <c r="F11" s="266">
        <v>101.1</v>
      </c>
      <c r="G11" s="266">
        <v>100.5</v>
      </c>
      <c r="H11" s="266">
        <v>105.9</v>
      </c>
      <c r="I11" s="266">
        <v>100.8</v>
      </c>
      <c r="J11" s="266">
        <v>93.5</v>
      </c>
      <c r="K11" s="266">
        <v>93.1</v>
      </c>
      <c r="L11" s="266">
        <v>114</v>
      </c>
      <c r="M11" s="266">
        <v>104.3</v>
      </c>
      <c r="N11" s="266">
        <v>100.4</v>
      </c>
      <c r="O11" s="266">
        <v>99.9</v>
      </c>
      <c r="P11" s="266">
        <v>100.6</v>
      </c>
      <c r="Q11" s="266">
        <v>101.6</v>
      </c>
      <c r="R11" s="266">
        <v>100.9</v>
      </c>
      <c r="S11" s="266">
        <v>114.2</v>
      </c>
    </row>
    <row r="12" spans="1:28" ht="13.5" customHeight="1">
      <c r="A12" s="233"/>
      <c r="B12" s="233" t="s">
        <v>366</v>
      </c>
      <c r="C12" s="245"/>
      <c r="D12" s="256">
        <v>101.2</v>
      </c>
      <c r="E12" s="262">
        <v>107.1</v>
      </c>
      <c r="F12" s="262">
        <v>105.1</v>
      </c>
      <c r="G12" s="262">
        <v>93.6</v>
      </c>
      <c r="H12" s="262">
        <v>105.8</v>
      </c>
      <c r="I12" s="262">
        <v>92.9</v>
      </c>
      <c r="J12" s="262">
        <v>90</v>
      </c>
      <c r="K12" s="262">
        <v>97.3</v>
      </c>
      <c r="L12" s="262">
        <v>106.6</v>
      </c>
      <c r="M12" s="262">
        <v>98.6</v>
      </c>
      <c r="N12" s="262">
        <v>100.1</v>
      </c>
      <c r="O12" s="262">
        <v>104.2</v>
      </c>
      <c r="P12" s="262">
        <v>99.8</v>
      </c>
      <c r="Q12" s="262">
        <v>99.8</v>
      </c>
      <c r="R12" s="262">
        <v>105.3</v>
      </c>
      <c r="S12" s="262">
        <v>118.2</v>
      </c>
    </row>
    <row r="13" spans="1:28" ht="13.5" customHeight="1">
      <c r="A13" s="234"/>
      <c r="B13" s="234" t="s">
        <v>160</v>
      </c>
      <c r="C13" s="246"/>
      <c r="D13" s="257">
        <v>102.6</v>
      </c>
      <c r="E13" s="268">
        <v>108.1</v>
      </c>
      <c r="F13" s="268">
        <v>107</v>
      </c>
      <c r="G13" s="268">
        <v>102</v>
      </c>
      <c r="H13" s="268">
        <v>99.1</v>
      </c>
      <c r="I13" s="268">
        <v>97.6</v>
      </c>
      <c r="J13" s="268">
        <v>93.2</v>
      </c>
      <c r="K13" s="268">
        <v>93.9</v>
      </c>
      <c r="L13" s="268">
        <v>112.6</v>
      </c>
      <c r="M13" s="268">
        <v>100.5</v>
      </c>
      <c r="N13" s="268">
        <v>99.3</v>
      </c>
      <c r="O13" s="268">
        <v>94.1</v>
      </c>
      <c r="P13" s="268">
        <v>97.9</v>
      </c>
      <c r="Q13" s="268">
        <v>100.5</v>
      </c>
      <c r="R13" s="268">
        <v>108.2</v>
      </c>
      <c r="S13" s="268">
        <v>123.7</v>
      </c>
    </row>
    <row r="14" spans="1:28" ht="13.5" customHeight="1">
      <c r="A14" s="233" t="s">
        <v>174</v>
      </c>
      <c r="B14" s="233">
        <v>11</v>
      </c>
      <c r="C14" s="245" t="s">
        <v>257</v>
      </c>
      <c r="D14" s="255">
        <v>103.9</v>
      </c>
      <c r="E14" s="266">
        <v>109.5</v>
      </c>
      <c r="F14" s="266">
        <v>108.1</v>
      </c>
      <c r="G14" s="266">
        <v>103.9</v>
      </c>
      <c r="H14" s="266">
        <v>106.7</v>
      </c>
      <c r="I14" s="266">
        <v>101.9</v>
      </c>
      <c r="J14" s="266">
        <v>96.4</v>
      </c>
      <c r="K14" s="266">
        <v>95.4</v>
      </c>
      <c r="L14" s="266">
        <v>108.4</v>
      </c>
      <c r="M14" s="266">
        <v>98.9</v>
      </c>
      <c r="N14" s="266">
        <v>103.8</v>
      </c>
      <c r="O14" s="266">
        <v>88.5</v>
      </c>
      <c r="P14" s="266">
        <v>96</v>
      </c>
      <c r="Q14" s="266">
        <v>101.9</v>
      </c>
      <c r="R14" s="266">
        <v>107.4</v>
      </c>
      <c r="S14" s="266">
        <v>123.7</v>
      </c>
    </row>
    <row r="15" spans="1:28" ht="13.5" customHeight="1">
      <c r="A15" s="235" t="s">
        <v>87</v>
      </c>
      <c r="B15" s="233">
        <v>12</v>
      </c>
      <c r="C15" s="245"/>
      <c r="D15" s="255">
        <v>103.6</v>
      </c>
      <c r="E15" s="266">
        <v>107.3</v>
      </c>
      <c r="F15" s="266">
        <v>108</v>
      </c>
      <c r="G15" s="266">
        <v>103.8</v>
      </c>
      <c r="H15" s="266">
        <v>103</v>
      </c>
      <c r="I15" s="266">
        <v>99.8</v>
      </c>
      <c r="J15" s="266">
        <v>96.1</v>
      </c>
      <c r="K15" s="266">
        <v>96.7</v>
      </c>
      <c r="L15" s="266">
        <v>111</v>
      </c>
      <c r="M15" s="266">
        <v>97.9</v>
      </c>
      <c r="N15" s="266">
        <v>100.1</v>
      </c>
      <c r="O15" s="266">
        <v>91.2</v>
      </c>
      <c r="P15" s="266">
        <v>101.6</v>
      </c>
      <c r="Q15" s="266">
        <v>101</v>
      </c>
      <c r="R15" s="266">
        <v>106.1</v>
      </c>
      <c r="S15" s="266">
        <v>121.6</v>
      </c>
    </row>
    <row r="16" spans="1:28" ht="13.5" customHeight="1">
      <c r="A16" s="235" t="s">
        <v>473</v>
      </c>
      <c r="B16" s="233" t="s">
        <v>363</v>
      </c>
      <c r="C16" s="245"/>
      <c r="D16" s="255">
        <v>104.1</v>
      </c>
      <c r="E16" s="266">
        <v>104.2</v>
      </c>
      <c r="F16" s="266">
        <v>106.8</v>
      </c>
      <c r="G16" s="266">
        <v>116.2</v>
      </c>
      <c r="H16" s="266">
        <v>104.8</v>
      </c>
      <c r="I16" s="266">
        <v>94.3</v>
      </c>
      <c r="J16" s="266">
        <v>106.2</v>
      </c>
      <c r="K16" s="266">
        <v>94.4</v>
      </c>
      <c r="L16" s="266">
        <v>110.6</v>
      </c>
      <c r="M16" s="266">
        <v>101.8</v>
      </c>
      <c r="N16" s="266">
        <v>94.7</v>
      </c>
      <c r="O16" s="266">
        <v>83.2</v>
      </c>
      <c r="P16" s="266">
        <v>103.4</v>
      </c>
      <c r="Q16" s="266">
        <v>99</v>
      </c>
      <c r="R16" s="266">
        <v>111.8</v>
      </c>
      <c r="S16" s="266">
        <v>123.9</v>
      </c>
    </row>
    <row r="17" spans="1:19" ht="13.5" customHeight="1">
      <c r="A17" s="235" t="s">
        <v>87</v>
      </c>
      <c r="B17" s="233">
        <v>2</v>
      </c>
      <c r="D17" s="255">
        <v>104.7</v>
      </c>
      <c r="E17" s="266">
        <v>107.3</v>
      </c>
      <c r="F17" s="266">
        <v>108.7</v>
      </c>
      <c r="G17" s="266">
        <v>114.1</v>
      </c>
      <c r="H17" s="266">
        <v>104.5</v>
      </c>
      <c r="I17" s="266">
        <v>99.8</v>
      </c>
      <c r="J17" s="266">
        <v>105.6</v>
      </c>
      <c r="K17" s="266">
        <v>94.8</v>
      </c>
      <c r="L17" s="266">
        <v>109.2</v>
      </c>
      <c r="M17" s="266">
        <v>101.9</v>
      </c>
      <c r="N17" s="266">
        <v>96.3</v>
      </c>
      <c r="O17" s="266">
        <v>85</v>
      </c>
      <c r="P17" s="266">
        <v>102.8</v>
      </c>
      <c r="Q17" s="266">
        <v>97.1</v>
      </c>
      <c r="R17" s="266">
        <v>114.2</v>
      </c>
      <c r="S17" s="266">
        <v>122.1</v>
      </c>
    </row>
    <row r="18" spans="1:19" ht="13.5" customHeight="1">
      <c r="A18" s="235" t="s">
        <v>87</v>
      </c>
      <c r="B18" s="233">
        <v>3</v>
      </c>
      <c r="C18" s="245"/>
      <c r="D18" s="255">
        <v>105.1</v>
      </c>
      <c r="E18" s="266">
        <v>106.6</v>
      </c>
      <c r="F18" s="266">
        <v>108.6</v>
      </c>
      <c r="G18" s="266">
        <v>119.2</v>
      </c>
      <c r="H18" s="266">
        <v>105.4</v>
      </c>
      <c r="I18" s="266">
        <v>96.4</v>
      </c>
      <c r="J18" s="266">
        <v>104.3</v>
      </c>
      <c r="K18" s="266">
        <v>96.4</v>
      </c>
      <c r="L18" s="266">
        <v>111.6</v>
      </c>
      <c r="M18" s="266">
        <v>100.8</v>
      </c>
      <c r="N18" s="266">
        <v>94.9</v>
      </c>
      <c r="O18" s="266">
        <v>81.400000000000006</v>
      </c>
      <c r="P18" s="266">
        <v>103</v>
      </c>
      <c r="Q18" s="266">
        <v>100.6</v>
      </c>
      <c r="R18" s="266">
        <v>113.1</v>
      </c>
      <c r="S18" s="266">
        <v>126.5</v>
      </c>
    </row>
    <row r="19" spans="1:19" ht="13.5" customHeight="1">
      <c r="A19" s="235" t="s">
        <v>87</v>
      </c>
      <c r="B19" s="233">
        <v>4</v>
      </c>
      <c r="C19" s="245"/>
      <c r="D19" s="255">
        <v>107.1</v>
      </c>
      <c r="E19" s="266">
        <v>110.1</v>
      </c>
      <c r="F19" s="266">
        <v>111.3</v>
      </c>
      <c r="G19" s="266">
        <v>116.1</v>
      </c>
      <c r="H19" s="266">
        <v>104.4</v>
      </c>
      <c r="I19" s="266">
        <v>96.8</v>
      </c>
      <c r="J19" s="266">
        <v>106.2</v>
      </c>
      <c r="K19" s="266">
        <v>95.9</v>
      </c>
      <c r="L19" s="266">
        <v>115</v>
      </c>
      <c r="M19" s="266">
        <v>103.9</v>
      </c>
      <c r="N19" s="266">
        <v>94.5</v>
      </c>
      <c r="O19" s="266">
        <v>90.2</v>
      </c>
      <c r="P19" s="266">
        <v>101.9</v>
      </c>
      <c r="Q19" s="266">
        <v>103.7</v>
      </c>
      <c r="R19" s="266">
        <v>111.2</v>
      </c>
      <c r="S19" s="266">
        <v>125.5</v>
      </c>
    </row>
    <row r="20" spans="1:19" ht="13.5" customHeight="1">
      <c r="A20" s="235" t="s">
        <v>87</v>
      </c>
      <c r="B20" s="233">
        <v>5</v>
      </c>
      <c r="C20" s="245"/>
      <c r="D20" s="255">
        <v>105.8</v>
      </c>
      <c r="E20" s="266">
        <v>111.5</v>
      </c>
      <c r="F20" s="266">
        <v>110.7</v>
      </c>
      <c r="G20" s="266">
        <v>117.4</v>
      </c>
      <c r="H20" s="266">
        <v>105.2</v>
      </c>
      <c r="I20" s="266">
        <v>97.4</v>
      </c>
      <c r="J20" s="266">
        <v>105.6</v>
      </c>
      <c r="K20" s="266">
        <v>96.5</v>
      </c>
      <c r="L20" s="266">
        <v>109.2</v>
      </c>
      <c r="M20" s="266">
        <v>102.4</v>
      </c>
      <c r="N20" s="266">
        <v>97.5</v>
      </c>
      <c r="O20" s="266">
        <v>87.2</v>
      </c>
      <c r="P20" s="266">
        <v>102</v>
      </c>
      <c r="Q20" s="266">
        <v>97.1</v>
      </c>
      <c r="R20" s="266">
        <v>110.3</v>
      </c>
      <c r="S20" s="266">
        <v>124.3</v>
      </c>
    </row>
    <row r="21" spans="1:19" ht="13.5" customHeight="1">
      <c r="A21" s="236" t="s">
        <v>87</v>
      </c>
      <c r="B21" s="233">
        <v>6</v>
      </c>
      <c r="C21" s="245"/>
      <c r="D21" s="255">
        <v>106.5</v>
      </c>
      <c r="E21" s="266">
        <v>110.1</v>
      </c>
      <c r="F21" s="266">
        <v>111.6</v>
      </c>
      <c r="G21" s="266">
        <v>117</v>
      </c>
      <c r="H21" s="266">
        <v>103.5</v>
      </c>
      <c r="I21" s="266">
        <v>96.8</v>
      </c>
      <c r="J21" s="266">
        <v>106.9</v>
      </c>
      <c r="K21" s="266">
        <v>95.4</v>
      </c>
      <c r="L21" s="266">
        <v>107.8</v>
      </c>
      <c r="M21" s="266">
        <v>105.3</v>
      </c>
      <c r="N21" s="266">
        <v>98.8</v>
      </c>
      <c r="O21" s="266">
        <v>90.1</v>
      </c>
      <c r="P21" s="266">
        <v>102.7</v>
      </c>
      <c r="Q21" s="266">
        <v>98</v>
      </c>
      <c r="R21" s="266">
        <v>111.2</v>
      </c>
      <c r="S21" s="266">
        <v>124.7</v>
      </c>
    </row>
    <row r="22" spans="1:19" ht="13.5" customHeight="1">
      <c r="A22" s="235" t="s">
        <v>87</v>
      </c>
      <c r="B22" s="233">
        <v>7</v>
      </c>
      <c r="D22" s="255">
        <v>105.4</v>
      </c>
      <c r="E22" s="266">
        <v>111.7</v>
      </c>
      <c r="F22" s="266">
        <v>110.4</v>
      </c>
      <c r="G22" s="266">
        <v>123.7</v>
      </c>
      <c r="H22" s="266">
        <v>105.9</v>
      </c>
      <c r="I22" s="266">
        <v>97.8</v>
      </c>
      <c r="J22" s="266">
        <v>102.3</v>
      </c>
      <c r="K22" s="266">
        <v>96.6</v>
      </c>
      <c r="L22" s="266">
        <v>100.3</v>
      </c>
      <c r="M22" s="266">
        <v>105.2</v>
      </c>
      <c r="N22" s="266">
        <v>91.1</v>
      </c>
      <c r="O22" s="266">
        <v>92.9</v>
      </c>
      <c r="P22" s="266">
        <v>102.3</v>
      </c>
      <c r="Q22" s="266">
        <v>97.2</v>
      </c>
      <c r="R22" s="266">
        <v>108.4</v>
      </c>
      <c r="S22" s="266">
        <v>127.5</v>
      </c>
    </row>
    <row r="23" spans="1:19" ht="13.5" customHeight="1">
      <c r="A23" s="235" t="s">
        <v>87</v>
      </c>
      <c r="B23" s="233">
        <v>8</v>
      </c>
      <c r="C23" s="245"/>
      <c r="D23" s="255">
        <v>104.9</v>
      </c>
      <c r="E23" s="266">
        <v>116.1</v>
      </c>
      <c r="F23" s="266">
        <v>110.2</v>
      </c>
      <c r="G23" s="266">
        <v>124.3</v>
      </c>
      <c r="H23" s="266">
        <v>111.3</v>
      </c>
      <c r="I23" s="266">
        <v>94.9</v>
      </c>
      <c r="J23" s="266">
        <v>103.8</v>
      </c>
      <c r="K23" s="266">
        <v>97.5</v>
      </c>
      <c r="L23" s="266">
        <v>96.5</v>
      </c>
      <c r="M23" s="266">
        <v>105</v>
      </c>
      <c r="N23" s="266">
        <v>96.2</v>
      </c>
      <c r="O23" s="266">
        <v>91.7</v>
      </c>
      <c r="P23" s="266">
        <v>99.9</v>
      </c>
      <c r="Q23" s="266">
        <v>95.9</v>
      </c>
      <c r="R23" s="266">
        <v>110.9</v>
      </c>
      <c r="S23" s="266">
        <v>121.3</v>
      </c>
    </row>
    <row r="24" spans="1:19" ht="13.5" customHeight="1">
      <c r="A24" s="235" t="s">
        <v>87</v>
      </c>
      <c r="B24" s="233">
        <v>9</v>
      </c>
      <c r="C24" s="245"/>
      <c r="D24" s="255">
        <v>106</v>
      </c>
      <c r="E24" s="266">
        <v>116.4</v>
      </c>
      <c r="F24" s="266">
        <v>110.5</v>
      </c>
      <c r="G24" s="266">
        <v>125.1</v>
      </c>
      <c r="H24" s="266">
        <v>108.7</v>
      </c>
      <c r="I24" s="266">
        <v>95</v>
      </c>
      <c r="J24" s="266">
        <v>105.3</v>
      </c>
      <c r="K24" s="266">
        <v>97.7</v>
      </c>
      <c r="L24" s="266">
        <v>93.3</v>
      </c>
      <c r="M24" s="266">
        <v>102.3</v>
      </c>
      <c r="N24" s="266">
        <v>91</v>
      </c>
      <c r="O24" s="266">
        <v>92.3</v>
      </c>
      <c r="P24" s="266">
        <v>101</v>
      </c>
      <c r="Q24" s="266">
        <v>100.4</v>
      </c>
      <c r="R24" s="266">
        <v>106.8</v>
      </c>
      <c r="S24" s="266">
        <v>126.3</v>
      </c>
    </row>
    <row r="25" spans="1:19" ht="13.5" customHeight="1">
      <c r="A25" s="235" t="s">
        <v>87</v>
      </c>
      <c r="B25" s="235">
        <v>10</v>
      </c>
      <c r="C25" s="245"/>
      <c r="D25" s="255">
        <v>105.2</v>
      </c>
      <c r="E25" s="267">
        <v>111.7</v>
      </c>
      <c r="F25" s="267">
        <v>111</v>
      </c>
      <c r="G25" s="267">
        <v>123.7</v>
      </c>
      <c r="H25" s="267">
        <v>105.1</v>
      </c>
      <c r="I25" s="267">
        <v>95</v>
      </c>
      <c r="J25" s="267">
        <v>105.7</v>
      </c>
      <c r="K25" s="267">
        <v>96.5</v>
      </c>
      <c r="L25" s="267">
        <v>93.3</v>
      </c>
      <c r="M25" s="267">
        <v>107.6</v>
      </c>
      <c r="N25" s="267">
        <v>91.1</v>
      </c>
      <c r="O25" s="267">
        <v>88.5</v>
      </c>
      <c r="P25" s="267">
        <v>101.8</v>
      </c>
      <c r="Q25" s="267">
        <v>96.3</v>
      </c>
      <c r="R25" s="267">
        <v>106.5</v>
      </c>
      <c r="S25" s="267">
        <v>122.2</v>
      </c>
    </row>
    <row r="26" spans="1:19" ht="13.5" customHeight="1">
      <c r="A26" s="237" t="s">
        <v>87</v>
      </c>
      <c r="B26" s="241">
        <v>11</v>
      </c>
      <c r="C26" s="247"/>
      <c r="D26" s="258">
        <v>106.6</v>
      </c>
      <c r="E26" s="269">
        <v>114.3</v>
      </c>
      <c r="F26" s="269">
        <v>111.5</v>
      </c>
      <c r="G26" s="269">
        <v>124.5</v>
      </c>
      <c r="H26" s="269">
        <v>104.9</v>
      </c>
      <c r="I26" s="269">
        <v>103.7</v>
      </c>
      <c r="J26" s="269">
        <v>106.3</v>
      </c>
      <c r="K26" s="269">
        <v>97.3</v>
      </c>
      <c r="L26" s="269">
        <v>106.4</v>
      </c>
      <c r="M26" s="269">
        <v>104.2</v>
      </c>
      <c r="N26" s="269">
        <v>93.9</v>
      </c>
      <c r="O26" s="269">
        <v>90</v>
      </c>
      <c r="P26" s="269">
        <v>100.9</v>
      </c>
      <c r="Q26" s="269">
        <v>96</v>
      </c>
      <c r="R26" s="269">
        <v>107.8</v>
      </c>
      <c r="S26" s="269">
        <v>128.4</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54">
        <v>0.2</v>
      </c>
      <c r="E28" s="265">
        <v>5.5</v>
      </c>
      <c r="F28" s="265">
        <v>0.1</v>
      </c>
      <c r="G28" s="265">
        <v>15.3</v>
      </c>
      <c r="H28" s="265">
        <v>-8.5</v>
      </c>
      <c r="I28" s="265">
        <v>-3.9</v>
      </c>
      <c r="J28" s="265">
        <v>11.9</v>
      </c>
      <c r="K28" s="265">
        <v>0.6</v>
      </c>
      <c r="L28" s="280">
        <v>-6.6</v>
      </c>
      <c r="M28" s="280">
        <v>11.9</v>
      </c>
      <c r="N28" s="280">
        <v>-10.199999999999999</v>
      </c>
      <c r="O28" s="280">
        <v>6.6</v>
      </c>
      <c r="P28" s="265">
        <v>-18.100000000000001</v>
      </c>
      <c r="Q28" s="265">
        <v>6.2</v>
      </c>
      <c r="R28" s="265">
        <v>-0.6</v>
      </c>
      <c r="S28" s="280">
        <v>0.1</v>
      </c>
    </row>
    <row r="29" spans="1:19" ht="13.5" customHeight="1">
      <c r="A29" s="233" t="s">
        <v>52</v>
      </c>
      <c r="B29" s="233" t="s">
        <v>333</v>
      </c>
      <c r="C29" s="245"/>
      <c r="D29" s="255">
        <v>-0.4</v>
      </c>
      <c r="E29" s="266">
        <v>-6.7</v>
      </c>
      <c r="F29" s="266">
        <v>-0.2</v>
      </c>
      <c r="G29" s="266">
        <v>-3.5</v>
      </c>
      <c r="H29" s="266">
        <v>0.4</v>
      </c>
      <c r="I29" s="266">
        <v>2.2000000000000002</v>
      </c>
      <c r="J29" s="266">
        <v>0</v>
      </c>
      <c r="K29" s="266">
        <v>0.8</v>
      </c>
      <c r="L29" s="281">
        <v>-0.2</v>
      </c>
      <c r="M29" s="281">
        <v>-2.8</v>
      </c>
      <c r="N29" s="281">
        <v>12</v>
      </c>
      <c r="O29" s="281">
        <v>0.3</v>
      </c>
      <c r="P29" s="266">
        <v>-8.3000000000000007</v>
      </c>
      <c r="Q29" s="266">
        <v>0.4</v>
      </c>
      <c r="R29" s="266">
        <v>-1.4</v>
      </c>
      <c r="S29" s="281">
        <v>0.5</v>
      </c>
    </row>
    <row r="30" spans="1:19" ht="13.5" customHeight="1">
      <c r="A30" s="233"/>
      <c r="B30" s="233" t="s">
        <v>244</v>
      </c>
      <c r="C30" s="245"/>
      <c r="D30" s="255">
        <v>1.9</v>
      </c>
      <c r="E30" s="266">
        <v>-1.4</v>
      </c>
      <c r="F30" s="266">
        <v>-0.6</v>
      </c>
      <c r="G30" s="266">
        <v>-8.1</v>
      </c>
      <c r="H30" s="266">
        <v>0.2</v>
      </c>
      <c r="I30" s="266">
        <v>-2.7</v>
      </c>
      <c r="J30" s="266">
        <v>-1.3</v>
      </c>
      <c r="K30" s="266">
        <v>3.3</v>
      </c>
      <c r="L30" s="281">
        <v>-8.1</v>
      </c>
      <c r="M30" s="281">
        <v>6.1</v>
      </c>
      <c r="N30" s="281">
        <v>-1.8</v>
      </c>
      <c r="O30" s="281">
        <v>-0.2</v>
      </c>
      <c r="P30" s="266">
        <v>31.2</v>
      </c>
      <c r="Q30" s="266">
        <v>6.6</v>
      </c>
      <c r="R30" s="266">
        <v>0.3</v>
      </c>
      <c r="S30" s="281">
        <v>-3.2</v>
      </c>
    </row>
    <row r="31" spans="1:19" ht="13.5" customHeight="1">
      <c r="A31" s="233"/>
      <c r="B31" s="233" t="s">
        <v>153</v>
      </c>
      <c r="C31" s="245"/>
      <c r="D31" s="255">
        <v>1.4</v>
      </c>
      <c r="E31" s="266">
        <v>9.9</v>
      </c>
      <c r="F31" s="266">
        <v>1.1000000000000001</v>
      </c>
      <c r="G31" s="266">
        <v>0.5</v>
      </c>
      <c r="H31" s="266">
        <v>5.8</v>
      </c>
      <c r="I31" s="266">
        <v>0.9</v>
      </c>
      <c r="J31" s="266">
        <v>-6.4</v>
      </c>
      <c r="K31" s="266">
        <v>-6.9</v>
      </c>
      <c r="L31" s="281">
        <v>14.2</v>
      </c>
      <c r="M31" s="281">
        <v>4.3</v>
      </c>
      <c r="N31" s="281">
        <v>0.4</v>
      </c>
      <c r="O31" s="281">
        <v>0</v>
      </c>
      <c r="P31" s="266">
        <v>0.6</v>
      </c>
      <c r="Q31" s="266">
        <v>1.6</v>
      </c>
      <c r="R31" s="266">
        <v>0.9</v>
      </c>
      <c r="S31" s="281">
        <v>14.3</v>
      </c>
    </row>
    <row r="32" spans="1:19" ht="13.5" customHeight="1">
      <c r="A32" s="233"/>
      <c r="B32" s="233" t="s">
        <v>366</v>
      </c>
      <c r="C32" s="245"/>
      <c r="D32" s="255">
        <v>-0.2</v>
      </c>
      <c r="E32" s="266">
        <v>-2.5</v>
      </c>
      <c r="F32" s="266">
        <v>4</v>
      </c>
      <c r="G32" s="266">
        <v>-6.9</v>
      </c>
      <c r="H32" s="266">
        <v>-0.1</v>
      </c>
      <c r="I32" s="266">
        <v>-7.8</v>
      </c>
      <c r="J32" s="266">
        <v>-3.7</v>
      </c>
      <c r="K32" s="266">
        <v>4.5</v>
      </c>
      <c r="L32" s="281">
        <v>-6.5</v>
      </c>
      <c r="M32" s="281">
        <v>-5.5</v>
      </c>
      <c r="N32" s="281">
        <v>-0.3</v>
      </c>
      <c r="O32" s="281">
        <v>4.3</v>
      </c>
      <c r="P32" s="266">
        <v>-0.8</v>
      </c>
      <c r="Q32" s="266">
        <v>-1.8</v>
      </c>
      <c r="R32" s="266">
        <v>4.4000000000000004</v>
      </c>
      <c r="S32" s="281">
        <v>3.5</v>
      </c>
    </row>
    <row r="33" spans="1:32" ht="13.5" customHeight="1">
      <c r="A33" s="234"/>
      <c r="B33" s="234" t="s">
        <v>160</v>
      </c>
      <c r="C33" s="246"/>
      <c r="D33" s="257">
        <v>1.4</v>
      </c>
      <c r="E33" s="268">
        <v>0.9</v>
      </c>
      <c r="F33" s="268">
        <v>1.8</v>
      </c>
      <c r="G33" s="268">
        <v>9</v>
      </c>
      <c r="H33" s="268">
        <v>-6.3</v>
      </c>
      <c r="I33" s="268">
        <v>5.0999999999999996</v>
      </c>
      <c r="J33" s="268">
        <v>3.6</v>
      </c>
      <c r="K33" s="268">
        <v>-3.5</v>
      </c>
      <c r="L33" s="268">
        <v>5.6</v>
      </c>
      <c r="M33" s="268">
        <v>1.9</v>
      </c>
      <c r="N33" s="268">
        <v>-0.8</v>
      </c>
      <c r="O33" s="268">
        <v>-9.6999999999999993</v>
      </c>
      <c r="P33" s="268">
        <v>-1.9</v>
      </c>
      <c r="Q33" s="268">
        <v>0.7</v>
      </c>
      <c r="R33" s="268">
        <v>2.8</v>
      </c>
      <c r="S33" s="268">
        <v>4.7</v>
      </c>
    </row>
    <row r="34" spans="1:32" ht="13.5" customHeight="1">
      <c r="A34" s="233" t="s">
        <v>174</v>
      </c>
      <c r="B34" s="233">
        <v>11</v>
      </c>
      <c r="C34" s="245" t="s">
        <v>257</v>
      </c>
      <c r="D34" s="254">
        <v>2.4</v>
      </c>
      <c r="E34" s="265">
        <v>2</v>
      </c>
      <c r="F34" s="265">
        <v>3.3</v>
      </c>
      <c r="G34" s="265">
        <v>12.9</v>
      </c>
      <c r="H34" s="265">
        <v>-0.6</v>
      </c>
      <c r="I34" s="265">
        <v>10</v>
      </c>
      <c r="J34" s="265">
        <v>6.8</v>
      </c>
      <c r="K34" s="265">
        <v>-0.3</v>
      </c>
      <c r="L34" s="265">
        <v>-6.5</v>
      </c>
      <c r="M34" s="265">
        <v>-0.7</v>
      </c>
      <c r="N34" s="265">
        <v>2.2999999999999998</v>
      </c>
      <c r="O34" s="265">
        <v>-13.9</v>
      </c>
      <c r="P34" s="265">
        <v>-5</v>
      </c>
      <c r="Q34" s="265">
        <v>1.4</v>
      </c>
      <c r="R34" s="265">
        <v>1.7</v>
      </c>
      <c r="S34" s="265">
        <v>2.4</v>
      </c>
    </row>
    <row r="35" spans="1:32" ht="13.5" customHeight="1">
      <c r="A35" s="235" t="s">
        <v>87</v>
      </c>
      <c r="B35" s="233">
        <v>12</v>
      </c>
      <c r="C35" s="245"/>
      <c r="D35" s="255">
        <v>2.1</v>
      </c>
      <c r="E35" s="266">
        <v>-1.1000000000000001</v>
      </c>
      <c r="F35" s="266">
        <v>2.5</v>
      </c>
      <c r="G35" s="266">
        <v>10.199999999999999</v>
      </c>
      <c r="H35" s="266">
        <v>-2.9</v>
      </c>
      <c r="I35" s="266">
        <v>5.4</v>
      </c>
      <c r="J35" s="266">
        <v>7.1</v>
      </c>
      <c r="K35" s="266">
        <v>-0.8</v>
      </c>
      <c r="L35" s="266">
        <v>-3.9</v>
      </c>
      <c r="M35" s="266">
        <v>2.2000000000000002</v>
      </c>
      <c r="N35" s="266">
        <v>2</v>
      </c>
      <c r="O35" s="266">
        <v>-11.6</v>
      </c>
      <c r="P35" s="266">
        <v>-1.2</v>
      </c>
      <c r="Q35" s="266">
        <v>2.5</v>
      </c>
      <c r="R35" s="266">
        <v>0.6</v>
      </c>
      <c r="S35" s="266">
        <v>-0.7</v>
      </c>
    </row>
    <row r="36" spans="1:32" ht="13.5" customHeight="1">
      <c r="A36" s="235" t="s">
        <v>473</v>
      </c>
      <c r="B36" s="233" t="s">
        <v>363</v>
      </c>
      <c r="C36" s="245"/>
      <c r="D36" s="255">
        <v>2.6</v>
      </c>
      <c r="E36" s="266">
        <v>-2.9</v>
      </c>
      <c r="F36" s="266">
        <v>0.8</v>
      </c>
      <c r="G36" s="266">
        <v>18.600000000000001</v>
      </c>
      <c r="H36" s="266">
        <v>8.5</v>
      </c>
      <c r="I36" s="266">
        <v>-0.1</v>
      </c>
      <c r="J36" s="266">
        <v>19.2</v>
      </c>
      <c r="K36" s="266">
        <v>2.6</v>
      </c>
      <c r="L36" s="266">
        <v>-1.2</v>
      </c>
      <c r="M36" s="266">
        <v>-2.2999999999999998</v>
      </c>
      <c r="N36" s="266">
        <v>0.7</v>
      </c>
      <c r="O36" s="266">
        <v>-15.4</v>
      </c>
      <c r="P36" s="266">
        <v>3</v>
      </c>
      <c r="Q36" s="266">
        <v>-0.7</v>
      </c>
      <c r="R36" s="266">
        <v>7</v>
      </c>
      <c r="S36" s="266">
        <v>2.1</v>
      </c>
    </row>
    <row r="37" spans="1:32" ht="13.5" customHeight="1">
      <c r="A37" s="235" t="s">
        <v>87</v>
      </c>
      <c r="B37" s="233">
        <v>2</v>
      </c>
      <c r="D37" s="255">
        <v>3.4</v>
      </c>
      <c r="E37" s="266">
        <v>1.1000000000000001</v>
      </c>
      <c r="F37" s="266">
        <v>1.8</v>
      </c>
      <c r="G37" s="266">
        <v>15.7</v>
      </c>
      <c r="H37" s="266">
        <v>11.4</v>
      </c>
      <c r="I37" s="266">
        <v>6.1</v>
      </c>
      <c r="J37" s="266">
        <v>18.8</v>
      </c>
      <c r="K37" s="266">
        <v>4.0999999999999996</v>
      </c>
      <c r="L37" s="266">
        <v>-4.2</v>
      </c>
      <c r="M37" s="266">
        <v>-1.3</v>
      </c>
      <c r="N37" s="266">
        <v>4.8</v>
      </c>
      <c r="O37" s="266">
        <v>-18.100000000000001</v>
      </c>
      <c r="P37" s="266">
        <v>1.9</v>
      </c>
      <c r="Q37" s="266">
        <v>-1</v>
      </c>
      <c r="R37" s="266">
        <v>5.8</v>
      </c>
      <c r="S37" s="266">
        <v>2.5</v>
      </c>
    </row>
    <row r="38" spans="1:32" ht="13.5" customHeight="1">
      <c r="A38" s="235" t="s">
        <v>87</v>
      </c>
      <c r="B38" s="233">
        <v>3</v>
      </c>
      <c r="C38" s="245"/>
      <c r="D38" s="255">
        <v>4.0999999999999996</v>
      </c>
      <c r="E38" s="266">
        <v>-1.2</v>
      </c>
      <c r="F38" s="266">
        <v>1.8</v>
      </c>
      <c r="G38" s="266">
        <v>20.5</v>
      </c>
      <c r="H38" s="266">
        <v>0.7</v>
      </c>
      <c r="I38" s="266">
        <v>2.4</v>
      </c>
      <c r="J38" s="266">
        <v>21.1</v>
      </c>
      <c r="K38" s="266">
        <v>3.1</v>
      </c>
      <c r="L38" s="266">
        <v>-4.8</v>
      </c>
      <c r="M38" s="266">
        <v>-1.4</v>
      </c>
      <c r="N38" s="266">
        <v>3</v>
      </c>
      <c r="O38" s="266">
        <v>-17.600000000000001</v>
      </c>
      <c r="P38" s="266">
        <v>1.9</v>
      </c>
      <c r="Q38" s="266">
        <v>6.8</v>
      </c>
      <c r="R38" s="266">
        <v>0.5</v>
      </c>
      <c r="S38" s="266">
        <v>1.6</v>
      </c>
    </row>
    <row r="39" spans="1:32" ht="13.5" customHeight="1">
      <c r="A39" s="235" t="s">
        <v>87</v>
      </c>
      <c r="B39" s="233">
        <v>4</v>
      </c>
      <c r="C39" s="245"/>
      <c r="D39" s="255">
        <v>2.8</v>
      </c>
      <c r="E39" s="266">
        <v>0.6</v>
      </c>
      <c r="F39" s="266">
        <v>1.8</v>
      </c>
      <c r="G39" s="266">
        <v>14.6</v>
      </c>
      <c r="H39" s="266">
        <v>5.9</v>
      </c>
      <c r="I39" s="266">
        <v>-3.5</v>
      </c>
      <c r="J39" s="266">
        <v>15.3</v>
      </c>
      <c r="K39" s="266">
        <v>6.3</v>
      </c>
      <c r="L39" s="266">
        <v>-3</v>
      </c>
      <c r="M39" s="266">
        <v>1.2</v>
      </c>
      <c r="N39" s="266">
        <v>-3.1</v>
      </c>
      <c r="O39" s="266">
        <v>-9.4</v>
      </c>
      <c r="P39" s="266">
        <v>1.4</v>
      </c>
      <c r="Q39" s="266">
        <v>5.8</v>
      </c>
      <c r="R39" s="266">
        <v>-1.2</v>
      </c>
      <c r="S39" s="266">
        <v>-4.0999999999999996</v>
      </c>
    </row>
    <row r="40" spans="1:32" ht="13.5" customHeight="1">
      <c r="A40" s="235" t="s">
        <v>87</v>
      </c>
      <c r="B40" s="233">
        <v>5</v>
      </c>
      <c r="C40" s="245"/>
      <c r="D40" s="255">
        <v>3</v>
      </c>
      <c r="E40" s="266">
        <v>2.5</v>
      </c>
      <c r="F40" s="266">
        <v>3</v>
      </c>
      <c r="G40" s="266">
        <v>15.8</v>
      </c>
      <c r="H40" s="266">
        <v>9.8000000000000007</v>
      </c>
      <c r="I40" s="266">
        <v>1.6</v>
      </c>
      <c r="J40" s="266">
        <v>13.9</v>
      </c>
      <c r="K40" s="266">
        <v>7.1</v>
      </c>
      <c r="L40" s="266">
        <v>-6.2</v>
      </c>
      <c r="M40" s="266">
        <v>-0.1</v>
      </c>
      <c r="N40" s="266">
        <v>-0.2</v>
      </c>
      <c r="O40" s="266">
        <v>-11.7</v>
      </c>
      <c r="P40" s="266">
        <v>1.7</v>
      </c>
      <c r="Q40" s="266">
        <v>-0.1</v>
      </c>
      <c r="R40" s="266">
        <v>3</v>
      </c>
      <c r="S40" s="266">
        <v>2.6</v>
      </c>
    </row>
    <row r="41" spans="1:32" ht="13.5" customHeight="1">
      <c r="A41" s="236" t="s">
        <v>87</v>
      </c>
      <c r="B41" s="233">
        <v>6</v>
      </c>
      <c r="C41" s="245"/>
      <c r="D41" s="255">
        <v>2.7</v>
      </c>
      <c r="E41" s="266">
        <v>1.1000000000000001</v>
      </c>
      <c r="F41" s="266">
        <v>2.9</v>
      </c>
      <c r="G41" s="266">
        <v>19.399999999999999</v>
      </c>
      <c r="H41" s="266">
        <v>3.3</v>
      </c>
      <c r="I41" s="266">
        <v>-5.3</v>
      </c>
      <c r="J41" s="266">
        <v>15.2</v>
      </c>
      <c r="K41" s="266">
        <v>6.8</v>
      </c>
      <c r="L41" s="266">
        <v>-5.8</v>
      </c>
      <c r="M41" s="266">
        <v>1.3</v>
      </c>
      <c r="N41" s="266">
        <v>1.6</v>
      </c>
      <c r="O41" s="266">
        <v>-1.9</v>
      </c>
      <c r="P41" s="266">
        <v>0.3</v>
      </c>
      <c r="Q41" s="266">
        <v>1.7</v>
      </c>
      <c r="R41" s="266">
        <v>2.1</v>
      </c>
      <c r="S41" s="266">
        <v>-3</v>
      </c>
    </row>
    <row r="42" spans="1:32" ht="13.5" customHeight="1">
      <c r="A42" s="235" t="s">
        <v>87</v>
      </c>
      <c r="B42" s="233">
        <v>7</v>
      </c>
      <c r="D42" s="255">
        <v>1.6</v>
      </c>
      <c r="E42" s="266">
        <v>2.2999999999999998</v>
      </c>
      <c r="F42" s="266">
        <v>2.1</v>
      </c>
      <c r="G42" s="266">
        <v>29.8</v>
      </c>
      <c r="H42" s="266">
        <v>16.8</v>
      </c>
      <c r="I42" s="266">
        <v>-1.7</v>
      </c>
      <c r="J42" s="266">
        <v>5.5</v>
      </c>
      <c r="K42" s="266">
        <v>1.8</v>
      </c>
      <c r="L42" s="266">
        <v>-12.6</v>
      </c>
      <c r="M42" s="266">
        <v>3.5</v>
      </c>
      <c r="N42" s="266">
        <v>-6.3</v>
      </c>
      <c r="O42" s="266">
        <v>1.6</v>
      </c>
      <c r="P42" s="266">
        <v>5.0999999999999996</v>
      </c>
      <c r="Q42" s="266">
        <v>-1.6</v>
      </c>
      <c r="R42" s="266">
        <v>2.5</v>
      </c>
      <c r="S42" s="266">
        <v>3.2</v>
      </c>
    </row>
    <row r="43" spans="1:32" ht="13.5" customHeight="1">
      <c r="A43" s="235" t="s">
        <v>87</v>
      </c>
      <c r="B43" s="233">
        <v>8</v>
      </c>
      <c r="C43" s="245"/>
      <c r="D43" s="255">
        <v>1.9</v>
      </c>
      <c r="E43" s="266">
        <v>6.3</v>
      </c>
      <c r="F43" s="266">
        <v>1.8</v>
      </c>
      <c r="G43" s="266">
        <v>31.3</v>
      </c>
      <c r="H43" s="266">
        <v>19.899999999999999</v>
      </c>
      <c r="I43" s="266">
        <v>-2.6</v>
      </c>
      <c r="J43" s="266">
        <v>8.6</v>
      </c>
      <c r="K43" s="266">
        <v>4.7</v>
      </c>
      <c r="L43" s="266">
        <v>-12.6</v>
      </c>
      <c r="M43" s="266">
        <v>3.7</v>
      </c>
      <c r="N43" s="266">
        <v>-1.2</v>
      </c>
      <c r="O43" s="266">
        <v>-0.4</v>
      </c>
      <c r="P43" s="266">
        <v>4.3</v>
      </c>
      <c r="Q43" s="266">
        <v>-2.2999999999999998</v>
      </c>
      <c r="R43" s="266">
        <v>4.5999999999999996</v>
      </c>
      <c r="S43" s="266">
        <v>-1.5</v>
      </c>
    </row>
    <row r="44" spans="1:32" ht="13.5" customHeight="1">
      <c r="A44" s="235" t="s">
        <v>87</v>
      </c>
      <c r="B44" s="233">
        <v>9</v>
      </c>
      <c r="C44" s="245"/>
      <c r="D44" s="255">
        <v>2.8</v>
      </c>
      <c r="E44" s="266">
        <v>8.1</v>
      </c>
      <c r="F44" s="266">
        <v>1.7</v>
      </c>
      <c r="G44" s="266">
        <v>26.9</v>
      </c>
      <c r="H44" s="266">
        <v>12.9</v>
      </c>
      <c r="I44" s="266">
        <v>-3.7</v>
      </c>
      <c r="J44" s="266">
        <v>11.9</v>
      </c>
      <c r="K44" s="266">
        <v>2.7</v>
      </c>
      <c r="L44" s="266">
        <v>-14.3</v>
      </c>
      <c r="M44" s="266">
        <v>-0.5</v>
      </c>
      <c r="N44" s="266">
        <v>-9</v>
      </c>
      <c r="O44" s="266">
        <v>2.7</v>
      </c>
      <c r="P44" s="266">
        <v>7.6</v>
      </c>
      <c r="Q44" s="266">
        <v>1.2</v>
      </c>
      <c r="R44" s="266">
        <v>0.8</v>
      </c>
      <c r="S44" s="266">
        <v>1</v>
      </c>
    </row>
    <row r="45" spans="1:32" ht="13.5" customHeight="1">
      <c r="A45" s="235" t="s">
        <v>87</v>
      </c>
      <c r="B45" s="233">
        <v>10</v>
      </c>
      <c r="C45" s="245"/>
      <c r="D45" s="255">
        <v>1.5</v>
      </c>
      <c r="E45" s="266">
        <v>2.2999999999999998</v>
      </c>
      <c r="F45" s="266">
        <v>1.8</v>
      </c>
      <c r="G45" s="266">
        <v>26.7</v>
      </c>
      <c r="H45" s="266">
        <v>1.9</v>
      </c>
      <c r="I45" s="266">
        <v>-4.0999999999999996</v>
      </c>
      <c r="J45" s="266">
        <v>10.4</v>
      </c>
      <c r="K45" s="266">
        <v>3.3</v>
      </c>
      <c r="L45" s="266">
        <v>-16.5</v>
      </c>
      <c r="M45" s="266">
        <v>5</v>
      </c>
      <c r="N45" s="266">
        <v>-7</v>
      </c>
      <c r="O45" s="266">
        <v>-0.9</v>
      </c>
      <c r="P45" s="266">
        <v>3.7</v>
      </c>
      <c r="Q45" s="266">
        <v>-1.4</v>
      </c>
      <c r="R45" s="266">
        <v>-0.2</v>
      </c>
      <c r="S45" s="266">
        <v>-1.2</v>
      </c>
    </row>
    <row r="46" spans="1:32" ht="13.5" customHeight="1">
      <c r="A46" s="237" t="s">
        <v>87</v>
      </c>
      <c r="B46" s="241">
        <v>11</v>
      </c>
      <c r="C46" s="247"/>
      <c r="D46" s="258">
        <v>2.2000000000000002</v>
      </c>
      <c r="E46" s="269">
        <v>4.0999999999999996</v>
      </c>
      <c r="F46" s="269">
        <v>1.9</v>
      </c>
      <c r="G46" s="269">
        <v>24</v>
      </c>
      <c r="H46" s="269">
        <v>-1</v>
      </c>
      <c r="I46" s="269">
        <v>1.1000000000000001</v>
      </c>
      <c r="J46" s="269">
        <v>10.6</v>
      </c>
      <c r="K46" s="269">
        <v>3.3</v>
      </c>
      <c r="L46" s="269">
        <v>-2.7</v>
      </c>
      <c r="M46" s="269">
        <v>3.2</v>
      </c>
      <c r="N46" s="269">
        <v>-7</v>
      </c>
      <c r="O46" s="269">
        <v>2.7</v>
      </c>
      <c r="P46" s="269">
        <v>3.7</v>
      </c>
      <c r="Q46" s="269">
        <v>-3.4</v>
      </c>
      <c r="R46" s="269">
        <v>0.6</v>
      </c>
      <c r="S46" s="269">
        <v>3.3</v>
      </c>
    </row>
    <row r="47" spans="1:32" ht="27" customHeight="1">
      <c r="A47" s="238" t="s">
        <v>474</v>
      </c>
      <c r="B47" s="238"/>
      <c r="C47" s="248"/>
      <c r="D47" s="260">
        <v>1.3</v>
      </c>
      <c r="E47" s="260">
        <v>2.2999999999999998</v>
      </c>
      <c r="F47" s="260">
        <v>0.5</v>
      </c>
      <c r="G47" s="260">
        <v>0.6</v>
      </c>
      <c r="H47" s="260">
        <v>-0.2</v>
      </c>
      <c r="I47" s="260">
        <v>9.1999999999999993</v>
      </c>
      <c r="J47" s="260">
        <v>0.6</v>
      </c>
      <c r="K47" s="260">
        <v>0.8</v>
      </c>
      <c r="L47" s="260">
        <v>14</v>
      </c>
      <c r="M47" s="260">
        <v>-3.2</v>
      </c>
      <c r="N47" s="260">
        <v>3.1</v>
      </c>
      <c r="O47" s="260">
        <v>1.7</v>
      </c>
      <c r="P47" s="260">
        <v>-0.9</v>
      </c>
      <c r="Q47" s="260">
        <v>-0.3</v>
      </c>
      <c r="R47" s="260">
        <v>1.2</v>
      </c>
      <c r="S47" s="260">
        <v>5.0999999999999996</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54">
        <v>98.4</v>
      </c>
      <c r="E54" s="265">
        <v>134.6</v>
      </c>
      <c r="F54" s="265">
        <v>99.9</v>
      </c>
      <c r="G54" s="265">
        <v>108.5</v>
      </c>
      <c r="H54" s="265">
        <v>114.8</v>
      </c>
      <c r="I54" s="265">
        <v>103.4</v>
      </c>
      <c r="J54" s="265">
        <v>98.7</v>
      </c>
      <c r="K54" s="265">
        <v>105.1</v>
      </c>
      <c r="L54" s="280">
        <v>92.7</v>
      </c>
      <c r="M54" s="280">
        <v>100.7</v>
      </c>
      <c r="N54" s="280">
        <v>87.8</v>
      </c>
      <c r="O54" s="280">
        <v>112.9</v>
      </c>
      <c r="P54" s="265">
        <v>84.4</v>
      </c>
      <c r="Q54" s="265">
        <v>91.3</v>
      </c>
      <c r="R54" s="265">
        <v>94.4</v>
      </c>
      <c r="S54" s="280">
        <v>100.7</v>
      </c>
    </row>
    <row r="55" spans="1:19" ht="13.5" customHeight="1">
      <c r="A55" s="233" t="s">
        <v>52</v>
      </c>
      <c r="B55" s="233" t="s">
        <v>333</v>
      </c>
      <c r="C55" s="245"/>
      <c r="D55" s="255">
        <v>99</v>
      </c>
      <c r="E55" s="266">
        <v>109.9</v>
      </c>
      <c r="F55" s="266">
        <v>100.3</v>
      </c>
      <c r="G55" s="266">
        <v>107.5</v>
      </c>
      <c r="H55" s="266">
        <v>103.9</v>
      </c>
      <c r="I55" s="266">
        <v>102</v>
      </c>
      <c r="J55" s="266">
        <v>105.4</v>
      </c>
      <c r="K55" s="266">
        <v>100.5</v>
      </c>
      <c r="L55" s="281">
        <v>81.7</v>
      </c>
      <c r="M55" s="281">
        <v>99.6</v>
      </c>
      <c r="N55" s="281">
        <v>110.6</v>
      </c>
      <c r="O55" s="281">
        <v>107.2</v>
      </c>
      <c r="P55" s="266">
        <v>79.3</v>
      </c>
      <c r="Q55" s="266">
        <v>93.9</v>
      </c>
      <c r="R55" s="266">
        <v>99.1</v>
      </c>
      <c r="S55" s="281">
        <v>100</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101.5</v>
      </c>
      <c r="E57" s="266">
        <v>116.9</v>
      </c>
      <c r="F57" s="266">
        <v>100.4</v>
      </c>
      <c r="G57" s="266">
        <v>99.5</v>
      </c>
      <c r="H57" s="266">
        <v>103.5</v>
      </c>
      <c r="I57" s="266">
        <v>101.5</v>
      </c>
      <c r="J57" s="266">
        <v>96.2</v>
      </c>
      <c r="K57" s="266">
        <v>84.5</v>
      </c>
      <c r="L57" s="266">
        <v>102.5</v>
      </c>
      <c r="M57" s="266">
        <v>104.5</v>
      </c>
      <c r="N57" s="266">
        <v>93.7</v>
      </c>
      <c r="O57" s="266">
        <v>111.9</v>
      </c>
      <c r="P57" s="266">
        <v>102.2</v>
      </c>
      <c r="Q57" s="266">
        <v>99.8</v>
      </c>
      <c r="R57" s="266">
        <v>89.6</v>
      </c>
      <c r="S57" s="266">
        <v>117.9</v>
      </c>
    </row>
    <row r="58" spans="1:19" ht="13.5" customHeight="1">
      <c r="A58" s="233"/>
      <c r="B58" s="233" t="s">
        <v>366</v>
      </c>
      <c r="C58" s="245"/>
      <c r="D58" s="256">
        <v>102.5</v>
      </c>
      <c r="E58" s="262">
        <v>107.7</v>
      </c>
      <c r="F58" s="262">
        <v>104.2</v>
      </c>
      <c r="G58" s="262">
        <v>103.5</v>
      </c>
      <c r="H58" s="262">
        <v>106.4</v>
      </c>
      <c r="I58" s="262">
        <v>91.2</v>
      </c>
      <c r="J58" s="262">
        <v>90.5</v>
      </c>
      <c r="K58" s="262">
        <v>94</v>
      </c>
      <c r="L58" s="262">
        <v>86.8</v>
      </c>
      <c r="M58" s="262">
        <v>105.3</v>
      </c>
      <c r="N58" s="262">
        <v>98.2</v>
      </c>
      <c r="O58" s="262">
        <v>114</v>
      </c>
      <c r="P58" s="262">
        <v>100.4</v>
      </c>
      <c r="Q58" s="262">
        <v>99.1</v>
      </c>
      <c r="R58" s="262">
        <v>90.5</v>
      </c>
      <c r="S58" s="262">
        <v>127.4</v>
      </c>
    </row>
    <row r="59" spans="1:19" ht="13.5" customHeight="1">
      <c r="A59" s="234"/>
      <c r="B59" s="234" t="s">
        <v>160</v>
      </c>
      <c r="C59" s="246"/>
      <c r="D59" s="257">
        <v>103.2</v>
      </c>
      <c r="E59" s="268">
        <v>111.6</v>
      </c>
      <c r="F59" s="268">
        <v>104.9</v>
      </c>
      <c r="G59" s="268">
        <v>104</v>
      </c>
      <c r="H59" s="268">
        <v>99.7</v>
      </c>
      <c r="I59" s="268">
        <v>93.7</v>
      </c>
      <c r="J59" s="268">
        <v>91.5</v>
      </c>
      <c r="K59" s="268">
        <v>90.9</v>
      </c>
      <c r="L59" s="268">
        <v>84.5</v>
      </c>
      <c r="M59" s="268">
        <v>109.9</v>
      </c>
      <c r="N59" s="268">
        <v>96.9</v>
      </c>
      <c r="O59" s="268">
        <v>107.3</v>
      </c>
      <c r="P59" s="268">
        <v>102.2</v>
      </c>
      <c r="Q59" s="268">
        <v>99.3</v>
      </c>
      <c r="R59" s="268">
        <v>93.2</v>
      </c>
      <c r="S59" s="268">
        <v>125.6</v>
      </c>
    </row>
    <row r="60" spans="1:19" ht="13.5" customHeight="1">
      <c r="A60" s="233" t="s">
        <v>174</v>
      </c>
      <c r="B60" s="233">
        <v>11</v>
      </c>
      <c r="C60" s="245" t="s">
        <v>257</v>
      </c>
      <c r="D60" s="254">
        <v>104.2</v>
      </c>
      <c r="E60" s="265">
        <v>113.4</v>
      </c>
      <c r="F60" s="265">
        <v>105.9</v>
      </c>
      <c r="G60" s="265">
        <v>103.3</v>
      </c>
      <c r="H60" s="265">
        <v>102.2</v>
      </c>
      <c r="I60" s="265">
        <v>96.5</v>
      </c>
      <c r="J60" s="265">
        <v>94</v>
      </c>
      <c r="K60" s="265">
        <v>93.3</v>
      </c>
      <c r="L60" s="265">
        <v>83.1</v>
      </c>
      <c r="M60" s="265">
        <v>110.4</v>
      </c>
      <c r="N60" s="265">
        <v>97.9</v>
      </c>
      <c r="O60" s="265">
        <v>109.6</v>
      </c>
      <c r="P60" s="265">
        <v>100.9</v>
      </c>
      <c r="Q60" s="265">
        <v>98.7</v>
      </c>
      <c r="R60" s="265">
        <v>95.9</v>
      </c>
      <c r="S60" s="265">
        <v>128.6</v>
      </c>
    </row>
    <row r="61" spans="1:19" ht="13.5" customHeight="1">
      <c r="A61" s="235" t="s">
        <v>87</v>
      </c>
      <c r="B61" s="233">
        <v>12</v>
      </c>
      <c r="C61" s="245"/>
      <c r="D61" s="255">
        <v>104.2</v>
      </c>
      <c r="E61" s="266">
        <v>110.5</v>
      </c>
      <c r="F61" s="266">
        <v>105.8</v>
      </c>
      <c r="G61" s="266">
        <v>107</v>
      </c>
      <c r="H61" s="266">
        <v>101.3</v>
      </c>
      <c r="I61" s="266">
        <v>97.1</v>
      </c>
      <c r="J61" s="266">
        <v>90.8</v>
      </c>
      <c r="K61" s="266">
        <v>94.2</v>
      </c>
      <c r="L61" s="266">
        <v>78.400000000000006</v>
      </c>
      <c r="M61" s="266">
        <v>107.9</v>
      </c>
      <c r="N61" s="266">
        <v>97.8</v>
      </c>
      <c r="O61" s="266">
        <v>111.8</v>
      </c>
      <c r="P61" s="266">
        <v>108.2</v>
      </c>
      <c r="Q61" s="266">
        <v>98.7</v>
      </c>
      <c r="R61" s="266">
        <v>95.5</v>
      </c>
      <c r="S61" s="266">
        <v>123.1</v>
      </c>
    </row>
    <row r="62" spans="1:19" ht="13.5" customHeight="1">
      <c r="A62" s="235" t="s">
        <v>473</v>
      </c>
      <c r="B62" s="233" t="s">
        <v>363</v>
      </c>
      <c r="C62" s="245"/>
      <c r="D62" s="255">
        <v>102.9</v>
      </c>
      <c r="E62" s="266">
        <v>108.8</v>
      </c>
      <c r="F62" s="266">
        <v>104.6</v>
      </c>
      <c r="G62" s="266">
        <v>123.6</v>
      </c>
      <c r="H62" s="266">
        <v>102.5</v>
      </c>
      <c r="I62" s="266">
        <v>90.2</v>
      </c>
      <c r="J62" s="266">
        <v>97</v>
      </c>
      <c r="K62" s="266">
        <v>90.5</v>
      </c>
      <c r="L62" s="266">
        <v>66</v>
      </c>
      <c r="M62" s="266">
        <v>111</v>
      </c>
      <c r="N62" s="266">
        <v>90.5</v>
      </c>
      <c r="O62" s="266">
        <v>102.2</v>
      </c>
      <c r="P62" s="266">
        <v>107.5</v>
      </c>
      <c r="Q62" s="266">
        <v>96</v>
      </c>
      <c r="R62" s="266">
        <v>106.3</v>
      </c>
      <c r="S62" s="266">
        <v>127.1</v>
      </c>
    </row>
    <row r="63" spans="1:19" ht="13.5" customHeight="1">
      <c r="A63" s="235" t="s">
        <v>87</v>
      </c>
      <c r="B63" s="233">
        <v>2</v>
      </c>
      <c r="D63" s="255">
        <v>102.5</v>
      </c>
      <c r="E63" s="266">
        <v>109.3</v>
      </c>
      <c r="F63" s="266">
        <v>105.8</v>
      </c>
      <c r="G63" s="266">
        <v>119.6</v>
      </c>
      <c r="H63" s="266">
        <v>100.3</v>
      </c>
      <c r="I63" s="266">
        <v>96.5</v>
      </c>
      <c r="J63" s="266">
        <v>97.3</v>
      </c>
      <c r="K63" s="266">
        <v>90.3</v>
      </c>
      <c r="L63" s="266">
        <v>61.7</v>
      </c>
      <c r="M63" s="266">
        <v>110.6</v>
      </c>
      <c r="N63" s="266">
        <v>92.2</v>
      </c>
      <c r="O63" s="266">
        <v>95.5</v>
      </c>
      <c r="P63" s="266">
        <v>104.8</v>
      </c>
      <c r="Q63" s="266">
        <v>92.4</v>
      </c>
      <c r="R63" s="266">
        <v>108.7</v>
      </c>
      <c r="S63" s="266">
        <v>123.2</v>
      </c>
    </row>
    <row r="64" spans="1:19" ht="13.5" customHeight="1">
      <c r="A64" s="235" t="s">
        <v>87</v>
      </c>
      <c r="B64" s="233">
        <v>3</v>
      </c>
      <c r="C64" s="245"/>
      <c r="D64" s="255">
        <v>102.9</v>
      </c>
      <c r="E64" s="266">
        <v>109</v>
      </c>
      <c r="F64" s="266">
        <v>105.9</v>
      </c>
      <c r="G64" s="266">
        <v>122.9</v>
      </c>
      <c r="H64" s="266">
        <v>102.4</v>
      </c>
      <c r="I64" s="266">
        <v>92.1</v>
      </c>
      <c r="J64" s="266">
        <v>96.9</v>
      </c>
      <c r="K64" s="266">
        <v>93.9</v>
      </c>
      <c r="L64" s="266">
        <v>66.599999999999994</v>
      </c>
      <c r="M64" s="266">
        <v>109.1</v>
      </c>
      <c r="N64" s="266">
        <v>92.5</v>
      </c>
      <c r="O64" s="266">
        <v>96.4</v>
      </c>
      <c r="P64" s="266">
        <v>103.3</v>
      </c>
      <c r="Q64" s="266">
        <v>96.3</v>
      </c>
      <c r="R64" s="266">
        <v>107.2</v>
      </c>
      <c r="S64" s="266">
        <v>125</v>
      </c>
    </row>
    <row r="65" spans="1:19" ht="13.5" customHeight="1">
      <c r="A65" s="235" t="s">
        <v>87</v>
      </c>
      <c r="B65" s="233">
        <v>4</v>
      </c>
      <c r="C65" s="245"/>
      <c r="D65" s="255">
        <v>104.9</v>
      </c>
      <c r="E65" s="266">
        <v>115.1</v>
      </c>
      <c r="F65" s="266">
        <v>108.7</v>
      </c>
      <c r="G65" s="266">
        <v>123.3</v>
      </c>
      <c r="H65" s="266">
        <v>99.3</v>
      </c>
      <c r="I65" s="266">
        <v>94.1</v>
      </c>
      <c r="J65" s="266">
        <v>100.2</v>
      </c>
      <c r="K65" s="266">
        <v>90.9</v>
      </c>
      <c r="L65" s="266">
        <v>66</v>
      </c>
      <c r="M65" s="266">
        <v>111.6</v>
      </c>
      <c r="N65" s="266">
        <v>91.3</v>
      </c>
      <c r="O65" s="266">
        <v>99.6</v>
      </c>
      <c r="P65" s="266">
        <v>103.8</v>
      </c>
      <c r="Q65" s="266">
        <v>98.6</v>
      </c>
      <c r="R65" s="266">
        <v>102.4</v>
      </c>
      <c r="S65" s="266">
        <v>124.8</v>
      </c>
    </row>
    <row r="66" spans="1:19" ht="13.5" customHeight="1">
      <c r="A66" s="235" t="s">
        <v>87</v>
      </c>
      <c r="B66" s="233">
        <v>5</v>
      </c>
      <c r="C66" s="245"/>
      <c r="D66" s="255">
        <v>103.4</v>
      </c>
      <c r="E66" s="266">
        <v>112.1</v>
      </c>
      <c r="F66" s="266">
        <v>108.3</v>
      </c>
      <c r="G66" s="266">
        <v>124</v>
      </c>
      <c r="H66" s="266">
        <v>100.5</v>
      </c>
      <c r="I66" s="266">
        <v>93.6</v>
      </c>
      <c r="J66" s="266">
        <v>97.8</v>
      </c>
      <c r="K66" s="266">
        <v>92.3</v>
      </c>
      <c r="L66" s="266">
        <v>66.3</v>
      </c>
      <c r="M66" s="266">
        <v>110.2</v>
      </c>
      <c r="N66" s="266">
        <v>97.8</v>
      </c>
      <c r="O66" s="266">
        <v>100.2</v>
      </c>
      <c r="P66" s="266">
        <v>103.7</v>
      </c>
      <c r="Q66" s="266">
        <v>90.6</v>
      </c>
      <c r="R66" s="266">
        <v>102.4</v>
      </c>
      <c r="S66" s="266">
        <v>124.1</v>
      </c>
    </row>
    <row r="67" spans="1:19" ht="13.5" customHeight="1">
      <c r="A67" s="236" t="s">
        <v>87</v>
      </c>
      <c r="B67" s="233">
        <v>6</v>
      </c>
      <c r="C67" s="245"/>
      <c r="D67" s="255">
        <v>104.3</v>
      </c>
      <c r="E67" s="266">
        <v>113.8</v>
      </c>
      <c r="F67" s="266">
        <v>109.4</v>
      </c>
      <c r="G67" s="266">
        <v>123.4</v>
      </c>
      <c r="H67" s="266">
        <v>100.5</v>
      </c>
      <c r="I67" s="266">
        <v>94.3</v>
      </c>
      <c r="J67" s="266">
        <v>99.7</v>
      </c>
      <c r="K67" s="266">
        <v>92.6</v>
      </c>
      <c r="L67" s="266">
        <v>63.9</v>
      </c>
      <c r="M67" s="266">
        <v>113.3</v>
      </c>
      <c r="N67" s="266">
        <v>94.7</v>
      </c>
      <c r="O67" s="266">
        <v>108.1</v>
      </c>
      <c r="P67" s="266">
        <v>104.3</v>
      </c>
      <c r="Q67" s="266">
        <v>89.9</v>
      </c>
      <c r="R67" s="266">
        <v>102.1</v>
      </c>
      <c r="S67" s="266">
        <v>127</v>
      </c>
    </row>
    <row r="68" spans="1:19" ht="13.5" customHeight="1">
      <c r="A68" s="235" t="s">
        <v>87</v>
      </c>
      <c r="B68" s="233">
        <v>7</v>
      </c>
      <c r="D68" s="255">
        <v>104.3</v>
      </c>
      <c r="E68" s="266">
        <v>109.9</v>
      </c>
      <c r="F68" s="266">
        <v>108.9</v>
      </c>
      <c r="G68" s="266">
        <v>127.1</v>
      </c>
      <c r="H68" s="266">
        <v>107.2</v>
      </c>
      <c r="I68" s="266">
        <v>92.5</v>
      </c>
      <c r="J68" s="266">
        <v>99.4</v>
      </c>
      <c r="K68" s="266">
        <v>92.2</v>
      </c>
      <c r="L68" s="266">
        <v>69.5</v>
      </c>
      <c r="M68" s="266">
        <v>115.2</v>
      </c>
      <c r="N68" s="266">
        <v>90</v>
      </c>
      <c r="O68" s="266">
        <v>106.5</v>
      </c>
      <c r="P68" s="266">
        <v>102.4</v>
      </c>
      <c r="Q68" s="266">
        <v>92.3</v>
      </c>
      <c r="R68" s="266">
        <v>101.9</v>
      </c>
      <c r="S68" s="266">
        <v>130.69999999999999</v>
      </c>
    </row>
    <row r="69" spans="1:19" ht="13.5" customHeight="1">
      <c r="A69" s="233" t="s">
        <v>87</v>
      </c>
      <c r="B69" s="233">
        <v>8</v>
      </c>
      <c r="C69" s="245"/>
      <c r="D69" s="255">
        <v>104.1</v>
      </c>
      <c r="E69" s="266">
        <v>120.8</v>
      </c>
      <c r="F69" s="266">
        <v>109</v>
      </c>
      <c r="G69" s="266">
        <v>127.6</v>
      </c>
      <c r="H69" s="266">
        <v>110.2</v>
      </c>
      <c r="I69" s="266">
        <v>92.4</v>
      </c>
      <c r="J69" s="266">
        <v>100.8</v>
      </c>
      <c r="K69" s="266">
        <v>92.2</v>
      </c>
      <c r="L69" s="266">
        <v>68</v>
      </c>
      <c r="M69" s="266">
        <v>113.6</v>
      </c>
      <c r="N69" s="266">
        <v>94</v>
      </c>
      <c r="O69" s="266">
        <v>101.8</v>
      </c>
      <c r="P69" s="266">
        <v>101.3</v>
      </c>
      <c r="Q69" s="266">
        <v>91.8</v>
      </c>
      <c r="R69" s="266">
        <v>105.9</v>
      </c>
      <c r="S69" s="266">
        <v>123.9</v>
      </c>
    </row>
    <row r="70" spans="1:19" ht="13.5" customHeight="1">
      <c r="A70" s="235" t="s">
        <v>87</v>
      </c>
      <c r="B70" s="233">
        <v>9</v>
      </c>
      <c r="C70" s="245"/>
      <c r="D70" s="255">
        <v>105.6</v>
      </c>
      <c r="E70" s="266">
        <v>122</v>
      </c>
      <c r="F70" s="266">
        <v>109.6</v>
      </c>
      <c r="G70" s="266">
        <v>127.6</v>
      </c>
      <c r="H70" s="266">
        <v>110.2</v>
      </c>
      <c r="I70" s="266">
        <v>92.8</v>
      </c>
      <c r="J70" s="266">
        <v>100.4</v>
      </c>
      <c r="K70" s="266">
        <v>94</v>
      </c>
      <c r="L70" s="266">
        <v>67.3</v>
      </c>
      <c r="M70" s="266">
        <v>112.7</v>
      </c>
      <c r="N70" s="266">
        <v>94.9</v>
      </c>
      <c r="O70" s="266">
        <v>104.9</v>
      </c>
      <c r="P70" s="266">
        <v>102.8</v>
      </c>
      <c r="Q70" s="266">
        <v>97.5</v>
      </c>
      <c r="R70" s="266">
        <v>102.3</v>
      </c>
      <c r="S70" s="266">
        <v>125.8</v>
      </c>
    </row>
    <row r="71" spans="1:19" ht="13.5" customHeight="1">
      <c r="A71" s="235" t="s">
        <v>87</v>
      </c>
      <c r="B71" s="233">
        <v>10</v>
      </c>
      <c r="C71" s="245"/>
      <c r="D71" s="255">
        <v>105.2</v>
      </c>
      <c r="E71" s="266">
        <v>110.9</v>
      </c>
      <c r="F71" s="266">
        <v>110.4</v>
      </c>
      <c r="G71" s="266">
        <v>126.8</v>
      </c>
      <c r="H71" s="266">
        <v>105.8</v>
      </c>
      <c r="I71" s="266">
        <v>94.3</v>
      </c>
      <c r="J71" s="266">
        <v>100.9</v>
      </c>
      <c r="K71" s="266">
        <v>92.8</v>
      </c>
      <c r="L71" s="266">
        <v>65.8</v>
      </c>
      <c r="M71" s="266">
        <v>117.1</v>
      </c>
      <c r="N71" s="266">
        <v>96.9</v>
      </c>
      <c r="O71" s="266">
        <v>99.6</v>
      </c>
      <c r="P71" s="266">
        <v>103.3</v>
      </c>
      <c r="Q71" s="266">
        <v>92.9</v>
      </c>
      <c r="R71" s="266">
        <v>103</v>
      </c>
      <c r="S71" s="266">
        <v>126.5</v>
      </c>
    </row>
    <row r="72" spans="1:19" ht="13.5" customHeight="1">
      <c r="A72" s="237" t="s">
        <v>87</v>
      </c>
      <c r="B72" s="241">
        <v>11</v>
      </c>
      <c r="C72" s="247"/>
      <c r="D72" s="258">
        <v>106.5</v>
      </c>
      <c r="E72" s="269">
        <v>119</v>
      </c>
      <c r="F72" s="269">
        <v>110.7</v>
      </c>
      <c r="G72" s="269">
        <v>128.1</v>
      </c>
      <c r="H72" s="269">
        <v>105</v>
      </c>
      <c r="I72" s="269">
        <v>100.3</v>
      </c>
      <c r="J72" s="269">
        <v>101.4</v>
      </c>
      <c r="K72" s="269">
        <v>92.7</v>
      </c>
      <c r="L72" s="269">
        <v>85.2</v>
      </c>
      <c r="M72" s="269">
        <v>113.1</v>
      </c>
      <c r="N72" s="269">
        <v>96.6</v>
      </c>
      <c r="O72" s="269">
        <v>100.6</v>
      </c>
      <c r="P72" s="269">
        <v>102.4</v>
      </c>
      <c r="Q72" s="269">
        <v>94.1</v>
      </c>
      <c r="R72" s="269">
        <v>102.5</v>
      </c>
      <c r="S72" s="269">
        <v>133.80000000000001</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0.3</v>
      </c>
      <c r="E74" s="265">
        <v>24.4</v>
      </c>
      <c r="F74" s="265">
        <v>-0.2</v>
      </c>
      <c r="G74" s="265">
        <v>12.8</v>
      </c>
      <c r="H74" s="265">
        <v>-9.4</v>
      </c>
      <c r="I74" s="265">
        <v>-5.7</v>
      </c>
      <c r="J74" s="265">
        <v>12.8</v>
      </c>
      <c r="K74" s="265">
        <v>5.7</v>
      </c>
      <c r="L74" s="280">
        <v>-9.1999999999999993</v>
      </c>
      <c r="M74" s="280">
        <v>18.8</v>
      </c>
      <c r="N74" s="280">
        <v>-8.6</v>
      </c>
      <c r="O74" s="280">
        <v>2.4</v>
      </c>
      <c r="P74" s="265">
        <v>-22.2</v>
      </c>
      <c r="Q74" s="265">
        <v>7.1</v>
      </c>
      <c r="R74" s="265">
        <v>-3.6</v>
      </c>
      <c r="S74" s="280">
        <v>-0.2</v>
      </c>
    </row>
    <row r="75" spans="1:19" ht="13.5" customHeight="1">
      <c r="A75" s="233" t="s">
        <v>52</v>
      </c>
      <c r="B75" s="233" t="s">
        <v>333</v>
      </c>
      <c r="C75" s="245"/>
      <c r="D75" s="255">
        <v>0.6</v>
      </c>
      <c r="E75" s="266">
        <v>-18.399999999999999</v>
      </c>
      <c r="F75" s="266">
        <v>0.4</v>
      </c>
      <c r="G75" s="266">
        <v>-0.9</v>
      </c>
      <c r="H75" s="266">
        <v>-9.5</v>
      </c>
      <c r="I75" s="266">
        <v>-1.4</v>
      </c>
      <c r="J75" s="266">
        <v>6.8</v>
      </c>
      <c r="K75" s="266">
        <v>-4.4000000000000004</v>
      </c>
      <c r="L75" s="281">
        <v>-11.8</v>
      </c>
      <c r="M75" s="281">
        <v>-1.1000000000000001</v>
      </c>
      <c r="N75" s="281">
        <v>26</v>
      </c>
      <c r="O75" s="281">
        <v>-5</v>
      </c>
      <c r="P75" s="266">
        <v>-6.1</v>
      </c>
      <c r="Q75" s="266">
        <v>3</v>
      </c>
      <c r="R75" s="266">
        <v>4.9000000000000004</v>
      </c>
      <c r="S75" s="281">
        <v>-0.7</v>
      </c>
    </row>
    <row r="76" spans="1:19" ht="13.5" customHeight="1">
      <c r="A76" s="233"/>
      <c r="B76" s="233" t="s">
        <v>244</v>
      </c>
      <c r="C76" s="245"/>
      <c r="D76" s="255">
        <v>1.1000000000000001</v>
      </c>
      <c r="E76" s="266">
        <v>-8.9</v>
      </c>
      <c r="F76" s="266">
        <v>-0.3</v>
      </c>
      <c r="G76" s="266">
        <v>-7</v>
      </c>
      <c r="H76" s="266">
        <v>-3.8</v>
      </c>
      <c r="I76" s="266">
        <v>-2</v>
      </c>
      <c r="J76" s="266">
        <v>-5.2</v>
      </c>
      <c r="K76" s="266">
        <v>-0.5</v>
      </c>
      <c r="L76" s="281">
        <v>22.3</v>
      </c>
      <c r="M76" s="281">
        <v>0.4</v>
      </c>
      <c r="N76" s="281">
        <v>-9.6</v>
      </c>
      <c r="O76" s="281">
        <v>-6.7</v>
      </c>
      <c r="P76" s="266">
        <v>26.1</v>
      </c>
      <c r="Q76" s="266">
        <v>6.4</v>
      </c>
      <c r="R76" s="266">
        <v>1</v>
      </c>
      <c r="S76" s="281">
        <v>0.1</v>
      </c>
    </row>
    <row r="77" spans="1:19" ht="13.5" customHeight="1">
      <c r="A77" s="233"/>
      <c r="B77" s="233" t="s">
        <v>153</v>
      </c>
      <c r="C77" s="245"/>
      <c r="D77" s="255">
        <v>1.5</v>
      </c>
      <c r="E77" s="266">
        <v>16.899999999999999</v>
      </c>
      <c r="F77" s="266">
        <v>0.4</v>
      </c>
      <c r="G77" s="266">
        <v>-0.5</v>
      </c>
      <c r="H77" s="266">
        <v>3.4</v>
      </c>
      <c r="I77" s="266">
        <v>1.6</v>
      </c>
      <c r="J77" s="266">
        <v>-3.8</v>
      </c>
      <c r="K77" s="266">
        <v>-15.5</v>
      </c>
      <c r="L77" s="281">
        <v>2.5</v>
      </c>
      <c r="M77" s="281">
        <v>4.5</v>
      </c>
      <c r="N77" s="281">
        <v>-6.4</v>
      </c>
      <c r="O77" s="281">
        <v>11.9</v>
      </c>
      <c r="P77" s="266">
        <v>2.2000000000000002</v>
      </c>
      <c r="Q77" s="266">
        <v>-0.2</v>
      </c>
      <c r="R77" s="266">
        <v>-10.5</v>
      </c>
      <c r="S77" s="281">
        <v>17.8</v>
      </c>
    </row>
    <row r="78" spans="1:19" ht="13.5" customHeight="1">
      <c r="A78" s="233"/>
      <c r="B78" s="233" t="s">
        <v>366</v>
      </c>
      <c r="C78" s="245"/>
      <c r="D78" s="255">
        <v>1</v>
      </c>
      <c r="E78" s="266">
        <v>-7.9</v>
      </c>
      <c r="F78" s="266">
        <v>3.8</v>
      </c>
      <c r="G78" s="266">
        <v>4</v>
      </c>
      <c r="H78" s="266">
        <v>2.8</v>
      </c>
      <c r="I78" s="266">
        <v>-10.1</v>
      </c>
      <c r="J78" s="266">
        <v>-5.9</v>
      </c>
      <c r="K78" s="266">
        <v>11.2</v>
      </c>
      <c r="L78" s="281">
        <v>-15.3</v>
      </c>
      <c r="M78" s="281">
        <v>0.8</v>
      </c>
      <c r="N78" s="281">
        <v>4.8</v>
      </c>
      <c r="O78" s="281">
        <v>1.9</v>
      </c>
      <c r="P78" s="266">
        <v>-1.8</v>
      </c>
      <c r="Q78" s="266">
        <v>-0.7</v>
      </c>
      <c r="R78" s="266">
        <v>1</v>
      </c>
      <c r="S78" s="281">
        <v>8.1</v>
      </c>
    </row>
    <row r="79" spans="1:19" ht="13.5" customHeight="1">
      <c r="A79" s="234"/>
      <c r="B79" s="234" t="s">
        <v>160</v>
      </c>
      <c r="C79" s="246"/>
      <c r="D79" s="257">
        <v>0.7</v>
      </c>
      <c r="E79" s="268">
        <v>3.6</v>
      </c>
      <c r="F79" s="268">
        <v>0.7</v>
      </c>
      <c r="G79" s="268">
        <v>0.5</v>
      </c>
      <c r="H79" s="268">
        <v>-6.3</v>
      </c>
      <c r="I79" s="268">
        <v>2.7</v>
      </c>
      <c r="J79" s="268">
        <v>1.1000000000000001</v>
      </c>
      <c r="K79" s="268">
        <v>-3.3</v>
      </c>
      <c r="L79" s="268">
        <v>-2.6</v>
      </c>
      <c r="M79" s="268">
        <v>4.4000000000000004</v>
      </c>
      <c r="N79" s="268">
        <v>-1.3</v>
      </c>
      <c r="O79" s="268">
        <v>-5.9</v>
      </c>
      <c r="P79" s="268">
        <v>1.8</v>
      </c>
      <c r="Q79" s="268">
        <v>0.2</v>
      </c>
      <c r="R79" s="268">
        <v>3</v>
      </c>
      <c r="S79" s="268">
        <v>-1.4</v>
      </c>
    </row>
    <row r="80" spans="1:19" ht="13.5" customHeight="1">
      <c r="A80" s="233" t="s">
        <v>174</v>
      </c>
      <c r="B80" s="233">
        <v>11</v>
      </c>
      <c r="C80" s="245" t="s">
        <v>257</v>
      </c>
      <c r="D80" s="254">
        <v>1.3</v>
      </c>
      <c r="E80" s="265">
        <v>9.1</v>
      </c>
      <c r="F80" s="265">
        <v>1.7</v>
      </c>
      <c r="G80" s="265">
        <v>-0.3</v>
      </c>
      <c r="H80" s="265">
        <v>-6.1</v>
      </c>
      <c r="I80" s="265">
        <v>6.3</v>
      </c>
      <c r="J80" s="265">
        <v>2.2999999999999998</v>
      </c>
      <c r="K80" s="265">
        <v>0</v>
      </c>
      <c r="L80" s="265">
        <v>-8.8000000000000007</v>
      </c>
      <c r="M80" s="265">
        <v>4.7</v>
      </c>
      <c r="N80" s="265">
        <v>0.4</v>
      </c>
      <c r="O80" s="265">
        <v>1.7</v>
      </c>
      <c r="P80" s="265">
        <v>-1.3</v>
      </c>
      <c r="Q80" s="265">
        <v>-1.7</v>
      </c>
      <c r="R80" s="265">
        <v>5.2</v>
      </c>
      <c r="S80" s="265">
        <v>-0.6</v>
      </c>
    </row>
    <row r="81" spans="1:32" ht="13.5" customHeight="1">
      <c r="A81" s="235" t="s">
        <v>87</v>
      </c>
      <c r="B81" s="233">
        <v>12</v>
      </c>
      <c r="C81" s="245"/>
      <c r="D81" s="255">
        <v>1.2</v>
      </c>
      <c r="E81" s="266">
        <v>2.2000000000000002</v>
      </c>
      <c r="F81" s="266">
        <v>1.4</v>
      </c>
      <c r="G81" s="266">
        <v>1.2</v>
      </c>
      <c r="H81" s="266">
        <v>-5.3</v>
      </c>
      <c r="I81" s="266">
        <v>5.7</v>
      </c>
      <c r="J81" s="266">
        <v>0.4</v>
      </c>
      <c r="K81" s="266">
        <v>-1.7</v>
      </c>
      <c r="L81" s="266">
        <v>-17.3</v>
      </c>
      <c r="M81" s="266">
        <v>4.9000000000000004</v>
      </c>
      <c r="N81" s="266">
        <v>-1</v>
      </c>
      <c r="O81" s="266">
        <v>3.8</v>
      </c>
      <c r="P81" s="266">
        <v>3.1</v>
      </c>
      <c r="Q81" s="266">
        <v>1.4</v>
      </c>
      <c r="R81" s="266">
        <v>4.5</v>
      </c>
      <c r="S81" s="266">
        <v>-6.7</v>
      </c>
    </row>
    <row r="82" spans="1:32" ht="13.5" customHeight="1">
      <c r="A82" s="235" t="s">
        <v>473</v>
      </c>
      <c r="B82" s="233" t="s">
        <v>363</v>
      </c>
      <c r="C82" s="245"/>
      <c r="D82" s="255">
        <v>1.4</v>
      </c>
      <c r="E82" s="266">
        <v>-0.6</v>
      </c>
      <c r="F82" s="266">
        <v>1.8</v>
      </c>
      <c r="G82" s="266">
        <v>23.6</v>
      </c>
      <c r="H82" s="266">
        <v>3.3</v>
      </c>
      <c r="I82" s="266">
        <v>1.2</v>
      </c>
      <c r="J82" s="266">
        <v>5</v>
      </c>
      <c r="K82" s="266">
        <v>4.5</v>
      </c>
      <c r="L82" s="266">
        <v>-20.8</v>
      </c>
      <c r="M82" s="266">
        <v>1.7</v>
      </c>
      <c r="N82" s="266">
        <v>-1.3</v>
      </c>
      <c r="O82" s="266">
        <v>-2.5</v>
      </c>
      <c r="P82" s="266">
        <v>4.5</v>
      </c>
      <c r="Q82" s="266">
        <v>-4.0999999999999996</v>
      </c>
      <c r="R82" s="266">
        <v>21.5</v>
      </c>
      <c r="S82" s="266">
        <v>0.5</v>
      </c>
    </row>
    <row r="83" spans="1:32" ht="13.5" customHeight="1">
      <c r="A83" s="235" t="s">
        <v>87</v>
      </c>
      <c r="B83" s="233">
        <v>2</v>
      </c>
      <c r="D83" s="255">
        <v>1.3</v>
      </c>
      <c r="E83" s="266">
        <v>-0.8</v>
      </c>
      <c r="F83" s="266">
        <v>2.6</v>
      </c>
      <c r="G83" s="266">
        <v>19.5</v>
      </c>
      <c r="H83" s="266">
        <v>3.9</v>
      </c>
      <c r="I83" s="266">
        <v>7.2</v>
      </c>
      <c r="J83" s="266">
        <v>7.6</v>
      </c>
      <c r="K83" s="266">
        <v>6</v>
      </c>
      <c r="L83" s="266">
        <v>-28</v>
      </c>
      <c r="M83" s="266">
        <v>-0.5</v>
      </c>
      <c r="N83" s="266">
        <v>2.2000000000000002</v>
      </c>
      <c r="O83" s="266">
        <v>-16.7</v>
      </c>
      <c r="P83" s="266">
        <v>2.1</v>
      </c>
      <c r="Q83" s="266">
        <v>-5</v>
      </c>
      <c r="R83" s="266">
        <v>18.399999999999999</v>
      </c>
      <c r="S83" s="266">
        <v>-2.2999999999999998</v>
      </c>
    </row>
    <row r="84" spans="1:32" ht="13.5" customHeight="1">
      <c r="A84" s="235" t="s">
        <v>87</v>
      </c>
      <c r="B84" s="233">
        <v>3</v>
      </c>
      <c r="C84" s="245"/>
      <c r="D84" s="255">
        <v>1.6</v>
      </c>
      <c r="E84" s="266">
        <v>-2.1</v>
      </c>
      <c r="F84" s="266">
        <v>2.1</v>
      </c>
      <c r="G84" s="266">
        <v>22.3</v>
      </c>
      <c r="H84" s="266">
        <v>-4.8</v>
      </c>
      <c r="I84" s="266">
        <v>4.4000000000000004</v>
      </c>
      <c r="J84" s="266">
        <v>7.5</v>
      </c>
      <c r="K84" s="266">
        <v>6.3</v>
      </c>
      <c r="L84" s="266">
        <v>-23.4</v>
      </c>
      <c r="M84" s="266">
        <v>-0.9</v>
      </c>
      <c r="N84" s="266">
        <v>2.7</v>
      </c>
      <c r="O84" s="266">
        <v>-7.3</v>
      </c>
      <c r="P84" s="266">
        <v>-1.2</v>
      </c>
      <c r="Q84" s="266">
        <v>2.4</v>
      </c>
      <c r="R84" s="266">
        <v>14.3</v>
      </c>
      <c r="S84" s="266">
        <v>-4.0999999999999996</v>
      </c>
    </row>
    <row r="85" spans="1:32" ht="13.5" customHeight="1">
      <c r="A85" s="235" t="s">
        <v>87</v>
      </c>
      <c r="B85" s="233">
        <v>4</v>
      </c>
      <c r="C85" s="245"/>
      <c r="D85" s="255">
        <v>1.2</v>
      </c>
      <c r="E85" s="266">
        <v>0.7</v>
      </c>
      <c r="F85" s="266">
        <v>2.5</v>
      </c>
      <c r="G85" s="266">
        <v>22.6</v>
      </c>
      <c r="H85" s="266">
        <v>1.2</v>
      </c>
      <c r="I85" s="266">
        <v>-2.9</v>
      </c>
      <c r="J85" s="266">
        <v>6.9</v>
      </c>
      <c r="K85" s="266">
        <v>4.7</v>
      </c>
      <c r="L85" s="266">
        <v>-29</v>
      </c>
      <c r="M85" s="266">
        <v>1.5</v>
      </c>
      <c r="N85" s="266">
        <v>2</v>
      </c>
      <c r="O85" s="266">
        <v>-6.1</v>
      </c>
      <c r="P85" s="266">
        <v>1.8</v>
      </c>
      <c r="Q85" s="266">
        <v>1.5</v>
      </c>
      <c r="R85" s="266">
        <v>8.6</v>
      </c>
      <c r="S85" s="266">
        <v>-7.9</v>
      </c>
    </row>
    <row r="86" spans="1:32" ht="13.5" customHeight="1">
      <c r="A86" s="235" t="s">
        <v>87</v>
      </c>
      <c r="B86" s="233">
        <v>5</v>
      </c>
      <c r="C86" s="245"/>
      <c r="D86" s="255">
        <v>1.3</v>
      </c>
      <c r="E86" s="266">
        <v>0.4</v>
      </c>
      <c r="F86" s="266">
        <v>2.9</v>
      </c>
      <c r="G86" s="266">
        <v>25.1</v>
      </c>
      <c r="H86" s="266">
        <v>5.9</v>
      </c>
      <c r="I86" s="266">
        <v>2.2999999999999998</v>
      </c>
      <c r="J86" s="266">
        <v>5</v>
      </c>
      <c r="K86" s="266">
        <v>7.1</v>
      </c>
      <c r="L86" s="266">
        <v>-28.8</v>
      </c>
      <c r="M86" s="266">
        <v>0.9</v>
      </c>
      <c r="N86" s="266">
        <v>5.4</v>
      </c>
      <c r="O86" s="266">
        <v>-5</v>
      </c>
      <c r="P86" s="266">
        <v>2.5</v>
      </c>
      <c r="Q86" s="266">
        <v>-5.9</v>
      </c>
      <c r="R86" s="266">
        <v>10.8</v>
      </c>
      <c r="S86" s="266">
        <v>0.2</v>
      </c>
    </row>
    <row r="87" spans="1:32" ht="13.5" customHeight="1">
      <c r="A87" s="236" t="s">
        <v>87</v>
      </c>
      <c r="B87" s="233">
        <v>6</v>
      </c>
      <c r="C87" s="245"/>
      <c r="D87" s="255">
        <v>1.2</v>
      </c>
      <c r="E87" s="266">
        <v>-0.2</v>
      </c>
      <c r="F87" s="266">
        <v>3.8</v>
      </c>
      <c r="G87" s="266">
        <v>22.5</v>
      </c>
      <c r="H87" s="266">
        <v>3.1</v>
      </c>
      <c r="I87" s="266">
        <v>-2</v>
      </c>
      <c r="J87" s="266">
        <v>5.6</v>
      </c>
      <c r="K87" s="266">
        <v>4.9000000000000004</v>
      </c>
      <c r="L87" s="266">
        <v>-26.6</v>
      </c>
      <c r="M87" s="266">
        <v>2.7</v>
      </c>
      <c r="N87" s="266">
        <v>4.4000000000000004</v>
      </c>
      <c r="O87" s="266">
        <v>0.6</v>
      </c>
      <c r="P87" s="266">
        <v>1</v>
      </c>
      <c r="Q87" s="266">
        <v>-5.2</v>
      </c>
      <c r="R87" s="266">
        <v>9.5</v>
      </c>
      <c r="S87" s="266">
        <v>-2.8</v>
      </c>
    </row>
    <row r="88" spans="1:32" ht="13.5" customHeight="1">
      <c r="A88" s="235" t="s">
        <v>87</v>
      </c>
      <c r="B88" s="233">
        <v>7</v>
      </c>
      <c r="D88" s="255">
        <v>1.3</v>
      </c>
      <c r="E88" s="266">
        <v>-3.3</v>
      </c>
      <c r="F88" s="266">
        <v>3.3</v>
      </c>
      <c r="G88" s="266">
        <v>33.5</v>
      </c>
      <c r="H88" s="266">
        <v>15.5</v>
      </c>
      <c r="I88" s="266">
        <v>-2.8</v>
      </c>
      <c r="J88" s="266">
        <v>8</v>
      </c>
      <c r="K88" s="266">
        <v>3.2</v>
      </c>
      <c r="L88" s="266">
        <v>-19.399999999999999</v>
      </c>
      <c r="M88" s="266">
        <v>5</v>
      </c>
      <c r="N88" s="266">
        <v>0.6</v>
      </c>
      <c r="O88" s="266">
        <v>-1.1000000000000001</v>
      </c>
      <c r="P88" s="266">
        <v>0.8</v>
      </c>
      <c r="Q88" s="266">
        <v>-5.7</v>
      </c>
      <c r="R88" s="266">
        <v>9.1</v>
      </c>
      <c r="S88" s="266">
        <v>0.8</v>
      </c>
    </row>
    <row r="89" spans="1:32" ht="13.5" customHeight="1">
      <c r="A89" s="233" t="s">
        <v>87</v>
      </c>
      <c r="B89" s="233">
        <v>8</v>
      </c>
      <c r="C89" s="245"/>
      <c r="D89" s="255">
        <v>1.5</v>
      </c>
      <c r="E89" s="266">
        <v>6.2</v>
      </c>
      <c r="F89" s="266">
        <v>3</v>
      </c>
      <c r="G89" s="266">
        <v>27.3</v>
      </c>
      <c r="H89" s="266">
        <v>16.100000000000001</v>
      </c>
      <c r="I89" s="266">
        <v>-1.7</v>
      </c>
      <c r="J89" s="266">
        <v>8.6</v>
      </c>
      <c r="K89" s="266">
        <v>3.6</v>
      </c>
      <c r="L89" s="266">
        <v>-15.7</v>
      </c>
      <c r="M89" s="266">
        <v>3.7</v>
      </c>
      <c r="N89" s="266">
        <v>4.8</v>
      </c>
      <c r="O89" s="266">
        <v>-4.0999999999999996</v>
      </c>
      <c r="P89" s="266">
        <v>2.2000000000000002</v>
      </c>
      <c r="Q89" s="266">
        <v>-5.6</v>
      </c>
      <c r="R89" s="266">
        <v>13</v>
      </c>
      <c r="S89" s="266">
        <v>-3.8</v>
      </c>
    </row>
    <row r="90" spans="1:32" ht="13.5" customHeight="1">
      <c r="A90" s="235" t="s">
        <v>87</v>
      </c>
      <c r="B90" s="233">
        <v>9</v>
      </c>
      <c r="C90" s="245"/>
      <c r="D90" s="255">
        <v>2.8</v>
      </c>
      <c r="E90" s="266">
        <v>8.1</v>
      </c>
      <c r="F90" s="266">
        <v>3.9</v>
      </c>
      <c r="G90" s="266">
        <v>27.6</v>
      </c>
      <c r="H90" s="266">
        <v>10</v>
      </c>
      <c r="I90" s="266">
        <v>-1.9</v>
      </c>
      <c r="J90" s="266">
        <v>9.4</v>
      </c>
      <c r="K90" s="266">
        <v>1.7</v>
      </c>
      <c r="L90" s="266">
        <v>-20.8</v>
      </c>
      <c r="M90" s="266">
        <v>1.2</v>
      </c>
      <c r="N90" s="266">
        <v>4.9000000000000004</v>
      </c>
      <c r="O90" s="266">
        <v>-3.8</v>
      </c>
      <c r="P90" s="266">
        <v>7</v>
      </c>
      <c r="Q90" s="266">
        <v>0.3</v>
      </c>
      <c r="R90" s="266">
        <v>9.1</v>
      </c>
      <c r="S90" s="266">
        <v>-4.5</v>
      </c>
    </row>
    <row r="91" spans="1:32" ht="13.5" customHeight="1">
      <c r="A91" s="235" t="s">
        <v>87</v>
      </c>
      <c r="B91" s="233">
        <v>10</v>
      </c>
      <c r="C91" s="245"/>
      <c r="D91" s="255">
        <v>1.8</v>
      </c>
      <c r="E91" s="266">
        <v>-1.4</v>
      </c>
      <c r="F91" s="266">
        <v>3.9</v>
      </c>
      <c r="G91" s="266">
        <v>28.1</v>
      </c>
      <c r="H91" s="266">
        <v>4.4000000000000004</v>
      </c>
      <c r="I91" s="266">
        <v>-0.3</v>
      </c>
      <c r="J91" s="266">
        <v>7.8</v>
      </c>
      <c r="K91" s="266">
        <v>3.7</v>
      </c>
      <c r="L91" s="266">
        <v>-21.7</v>
      </c>
      <c r="M91" s="266">
        <v>4.2</v>
      </c>
      <c r="N91" s="266">
        <v>8.1</v>
      </c>
      <c r="O91" s="266">
        <v>-9.1</v>
      </c>
      <c r="P91" s="266">
        <v>2.2000000000000002</v>
      </c>
      <c r="Q91" s="266">
        <v>-3.2</v>
      </c>
      <c r="R91" s="266">
        <v>9.1999999999999993</v>
      </c>
      <c r="S91" s="266">
        <v>-2.7</v>
      </c>
    </row>
    <row r="92" spans="1:32" ht="13.5" customHeight="1">
      <c r="A92" s="237" t="s">
        <v>87</v>
      </c>
      <c r="B92" s="241">
        <v>11</v>
      </c>
      <c r="C92" s="247"/>
      <c r="D92" s="319">
        <v>2.7</v>
      </c>
      <c r="E92" s="320">
        <v>4</v>
      </c>
      <c r="F92" s="320">
        <v>4.0999999999999996</v>
      </c>
      <c r="G92" s="320">
        <v>29.5</v>
      </c>
      <c r="H92" s="320">
        <v>3.8</v>
      </c>
      <c r="I92" s="320">
        <v>3.9</v>
      </c>
      <c r="J92" s="320">
        <v>6.8</v>
      </c>
      <c r="K92" s="320">
        <v>1.9</v>
      </c>
      <c r="L92" s="320">
        <v>0.6</v>
      </c>
      <c r="M92" s="320">
        <v>2.2999999999999998</v>
      </c>
      <c r="N92" s="320">
        <v>5.5</v>
      </c>
      <c r="O92" s="320">
        <v>-8.9</v>
      </c>
      <c r="P92" s="320">
        <v>1.8</v>
      </c>
      <c r="Q92" s="320">
        <v>-2.1</v>
      </c>
      <c r="R92" s="320">
        <v>6.8</v>
      </c>
      <c r="S92" s="269">
        <v>1.4</v>
      </c>
    </row>
    <row r="93" spans="1:32" ht="27" customHeight="1">
      <c r="A93" s="238" t="s">
        <v>474</v>
      </c>
      <c r="B93" s="238"/>
      <c r="C93" s="238"/>
      <c r="D93" s="304">
        <v>1.2</v>
      </c>
      <c r="E93" s="260">
        <v>7.3</v>
      </c>
      <c r="F93" s="260">
        <v>0.3</v>
      </c>
      <c r="G93" s="260">
        <v>1</v>
      </c>
      <c r="H93" s="260">
        <v>-0.8</v>
      </c>
      <c r="I93" s="260">
        <v>6.4</v>
      </c>
      <c r="J93" s="260">
        <v>0.5</v>
      </c>
      <c r="K93" s="260">
        <v>-0.1</v>
      </c>
      <c r="L93" s="260">
        <v>29.5</v>
      </c>
      <c r="M93" s="260">
        <v>-3.4</v>
      </c>
      <c r="N93" s="260">
        <v>-0.3</v>
      </c>
      <c r="O93" s="260">
        <v>1</v>
      </c>
      <c r="P93" s="260">
        <v>-0.9</v>
      </c>
      <c r="Q93" s="260">
        <v>1.3</v>
      </c>
      <c r="R93" s="260">
        <v>-0.5</v>
      </c>
      <c r="S93" s="260">
        <v>5.8</v>
      </c>
      <c r="T93" s="239"/>
      <c r="U93" s="239"/>
      <c r="V93" s="239"/>
      <c r="W93" s="239"/>
      <c r="X93" s="239"/>
      <c r="Y93" s="239"/>
      <c r="Z93" s="239"/>
      <c r="AA93" s="239"/>
      <c r="AB93" s="239"/>
      <c r="AC93" s="239"/>
      <c r="AD93" s="239"/>
      <c r="AE93" s="239"/>
      <c r="AF93" s="239"/>
    </row>
    <row r="94" spans="1:32" ht="27" customHeight="1">
      <c r="A94" s="314"/>
      <c r="B94" s="314"/>
      <c r="C94" s="314"/>
      <c r="D94" s="316"/>
      <c r="E94" s="316"/>
      <c r="F94" s="316"/>
      <c r="G94" s="316"/>
      <c r="H94" s="316"/>
      <c r="I94" s="316"/>
      <c r="J94" s="316"/>
      <c r="K94" s="316"/>
      <c r="L94" s="316"/>
      <c r="M94" s="316"/>
      <c r="N94" s="316"/>
      <c r="O94" s="316"/>
      <c r="P94" s="316"/>
      <c r="Q94" s="316"/>
      <c r="R94" s="316"/>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F94"/>
  <sheetViews>
    <sheetView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479</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54">
        <v>105</v>
      </c>
      <c r="E8" s="265">
        <v>100.8</v>
      </c>
      <c r="F8" s="265">
        <v>107.6</v>
      </c>
      <c r="G8" s="265">
        <v>109.6</v>
      </c>
      <c r="H8" s="265">
        <v>91.5</v>
      </c>
      <c r="I8" s="265">
        <v>109.2</v>
      </c>
      <c r="J8" s="265">
        <v>104</v>
      </c>
      <c r="K8" s="265">
        <v>99.7</v>
      </c>
      <c r="L8" s="280">
        <v>109.3</v>
      </c>
      <c r="M8" s="280">
        <v>98.7</v>
      </c>
      <c r="N8" s="280">
        <v>109.8</v>
      </c>
      <c r="O8" s="280">
        <v>114</v>
      </c>
      <c r="P8" s="265">
        <v>96.3</v>
      </c>
      <c r="Q8" s="265">
        <v>102.4</v>
      </c>
      <c r="R8" s="265">
        <v>106.3</v>
      </c>
      <c r="S8" s="280">
        <v>104.5</v>
      </c>
    </row>
    <row r="9" spans="1:28" ht="13.5" customHeight="1">
      <c r="A9" s="233" t="s">
        <v>52</v>
      </c>
      <c r="B9" s="233" t="s">
        <v>333</v>
      </c>
      <c r="C9" s="245"/>
      <c r="D9" s="255">
        <v>103.6</v>
      </c>
      <c r="E9" s="266">
        <v>100.9</v>
      </c>
      <c r="F9" s="266">
        <v>105.5</v>
      </c>
      <c r="G9" s="266">
        <v>101.8</v>
      </c>
      <c r="H9" s="266">
        <v>99.9</v>
      </c>
      <c r="I9" s="266">
        <v>109.8</v>
      </c>
      <c r="J9" s="266">
        <v>101.6</v>
      </c>
      <c r="K9" s="266">
        <v>101.1</v>
      </c>
      <c r="L9" s="281">
        <v>105.1</v>
      </c>
      <c r="M9" s="281">
        <v>98.6</v>
      </c>
      <c r="N9" s="281">
        <v>113.4</v>
      </c>
      <c r="O9" s="281">
        <v>115.6</v>
      </c>
      <c r="P9" s="266">
        <v>92.1</v>
      </c>
      <c r="Q9" s="266">
        <v>100.6</v>
      </c>
      <c r="R9" s="266">
        <v>99.8</v>
      </c>
      <c r="S9" s="281">
        <v>102.3</v>
      </c>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100.7</v>
      </c>
      <c r="E11" s="266">
        <v>102.4</v>
      </c>
      <c r="F11" s="266">
        <v>101.6</v>
      </c>
      <c r="G11" s="266">
        <v>103.9</v>
      </c>
      <c r="H11" s="266">
        <v>103.2</v>
      </c>
      <c r="I11" s="266">
        <v>101.3</v>
      </c>
      <c r="J11" s="266">
        <v>97.5</v>
      </c>
      <c r="K11" s="266">
        <v>98.7</v>
      </c>
      <c r="L11" s="266">
        <v>107.2</v>
      </c>
      <c r="M11" s="266">
        <v>100.2</v>
      </c>
      <c r="N11" s="266">
        <v>101.9</v>
      </c>
      <c r="O11" s="266">
        <v>102.4</v>
      </c>
      <c r="P11" s="266">
        <v>94.1</v>
      </c>
      <c r="Q11" s="266">
        <v>98.6</v>
      </c>
      <c r="R11" s="266">
        <v>104.9</v>
      </c>
      <c r="S11" s="266">
        <v>110.1</v>
      </c>
    </row>
    <row r="12" spans="1:28" ht="13.5" customHeight="1">
      <c r="A12" s="233"/>
      <c r="B12" s="233" t="s">
        <v>366</v>
      </c>
      <c r="C12" s="245"/>
      <c r="D12" s="256">
        <v>100.8</v>
      </c>
      <c r="E12" s="262">
        <v>100.1</v>
      </c>
      <c r="F12" s="262">
        <v>103</v>
      </c>
      <c r="G12" s="262">
        <v>100</v>
      </c>
      <c r="H12" s="262">
        <v>103.8</v>
      </c>
      <c r="I12" s="262">
        <v>97.3</v>
      </c>
      <c r="J12" s="262">
        <v>95.3</v>
      </c>
      <c r="K12" s="262">
        <v>99.7</v>
      </c>
      <c r="L12" s="262">
        <v>113.1</v>
      </c>
      <c r="M12" s="262">
        <v>98.5</v>
      </c>
      <c r="N12" s="262">
        <v>103.6</v>
      </c>
      <c r="O12" s="262">
        <v>105.9</v>
      </c>
      <c r="P12" s="262">
        <v>95</v>
      </c>
      <c r="Q12" s="262">
        <v>99.9</v>
      </c>
      <c r="R12" s="262">
        <v>103.8</v>
      </c>
      <c r="S12" s="262">
        <v>112.5</v>
      </c>
    </row>
    <row r="13" spans="1:28" ht="13.5" customHeight="1">
      <c r="A13" s="234"/>
      <c r="B13" s="234" t="s">
        <v>160</v>
      </c>
      <c r="C13" s="246"/>
      <c r="D13" s="257">
        <v>102.1</v>
      </c>
      <c r="E13" s="268">
        <v>100.2</v>
      </c>
      <c r="F13" s="268">
        <v>105.4</v>
      </c>
      <c r="G13" s="268">
        <v>111.7</v>
      </c>
      <c r="H13" s="268">
        <v>103.1</v>
      </c>
      <c r="I13" s="268">
        <v>101.9</v>
      </c>
      <c r="J13" s="268">
        <v>96.3</v>
      </c>
      <c r="K13" s="268">
        <v>100.2</v>
      </c>
      <c r="L13" s="268">
        <v>105.2</v>
      </c>
      <c r="M13" s="268">
        <v>98.8</v>
      </c>
      <c r="N13" s="268">
        <v>103.3</v>
      </c>
      <c r="O13" s="268">
        <v>101.3</v>
      </c>
      <c r="P13" s="268">
        <v>96.7</v>
      </c>
      <c r="Q13" s="268">
        <v>99.5</v>
      </c>
      <c r="R13" s="268">
        <v>105.5</v>
      </c>
      <c r="S13" s="268">
        <v>115.9</v>
      </c>
    </row>
    <row r="14" spans="1:28" ht="13.5" customHeight="1">
      <c r="A14" s="233" t="s">
        <v>174</v>
      </c>
      <c r="B14" s="233">
        <v>11</v>
      </c>
      <c r="C14" s="245" t="s">
        <v>257</v>
      </c>
      <c r="D14" s="254">
        <v>105.5</v>
      </c>
      <c r="E14" s="265">
        <v>104.3</v>
      </c>
      <c r="F14" s="265">
        <v>110.5</v>
      </c>
      <c r="G14" s="265">
        <v>114</v>
      </c>
      <c r="H14" s="265">
        <v>103.7</v>
      </c>
      <c r="I14" s="265">
        <v>107.5</v>
      </c>
      <c r="J14" s="265">
        <v>97.4</v>
      </c>
      <c r="K14" s="265">
        <v>99.6</v>
      </c>
      <c r="L14" s="265">
        <v>103.9</v>
      </c>
      <c r="M14" s="265">
        <v>101.8</v>
      </c>
      <c r="N14" s="265">
        <v>107.2</v>
      </c>
      <c r="O14" s="265">
        <v>97</v>
      </c>
      <c r="P14" s="265">
        <v>101.3</v>
      </c>
      <c r="Q14" s="265">
        <v>100.8</v>
      </c>
      <c r="R14" s="265">
        <v>102.1</v>
      </c>
      <c r="S14" s="265">
        <v>122</v>
      </c>
    </row>
    <row r="15" spans="1:28" ht="13.5" customHeight="1">
      <c r="A15" s="235" t="s">
        <v>87</v>
      </c>
      <c r="B15" s="233">
        <v>12</v>
      </c>
      <c r="C15" s="245"/>
      <c r="D15" s="255">
        <v>103.1</v>
      </c>
      <c r="E15" s="266">
        <v>103.1</v>
      </c>
      <c r="F15" s="266">
        <v>108.4</v>
      </c>
      <c r="G15" s="266">
        <v>112.4</v>
      </c>
      <c r="H15" s="266">
        <v>101.8</v>
      </c>
      <c r="I15" s="266">
        <v>105.9</v>
      </c>
      <c r="J15" s="266">
        <v>97.1</v>
      </c>
      <c r="K15" s="266">
        <v>99.9</v>
      </c>
      <c r="L15" s="266">
        <v>105.2</v>
      </c>
      <c r="M15" s="266">
        <v>101.6</v>
      </c>
      <c r="N15" s="266">
        <v>103.2</v>
      </c>
      <c r="O15" s="266">
        <v>97.3</v>
      </c>
      <c r="P15" s="266">
        <v>89.7</v>
      </c>
      <c r="Q15" s="266">
        <v>98.1</v>
      </c>
      <c r="R15" s="266">
        <v>107.9</v>
      </c>
      <c r="S15" s="266">
        <v>118.9</v>
      </c>
    </row>
    <row r="16" spans="1:28" ht="13.5" customHeight="1">
      <c r="A16" s="235" t="s">
        <v>473</v>
      </c>
      <c r="B16" s="233" t="s">
        <v>363</v>
      </c>
      <c r="C16" s="245"/>
      <c r="D16" s="255">
        <v>97.2</v>
      </c>
      <c r="E16" s="266">
        <v>85.3</v>
      </c>
      <c r="F16" s="266">
        <v>94.8</v>
      </c>
      <c r="G16" s="266">
        <v>104.2</v>
      </c>
      <c r="H16" s="266">
        <v>95.7</v>
      </c>
      <c r="I16" s="266">
        <v>94.2</v>
      </c>
      <c r="J16" s="266">
        <v>99.1</v>
      </c>
      <c r="K16" s="266">
        <v>95.4</v>
      </c>
      <c r="L16" s="266">
        <v>91.4</v>
      </c>
      <c r="M16" s="266">
        <v>89.8</v>
      </c>
      <c r="N16" s="266">
        <v>93.2</v>
      </c>
      <c r="O16" s="266">
        <v>96.3</v>
      </c>
      <c r="P16" s="266">
        <v>105.4</v>
      </c>
      <c r="Q16" s="266">
        <v>95</v>
      </c>
      <c r="R16" s="266">
        <v>105.2</v>
      </c>
      <c r="S16" s="266">
        <v>117.9</v>
      </c>
    </row>
    <row r="17" spans="1:19" ht="13.5" customHeight="1">
      <c r="A17" s="235" t="s">
        <v>87</v>
      </c>
      <c r="B17" s="233">
        <v>2</v>
      </c>
      <c r="D17" s="255">
        <v>103.5</v>
      </c>
      <c r="E17" s="266">
        <v>101.5</v>
      </c>
      <c r="F17" s="266">
        <v>106</v>
      </c>
      <c r="G17" s="266">
        <v>104.5</v>
      </c>
      <c r="H17" s="266">
        <v>92.8</v>
      </c>
      <c r="I17" s="266">
        <v>103.5</v>
      </c>
      <c r="J17" s="266">
        <v>102.6</v>
      </c>
      <c r="K17" s="266">
        <v>93.1</v>
      </c>
      <c r="L17" s="266">
        <v>98.1</v>
      </c>
      <c r="M17" s="266">
        <v>101.9</v>
      </c>
      <c r="N17" s="266">
        <v>90.6</v>
      </c>
      <c r="O17" s="266">
        <v>100.3</v>
      </c>
      <c r="P17" s="266">
        <v>110.6</v>
      </c>
      <c r="Q17" s="266">
        <v>96.4</v>
      </c>
      <c r="R17" s="266">
        <v>102.6</v>
      </c>
      <c r="S17" s="266">
        <v>121.7</v>
      </c>
    </row>
    <row r="18" spans="1:19" ht="13.5" customHeight="1">
      <c r="A18" s="235" t="s">
        <v>87</v>
      </c>
      <c r="B18" s="233">
        <v>3</v>
      </c>
      <c r="C18" s="245"/>
      <c r="D18" s="255">
        <v>103.1</v>
      </c>
      <c r="E18" s="266">
        <v>98.5</v>
      </c>
      <c r="F18" s="266">
        <v>104.9</v>
      </c>
      <c r="G18" s="266">
        <v>109.7</v>
      </c>
      <c r="H18" s="266">
        <v>96.7</v>
      </c>
      <c r="I18" s="266">
        <v>102.9</v>
      </c>
      <c r="J18" s="266">
        <v>99.8</v>
      </c>
      <c r="K18" s="266">
        <v>94.9</v>
      </c>
      <c r="L18" s="266">
        <v>98.4</v>
      </c>
      <c r="M18" s="266">
        <v>102.6</v>
      </c>
      <c r="N18" s="266">
        <v>94.5</v>
      </c>
      <c r="O18" s="266">
        <v>100.5</v>
      </c>
      <c r="P18" s="266">
        <v>107.6</v>
      </c>
      <c r="Q18" s="266">
        <v>98.5</v>
      </c>
      <c r="R18" s="266">
        <v>109.4</v>
      </c>
      <c r="S18" s="266">
        <v>120</v>
      </c>
    </row>
    <row r="19" spans="1:19" ht="13.5" customHeight="1">
      <c r="A19" s="235" t="s">
        <v>87</v>
      </c>
      <c r="B19" s="233">
        <v>4</v>
      </c>
      <c r="C19" s="245"/>
      <c r="D19" s="255">
        <v>107.5</v>
      </c>
      <c r="E19" s="266">
        <v>103.1</v>
      </c>
      <c r="F19" s="266">
        <v>108.5</v>
      </c>
      <c r="G19" s="266">
        <v>111.1</v>
      </c>
      <c r="H19" s="266">
        <v>98.4</v>
      </c>
      <c r="I19" s="266">
        <v>107.5</v>
      </c>
      <c r="J19" s="266">
        <v>105.5</v>
      </c>
      <c r="K19" s="266">
        <v>101.4</v>
      </c>
      <c r="L19" s="266">
        <v>102.4</v>
      </c>
      <c r="M19" s="266">
        <v>105.1</v>
      </c>
      <c r="N19" s="266">
        <v>93.5</v>
      </c>
      <c r="O19" s="266">
        <v>108</v>
      </c>
      <c r="P19" s="266">
        <v>121.9</v>
      </c>
      <c r="Q19" s="266">
        <v>100.8</v>
      </c>
      <c r="R19" s="266">
        <v>116.3</v>
      </c>
      <c r="S19" s="266">
        <v>124.2</v>
      </c>
    </row>
    <row r="20" spans="1:19" ht="13.5" customHeight="1">
      <c r="A20" s="235" t="s">
        <v>87</v>
      </c>
      <c r="B20" s="233">
        <v>5</v>
      </c>
      <c r="C20" s="245"/>
      <c r="D20" s="255">
        <v>101.7</v>
      </c>
      <c r="E20" s="266">
        <v>89.3</v>
      </c>
      <c r="F20" s="266">
        <v>100.9</v>
      </c>
      <c r="G20" s="266">
        <v>111.2</v>
      </c>
      <c r="H20" s="266">
        <v>100.5</v>
      </c>
      <c r="I20" s="266">
        <v>98.9</v>
      </c>
      <c r="J20" s="266">
        <v>99.3</v>
      </c>
      <c r="K20" s="266">
        <v>103.9</v>
      </c>
      <c r="L20" s="266">
        <v>98.3</v>
      </c>
      <c r="M20" s="266">
        <v>98.6</v>
      </c>
      <c r="N20" s="266">
        <v>95.8</v>
      </c>
      <c r="O20" s="266">
        <v>102.5</v>
      </c>
      <c r="P20" s="266">
        <v>120.3</v>
      </c>
      <c r="Q20" s="266">
        <v>96.2</v>
      </c>
      <c r="R20" s="266">
        <v>113.1</v>
      </c>
      <c r="S20" s="266">
        <v>118.4</v>
      </c>
    </row>
    <row r="21" spans="1:19" ht="13.5" customHeight="1">
      <c r="A21" s="236" t="s">
        <v>87</v>
      </c>
      <c r="B21" s="233">
        <v>6</v>
      </c>
      <c r="C21" s="245"/>
      <c r="D21" s="255">
        <v>106.6</v>
      </c>
      <c r="E21" s="266">
        <v>98.8</v>
      </c>
      <c r="F21" s="266">
        <v>109.3</v>
      </c>
      <c r="G21" s="266">
        <v>112.5</v>
      </c>
      <c r="H21" s="266">
        <v>97.5</v>
      </c>
      <c r="I21" s="266">
        <v>106.2</v>
      </c>
      <c r="J21" s="266">
        <v>105</v>
      </c>
      <c r="K21" s="266">
        <v>100.4</v>
      </c>
      <c r="L21" s="266">
        <v>102.6</v>
      </c>
      <c r="M21" s="266">
        <v>105</v>
      </c>
      <c r="N21" s="266">
        <v>96.7</v>
      </c>
      <c r="O21" s="266">
        <v>107</v>
      </c>
      <c r="P21" s="266">
        <v>117.4</v>
      </c>
      <c r="Q21" s="266">
        <v>97.8</v>
      </c>
      <c r="R21" s="266">
        <v>107.5</v>
      </c>
      <c r="S21" s="266">
        <v>124.2</v>
      </c>
    </row>
    <row r="22" spans="1:19" ht="13.5" customHeight="1">
      <c r="A22" s="235" t="s">
        <v>87</v>
      </c>
      <c r="B22" s="233">
        <v>7</v>
      </c>
      <c r="D22" s="255">
        <v>104.3</v>
      </c>
      <c r="E22" s="266">
        <v>99.6</v>
      </c>
      <c r="F22" s="266">
        <v>107.7</v>
      </c>
      <c r="G22" s="266">
        <v>110.3</v>
      </c>
      <c r="H22" s="266">
        <v>103.8</v>
      </c>
      <c r="I22" s="266">
        <v>99.6</v>
      </c>
      <c r="J22" s="266">
        <v>101.4</v>
      </c>
      <c r="K22" s="266">
        <v>107.8</v>
      </c>
      <c r="L22" s="266">
        <v>94.8</v>
      </c>
      <c r="M22" s="266">
        <v>103.7</v>
      </c>
      <c r="N22" s="266">
        <v>87.6</v>
      </c>
      <c r="O22" s="266">
        <v>108.3</v>
      </c>
      <c r="P22" s="266">
        <v>114.8</v>
      </c>
      <c r="Q22" s="266">
        <v>95.9</v>
      </c>
      <c r="R22" s="266">
        <v>113.7</v>
      </c>
      <c r="S22" s="266">
        <v>122.2</v>
      </c>
    </row>
    <row r="23" spans="1:19" ht="13.5" customHeight="1">
      <c r="A23" s="235" t="s">
        <v>87</v>
      </c>
      <c r="B23" s="233">
        <v>8</v>
      </c>
      <c r="C23" s="245"/>
      <c r="D23" s="255">
        <v>98</v>
      </c>
      <c r="E23" s="266">
        <v>88.6</v>
      </c>
      <c r="F23" s="266">
        <v>100.1</v>
      </c>
      <c r="G23" s="266">
        <v>108</v>
      </c>
      <c r="H23" s="266">
        <v>102.3</v>
      </c>
      <c r="I23" s="266">
        <v>96.4</v>
      </c>
      <c r="J23" s="266">
        <v>99.2</v>
      </c>
      <c r="K23" s="266">
        <v>101</v>
      </c>
      <c r="L23" s="266">
        <v>93</v>
      </c>
      <c r="M23" s="266">
        <v>97.4</v>
      </c>
      <c r="N23" s="266">
        <v>89.3</v>
      </c>
      <c r="O23" s="266">
        <v>109.3</v>
      </c>
      <c r="P23" s="266">
        <v>80.7</v>
      </c>
      <c r="Q23" s="266">
        <v>95.3</v>
      </c>
      <c r="R23" s="266">
        <v>108</v>
      </c>
      <c r="S23" s="266">
        <v>116.7</v>
      </c>
    </row>
    <row r="24" spans="1:19" ht="13.5" customHeight="1">
      <c r="A24" s="235" t="s">
        <v>87</v>
      </c>
      <c r="B24" s="233">
        <v>9</v>
      </c>
      <c r="C24" s="245"/>
      <c r="D24" s="255">
        <v>101.9</v>
      </c>
      <c r="E24" s="266">
        <v>101</v>
      </c>
      <c r="F24" s="266">
        <v>104.4</v>
      </c>
      <c r="G24" s="266">
        <v>103.5</v>
      </c>
      <c r="H24" s="266">
        <v>93.4</v>
      </c>
      <c r="I24" s="266">
        <v>101.8</v>
      </c>
      <c r="J24" s="266">
        <v>101.2</v>
      </c>
      <c r="K24" s="266">
        <v>95.2</v>
      </c>
      <c r="L24" s="266">
        <v>90.5</v>
      </c>
      <c r="M24" s="266">
        <v>94.2</v>
      </c>
      <c r="N24" s="266">
        <v>88.1</v>
      </c>
      <c r="O24" s="266">
        <v>106.7</v>
      </c>
      <c r="P24" s="266">
        <v>106.3</v>
      </c>
      <c r="Q24" s="266">
        <v>97.4</v>
      </c>
      <c r="R24" s="266">
        <v>103.4</v>
      </c>
      <c r="S24" s="266">
        <v>118.2</v>
      </c>
    </row>
    <row r="25" spans="1:19" ht="13.5" customHeight="1">
      <c r="A25" s="235" t="s">
        <v>87</v>
      </c>
      <c r="B25" s="233">
        <v>10</v>
      </c>
      <c r="C25" s="245"/>
      <c r="D25" s="255">
        <v>103.1</v>
      </c>
      <c r="E25" s="266">
        <v>102.5</v>
      </c>
      <c r="F25" s="266">
        <v>107.7</v>
      </c>
      <c r="G25" s="266">
        <v>109.9</v>
      </c>
      <c r="H25" s="266">
        <v>100.1</v>
      </c>
      <c r="I25" s="266">
        <v>99.1</v>
      </c>
      <c r="J25" s="266">
        <v>101.4</v>
      </c>
      <c r="K25" s="266">
        <v>105.7</v>
      </c>
      <c r="L25" s="266">
        <v>87.8</v>
      </c>
      <c r="M25" s="266">
        <v>103.1</v>
      </c>
      <c r="N25" s="266">
        <v>87</v>
      </c>
      <c r="O25" s="266">
        <v>99.3</v>
      </c>
      <c r="P25" s="266">
        <v>113.1</v>
      </c>
      <c r="Q25" s="266">
        <v>94.4</v>
      </c>
      <c r="R25" s="266">
        <v>113</v>
      </c>
      <c r="S25" s="266">
        <v>116.8</v>
      </c>
    </row>
    <row r="26" spans="1:19" ht="13.5" customHeight="1">
      <c r="A26" s="237" t="s">
        <v>87</v>
      </c>
      <c r="B26" s="241">
        <v>11</v>
      </c>
      <c r="C26" s="247"/>
      <c r="D26" s="258">
        <v>106.5</v>
      </c>
      <c r="E26" s="269">
        <v>105.7</v>
      </c>
      <c r="F26" s="269">
        <v>111.5</v>
      </c>
      <c r="G26" s="269">
        <v>111.3</v>
      </c>
      <c r="H26" s="269">
        <v>99.7</v>
      </c>
      <c r="I26" s="269">
        <v>107.1</v>
      </c>
      <c r="J26" s="269">
        <v>103.1</v>
      </c>
      <c r="K26" s="269">
        <v>101.6</v>
      </c>
      <c r="L26" s="269">
        <v>101.7</v>
      </c>
      <c r="M26" s="269">
        <v>103.5</v>
      </c>
      <c r="N26" s="269">
        <v>90.8</v>
      </c>
      <c r="O26" s="269">
        <v>99.9</v>
      </c>
      <c r="P26" s="269">
        <v>114.3</v>
      </c>
      <c r="Q26" s="269">
        <v>94.8</v>
      </c>
      <c r="R26" s="269">
        <v>108.2</v>
      </c>
      <c r="S26" s="269">
        <v>127.9</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54">
        <v>-1.5</v>
      </c>
      <c r="E28" s="265">
        <v>-4.5</v>
      </c>
      <c r="F28" s="265">
        <v>-1.7</v>
      </c>
      <c r="G28" s="265">
        <v>4.8</v>
      </c>
      <c r="H28" s="265">
        <v>0.9</v>
      </c>
      <c r="I28" s="265">
        <v>4.9000000000000004</v>
      </c>
      <c r="J28" s="265">
        <v>3.8</v>
      </c>
      <c r="K28" s="265">
        <v>-1.4</v>
      </c>
      <c r="L28" s="280">
        <v>-0.7</v>
      </c>
      <c r="M28" s="280">
        <v>0.8</v>
      </c>
      <c r="N28" s="280">
        <v>-5.5</v>
      </c>
      <c r="O28" s="280">
        <v>-1.7</v>
      </c>
      <c r="P28" s="265">
        <v>-14.5</v>
      </c>
      <c r="Q28" s="265">
        <v>1</v>
      </c>
      <c r="R28" s="265">
        <v>1.4</v>
      </c>
      <c r="S28" s="280">
        <v>-5.6</v>
      </c>
    </row>
    <row r="29" spans="1:19" ht="13.5" customHeight="1">
      <c r="A29" s="233" t="s">
        <v>52</v>
      </c>
      <c r="B29" s="233" t="s">
        <v>333</v>
      </c>
      <c r="C29" s="245"/>
      <c r="D29" s="255">
        <v>-1.3</v>
      </c>
      <c r="E29" s="266">
        <v>0.2</v>
      </c>
      <c r="F29" s="266">
        <v>-2</v>
      </c>
      <c r="G29" s="266">
        <v>-7.1</v>
      </c>
      <c r="H29" s="266">
        <v>9.1</v>
      </c>
      <c r="I29" s="266">
        <v>0.6</v>
      </c>
      <c r="J29" s="266">
        <v>-2.4</v>
      </c>
      <c r="K29" s="266">
        <v>1.5</v>
      </c>
      <c r="L29" s="281">
        <v>-3.8</v>
      </c>
      <c r="M29" s="281">
        <v>-0.1</v>
      </c>
      <c r="N29" s="281">
        <v>3.3</v>
      </c>
      <c r="O29" s="281">
        <v>1.4</v>
      </c>
      <c r="P29" s="266">
        <v>-4.4000000000000004</v>
      </c>
      <c r="Q29" s="266">
        <v>-1.7</v>
      </c>
      <c r="R29" s="266">
        <v>-6.2</v>
      </c>
      <c r="S29" s="281">
        <v>-2.1</v>
      </c>
    </row>
    <row r="30" spans="1:19" ht="13.5" customHeight="1">
      <c r="A30" s="233"/>
      <c r="B30" s="233" t="s">
        <v>244</v>
      </c>
      <c r="C30" s="245"/>
      <c r="D30" s="255">
        <v>-3.4</v>
      </c>
      <c r="E30" s="266">
        <v>-0.9</v>
      </c>
      <c r="F30" s="266">
        <v>-5.2</v>
      </c>
      <c r="G30" s="266">
        <v>-1.7</v>
      </c>
      <c r="H30" s="266">
        <v>0.2</v>
      </c>
      <c r="I30" s="266">
        <v>-9</v>
      </c>
      <c r="J30" s="266">
        <v>-1.5</v>
      </c>
      <c r="K30" s="266">
        <v>-1.1000000000000001</v>
      </c>
      <c r="L30" s="281">
        <v>-4.9000000000000004</v>
      </c>
      <c r="M30" s="281">
        <v>1.3</v>
      </c>
      <c r="N30" s="281">
        <v>-11.7</v>
      </c>
      <c r="O30" s="281">
        <v>-13.6</v>
      </c>
      <c r="P30" s="266">
        <v>8.6</v>
      </c>
      <c r="Q30" s="266">
        <v>-0.6</v>
      </c>
      <c r="R30" s="266">
        <v>0.3</v>
      </c>
      <c r="S30" s="281">
        <v>-2.2000000000000002</v>
      </c>
    </row>
    <row r="31" spans="1:19" ht="13.5" customHeight="1">
      <c r="A31" s="233"/>
      <c r="B31" s="233" t="s">
        <v>153</v>
      </c>
      <c r="C31" s="245"/>
      <c r="D31" s="255">
        <v>0.8</v>
      </c>
      <c r="E31" s="266">
        <v>2.4</v>
      </c>
      <c r="F31" s="266">
        <v>1.6</v>
      </c>
      <c r="G31" s="266">
        <v>3.9</v>
      </c>
      <c r="H31" s="266">
        <v>3.2</v>
      </c>
      <c r="I31" s="266">
        <v>1.3</v>
      </c>
      <c r="J31" s="266">
        <v>-2.5</v>
      </c>
      <c r="K31" s="266">
        <v>-1.4</v>
      </c>
      <c r="L31" s="281">
        <v>7.3</v>
      </c>
      <c r="M31" s="281">
        <v>0.2</v>
      </c>
      <c r="N31" s="281">
        <v>1.8</v>
      </c>
      <c r="O31" s="281">
        <v>2.5</v>
      </c>
      <c r="P31" s="266">
        <v>-5.9</v>
      </c>
      <c r="Q31" s="266">
        <v>-1.4</v>
      </c>
      <c r="R31" s="266">
        <v>4.9000000000000004</v>
      </c>
      <c r="S31" s="281">
        <v>10</v>
      </c>
    </row>
    <row r="32" spans="1:19" ht="13.5" customHeight="1">
      <c r="A32" s="233"/>
      <c r="B32" s="233" t="s">
        <v>366</v>
      </c>
      <c r="C32" s="245"/>
      <c r="D32" s="255">
        <v>0.1</v>
      </c>
      <c r="E32" s="266">
        <v>-2.2000000000000002</v>
      </c>
      <c r="F32" s="266">
        <v>1.4</v>
      </c>
      <c r="G32" s="266">
        <v>-3.8</v>
      </c>
      <c r="H32" s="266">
        <v>0.6</v>
      </c>
      <c r="I32" s="266">
        <v>-3.9</v>
      </c>
      <c r="J32" s="266">
        <v>-2.2999999999999998</v>
      </c>
      <c r="K32" s="266">
        <v>1</v>
      </c>
      <c r="L32" s="281">
        <v>5.5</v>
      </c>
      <c r="M32" s="281">
        <v>-1.7</v>
      </c>
      <c r="N32" s="281">
        <v>1.7</v>
      </c>
      <c r="O32" s="281">
        <v>3.4</v>
      </c>
      <c r="P32" s="266">
        <v>1</v>
      </c>
      <c r="Q32" s="266">
        <v>1.3</v>
      </c>
      <c r="R32" s="266">
        <v>-1</v>
      </c>
      <c r="S32" s="281">
        <v>2.2000000000000002</v>
      </c>
    </row>
    <row r="33" spans="1:32" ht="13.5" customHeight="1">
      <c r="A33" s="234"/>
      <c r="B33" s="234" t="s">
        <v>160</v>
      </c>
      <c r="C33" s="246"/>
      <c r="D33" s="257">
        <v>1.3</v>
      </c>
      <c r="E33" s="268">
        <v>0.1</v>
      </c>
      <c r="F33" s="268">
        <v>2.2999999999999998</v>
      </c>
      <c r="G33" s="268">
        <v>11.7</v>
      </c>
      <c r="H33" s="268">
        <v>-0.7</v>
      </c>
      <c r="I33" s="268">
        <v>4.7</v>
      </c>
      <c r="J33" s="268">
        <v>1</v>
      </c>
      <c r="K33" s="268">
        <v>0.5</v>
      </c>
      <c r="L33" s="268">
        <v>-7</v>
      </c>
      <c r="M33" s="268">
        <v>0.3</v>
      </c>
      <c r="N33" s="268">
        <v>-0.3</v>
      </c>
      <c r="O33" s="268">
        <v>-4.3</v>
      </c>
      <c r="P33" s="268">
        <v>1.8</v>
      </c>
      <c r="Q33" s="268">
        <v>-0.4</v>
      </c>
      <c r="R33" s="268">
        <v>1.6</v>
      </c>
      <c r="S33" s="268">
        <v>3</v>
      </c>
    </row>
    <row r="34" spans="1:32" ht="13.5" customHeight="1">
      <c r="A34" s="233" t="s">
        <v>174</v>
      </c>
      <c r="B34" s="233">
        <v>11</v>
      </c>
      <c r="C34" s="245" t="s">
        <v>257</v>
      </c>
      <c r="D34" s="254">
        <v>1.3</v>
      </c>
      <c r="E34" s="265">
        <v>-0.5</v>
      </c>
      <c r="F34" s="265">
        <v>3.6</v>
      </c>
      <c r="G34" s="265">
        <v>16.3</v>
      </c>
      <c r="H34" s="265">
        <v>-4.5</v>
      </c>
      <c r="I34" s="265">
        <v>7.7</v>
      </c>
      <c r="J34" s="265">
        <v>0.6</v>
      </c>
      <c r="K34" s="265">
        <v>2</v>
      </c>
      <c r="L34" s="265">
        <v>-17.100000000000001</v>
      </c>
      <c r="M34" s="265">
        <v>-1.7</v>
      </c>
      <c r="N34" s="265">
        <v>-1</v>
      </c>
      <c r="O34" s="265">
        <v>-11</v>
      </c>
      <c r="P34" s="265">
        <v>-0.5</v>
      </c>
      <c r="Q34" s="265">
        <v>-0.8</v>
      </c>
      <c r="R34" s="265">
        <v>-2.5</v>
      </c>
      <c r="S34" s="265">
        <v>3.4</v>
      </c>
    </row>
    <row r="35" spans="1:32" ht="13.5" customHeight="1">
      <c r="A35" s="235" t="s">
        <v>87</v>
      </c>
      <c r="B35" s="233">
        <v>12</v>
      </c>
      <c r="C35" s="245"/>
      <c r="D35" s="255">
        <v>0</v>
      </c>
      <c r="E35" s="266">
        <v>-0.6</v>
      </c>
      <c r="F35" s="266">
        <v>1.6</v>
      </c>
      <c r="G35" s="266">
        <v>18.2</v>
      </c>
      <c r="H35" s="266">
        <v>-4.7</v>
      </c>
      <c r="I35" s="266">
        <v>4.4000000000000004</v>
      </c>
      <c r="J35" s="266">
        <v>1.3</v>
      </c>
      <c r="K35" s="266">
        <v>-4.5</v>
      </c>
      <c r="L35" s="266">
        <v>-13.1</v>
      </c>
      <c r="M35" s="266">
        <v>3.5</v>
      </c>
      <c r="N35" s="266">
        <v>-1.6</v>
      </c>
      <c r="O35" s="266">
        <v>-7.9</v>
      </c>
      <c r="P35" s="266">
        <v>-2.5</v>
      </c>
      <c r="Q35" s="266">
        <v>-3</v>
      </c>
      <c r="R35" s="266">
        <v>-5.5</v>
      </c>
      <c r="S35" s="266">
        <v>0.8</v>
      </c>
    </row>
    <row r="36" spans="1:32" ht="13.5" customHeight="1">
      <c r="A36" s="235" t="s">
        <v>473</v>
      </c>
      <c r="B36" s="233" t="s">
        <v>363</v>
      </c>
      <c r="C36" s="245"/>
      <c r="D36" s="255">
        <v>1.6</v>
      </c>
      <c r="E36" s="266">
        <v>-4.5999999999999996</v>
      </c>
      <c r="F36" s="266">
        <v>0.4</v>
      </c>
      <c r="G36" s="266">
        <v>-1.2</v>
      </c>
      <c r="H36" s="266">
        <v>-6.6</v>
      </c>
      <c r="I36" s="266">
        <v>1</v>
      </c>
      <c r="J36" s="266">
        <v>6.3</v>
      </c>
      <c r="K36" s="266">
        <v>-0.6</v>
      </c>
      <c r="L36" s="266">
        <v>-5.3</v>
      </c>
      <c r="M36" s="266">
        <v>1</v>
      </c>
      <c r="N36" s="266">
        <v>-4.8</v>
      </c>
      <c r="O36" s="266">
        <v>-7.9</v>
      </c>
      <c r="P36" s="266">
        <v>13.1</v>
      </c>
      <c r="Q36" s="266">
        <v>-2.6</v>
      </c>
      <c r="R36" s="266">
        <v>6.4</v>
      </c>
      <c r="S36" s="266">
        <v>10.4</v>
      </c>
    </row>
    <row r="37" spans="1:32" ht="13.5" customHeight="1">
      <c r="A37" s="235" t="s">
        <v>87</v>
      </c>
      <c r="B37" s="233">
        <v>2</v>
      </c>
      <c r="D37" s="255">
        <v>2.2999999999999998</v>
      </c>
      <c r="E37" s="266">
        <v>0.6</v>
      </c>
      <c r="F37" s="266">
        <v>0.2</v>
      </c>
      <c r="G37" s="266">
        <v>-3</v>
      </c>
      <c r="H37" s="266">
        <v>-8.4</v>
      </c>
      <c r="I37" s="266">
        <v>4.8</v>
      </c>
      <c r="J37" s="266">
        <v>6.7</v>
      </c>
      <c r="K37" s="266">
        <v>-0.1</v>
      </c>
      <c r="L37" s="266">
        <v>-11.5</v>
      </c>
      <c r="M37" s="266">
        <v>2.8</v>
      </c>
      <c r="N37" s="266">
        <v>-3.1</v>
      </c>
      <c r="O37" s="266">
        <v>-6.1</v>
      </c>
      <c r="P37" s="266">
        <v>14.7</v>
      </c>
      <c r="Q37" s="266">
        <v>-0.3</v>
      </c>
      <c r="R37" s="266">
        <v>4.4000000000000004</v>
      </c>
      <c r="S37" s="266">
        <v>8.3000000000000007</v>
      </c>
    </row>
    <row r="38" spans="1:32" ht="13.5" customHeight="1">
      <c r="A38" s="235" t="s">
        <v>87</v>
      </c>
      <c r="B38" s="233">
        <v>3</v>
      </c>
      <c r="C38" s="245"/>
      <c r="D38" s="255">
        <v>2</v>
      </c>
      <c r="E38" s="266">
        <v>-2.4</v>
      </c>
      <c r="F38" s="266">
        <v>-0.5</v>
      </c>
      <c r="G38" s="266">
        <v>-2.6</v>
      </c>
      <c r="H38" s="266">
        <v>-9.1</v>
      </c>
      <c r="I38" s="266">
        <v>6.4</v>
      </c>
      <c r="J38" s="266">
        <v>10.3</v>
      </c>
      <c r="K38" s="266">
        <v>-9.1</v>
      </c>
      <c r="L38" s="266">
        <v>-11.7</v>
      </c>
      <c r="M38" s="266">
        <v>0.7</v>
      </c>
      <c r="N38" s="266">
        <v>-2.8</v>
      </c>
      <c r="O38" s="266">
        <v>-1.9</v>
      </c>
      <c r="P38" s="266">
        <v>4.0999999999999996</v>
      </c>
      <c r="Q38" s="266">
        <v>3.2</v>
      </c>
      <c r="R38" s="266">
        <v>-0.9</v>
      </c>
      <c r="S38" s="266">
        <v>5.3</v>
      </c>
    </row>
    <row r="39" spans="1:32" ht="13.5" customHeight="1">
      <c r="A39" s="235" t="s">
        <v>87</v>
      </c>
      <c r="B39" s="233">
        <v>4</v>
      </c>
      <c r="C39" s="245"/>
      <c r="D39" s="255">
        <v>0.5</v>
      </c>
      <c r="E39" s="266">
        <v>0.6</v>
      </c>
      <c r="F39" s="266">
        <v>-2.6</v>
      </c>
      <c r="G39" s="266">
        <v>-4.9000000000000004</v>
      </c>
      <c r="H39" s="266">
        <v>-3</v>
      </c>
      <c r="I39" s="266">
        <v>1</v>
      </c>
      <c r="J39" s="266">
        <v>5.0999999999999996</v>
      </c>
      <c r="K39" s="266">
        <v>-1.8</v>
      </c>
      <c r="L39" s="266">
        <v>-8.6999999999999993</v>
      </c>
      <c r="M39" s="266">
        <v>1.9</v>
      </c>
      <c r="N39" s="266">
        <v>-8.6</v>
      </c>
      <c r="O39" s="266">
        <v>-2.2000000000000002</v>
      </c>
      <c r="P39" s="266">
        <v>19.7</v>
      </c>
      <c r="Q39" s="266">
        <v>-0.4</v>
      </c>
      <c r="R39" s="266">
        <v>5.2</v>
      </c>
      <c r="S39" s="266">
        <v>1.2</v>
      </c>
    </row>
    <row r="40" spans="1:32" ht="13.5" customHeight="1">
      <c r="A40" s="235" t="s">
        <v>87</v>
      </c>
      <c r="B40" s="233">
        <v>5</v>
      </c>
      <c r="C40" s="245"/>
      <c r="D40" s="255">
        <v>2.9</v>
      </c>
      <c r="E40" s="266">
        <v>-4.8</v>
      </c>
      <c r="F40" s="266">
        <v>3.6</v>
      </c>
      <c r="G40" s="266">
        <v>-2.2999999999999998</v>
      </c>
      <c r="H40" s="266">
        <v>-1.4</v>
      </c>
      <c r="I40" s="266">
        <v>1.7</v>
      </c>
      <c r="J40" s="266">
        <v>4</v>
      </c>
      <c r="K40" s="266">
        <v>5.3</v>
      </c>
      <c r="L40" s="266">
        <v>-6.5</v>
      </c>
      <c r="M40" s="266">
        <v>6.1</v>
      </c>
      <c r="N40" s="266">
        <v>-6</v>
      </c>
      <c r="O40" s="266">
        <v>-3.8</v>
      </c>
      <c r="P40" s="266">
        <v>13.9</v>
      </c>
      <c r="Q40" s="266">
        <v>-1.3</v>
      </c>
      <c r="R40" s="266">
        <v>7</v>
      </c>
      <c r="S40" s="266">
        <v>11.3</v>
      </c>
    </row>
    <row r="41" spans="1:32" ht="13.5" customHeight="1">
      <c r="A41" s="236" t="s">
        <v>87</v>
      </c>
      <c r="B41" s="233">
        <v>6</v>
      </c>
      <c r="C41" s="245"/>
      <c r="D41" s="255">
        <v>-0.5</v>
      </c>
      <c r="E41" s="266">
        <v>-4.5</v>
      </c>
      <c r="F41" s="266">
        <v>-1.2</v>
      </c>
      <c r="G41" s="266">
        <v>-4.3</v>
      </c>
      <c r="H41" s="266">
        <v>-8.6999999999999993</v>
      </c>
      <c r="I41" s="266">
        <v>-0.4</v>
      </c>
      <c r="J41" s="266">
        <v>6.4</v>
      </c>
      <c r="K41" s="266">
        <v>-4.2</v>
      </c>
      <c r="L41" s="266">
        <v>-11.3</v>
      </c>
      <c r="M41" s="266">
        <v>0.5</v>
      </c>
      <c r="N41" s="266">
        <v>-5.8</v>
      </c>
      <c r="O41" s="266">
        <v>0.3</v>
      </c>
      <c r="P41" s="266">
        <v>4</v>
      </c>
      <c r="Q41" s="266">
        <v>-3.9</v>
      </c>
      <c r="R41" s="266">
        <v>-3.8</v>
      </c>
      <c r="S41" s="266">
        <v>4.5999999999999996</v>
      </c>
    </row>
    <row r="42" spans="1:32" ht="13.5" customHeight="1">
      <c r="A42" s="235" t="s">
        <v>87</v>
      </c>
      <c r="B42" s="233">
        <v>7</v>
      </c>
      <c r="D42" s="255">
        <v>-0.9</v>
      </c>
      <c r="E42" s="266">
        <v>-2.6</v>
      </c>
      <c r="F42" s="266">
        <v>-1.1000000000000001</v>
      </c>
      <c r="G42" s="266">
        <v>-1.6</v>
      </c>
      <c r="H42" s="266">
        <v>2</v>
      </c>
      <c r="I42" s="266">
        <v>-5.7</v>
      </c>
      <c r="J42" s="266">
        <v>2.7</v>
      </c>
      <c r="K42" s="266">
        <v>6</v>
      </c>
      <c r="L42" s="266">
        <v>-8.9</v>
      </c>
      <c r="M42" s="266">
        <v>0.6</v>
      </c>
      <c r="N42" s="266">
        <v>-13.4</v>
      </c>
      <c r="O42" s="266">
        <v>2.2999999999999998</v>
      </c>
      <c r="P42" s="266">
        <v>17.7</v>
      </c>
      <c r="Q42" s="266">
        <v>-6.5</v>
      </c>
      <c r="R42" s="266">
        <v>9.1999999999999993</v>
      </c>
      <c r="S42" s="266">
        <v>3.3</v>
      </c>
    </row>
    <row r="43" spans="1:32" ht="13.5" customHeight="1">
      <c r="A43" s="235" t="s">
        <v>87</v>
      </c>
      <c r="B43" s="233">
        <v>8</v>
      </c>
      <c r="C43" s="245"/>
      <c r="D43" s="255">
        <v>0</v>
      </c>
      <c r="E43" s="266">
        <v>-8.8000000000000007</v>
      </c>
      <c r="F43" s="266">
        <v>1.9</v>
      </c>
      <c r="G43" s="266">
        <v>-0.4</v>
      </c>
      <c r="H43" s="266">
        <v>1.5</v>
      </c>
      <c r="I43" s="266">
        <v>-2.9</v>
      </c>
      <c r="J43" s="266">
        <v>5.3</v>
      </c>
      <c r="K43" s="266">
        <v>0.6</v>
      </c>
      <c r="L43" s="266">
        <v>-4.0999999999999996</v>
      </c>
      <c r="M43" s="266">
        <v>3.1</v>
      </c>
      <c r="N43" s="266">
        <v>-11.5</v>
      </c>
      <c r="O43" s="266">
        <v>2.2000000000000002</v>
      </c>
      <c r="P43" s="266">
        <v>14</v>
      </c>
      <c r="Q43" s="266">
        <v>-5.2</v>
      </c>
      <c r="R43" s="266">
        <v>-0.2</v>
      </c>
      <c r="S43" s="266">
        <v>2.9</v>
      </c>
    </row>
    <row r="44" spans="1:32" ht="13.5" customHeight="1">
      <c r="A44" s="235" t="s">
        <v>87</v>
      </c>
      <c r="B44" s="233">
        <v>9</v>
      </c>
      <c r="C44" s="245"/>
      <c r="D44" s="255">
        <v>-1.6</v>
      </c>
      <c r="E44" s="266">
        <v>-1.3</v>
      </c>
      <c r="F44" s="266">
        <v>-1.7</v>
      </c>
      <c r="G44" s="266">
        <v>-8.8000000000000007</v>
      </c>
      <c r="H44" s="266">
        <v>-10.5</v>
      </c>
      <c r="I44" s="266">
        <v>-2.9</v>
      </c>
      <c r="J44" s="266">
        <v>3.8</v>
      </c>
      <c r="K44" s="266">
        <v>-2.1</v>
      </c>
      <c r="L44" s="266">
        <v>-10.9</v>
      </c>
      <c r="M44" s="266">
        <v>-4.5999999999999996</v>
      </c>
      <c r="N44" s="266">
        <v>-16</v>
      </c>
      <c r="O44" s="266">
        <v>3.6</v>
      </c>
      <c r="P44" s="266">
        <v>13</v>
      </c>
      <c r="Q44" s="266">
        <v>-4.2</v>
      </c>
      <c r="R44" s="266">
        <v>2.8</v>
      </c>
      <c r="S44" s="266">
        <v>-0.2</v>
      </c>
    </row>
    <row r="45" spans="1:32" ht="13.5" customHeight="1">
      <c r="A45" s="235" t="s">
        <v>87</v>
      </c>
      <c r="B45" s="233">
        <v>10</v>
      </c>
      <c r="C45" s="245"/>
      <c r="D45" s="255">
        <v>-1.3</v>
      </c>
      <c r="E45" s="266">
        <v>-0.5</v>
      </c>
      <c r="F45" s="266">
        <v>-0.8</v>
      </c>
      <c r="G45" s="266">
        <v>0</v>
      </c>
      <c r="H45" s="266">
        <v>-6.3</v>
      </c>
      <c r="I45" s="266">
        <v>-5</v>
      </c>
      <c r="J45" s="266">
        <v>4</v>
      </c>
      <c r="K45" s="266">
        <v>2.6</v>
      </c>
      <c r="L45" s="266">
        <v>-12.7</v>
      </c>
      <c r="M45" s="266">
        <v>2.9</v>
      </c>
      <c r="N45" s="266">
        <v>-15.4</v>
      </c>
      <c r="O45" s="266">
        <v>-3.1</v>
      </c>
      <c r="P45" s="266">
        <v>6.6</v>
      </c>
      <c r="Q45" s="266">
        <v>-3</v>
      </c>
      <c r="R45" s="266">
        <v>7.2</v>
      </c>
      <c r="S45" s="266">
        <v>-1.8</v>
      </c>
    </row>
    <row r="46" spans="1:32" ht="13.5" customHeight="1">
      <c r="A46" s="237" t="s">
        <v>87</v>
      </c>
      <c r="B46" s="241">
        <v>11</v>
      </c>
      <c r="C46" s="247"/>
      <c r="D46" s="258">
        <v>0.6</v>
      </c>
      <c r="E46" s="269">
        <v>1.2</v>
      </c>
      <c r="F46" s="269">
        <v>0.6</v>
      </c>
      <c r="G46" s="269">
        <v>-2.2999999999999998</v>
      </c>
      <c r="H46" s="269">
        <v>-3.8</v>
      </c>
      <c r="I46" s="269">
        <v>-0.7</v>
      </c>
      <c r="J46" s="269">
        <v>5.6</v>
      </c>
      <c r="K46" s="269">
        <v>2</v>
      </c>
      <c r="L46" s="269">
        <v>-2.2999999999999998</v>
      </c>
      <c r="M46" s="269">
        <v>1</v>
      </c>
      <c r="N46" s="269">
        <v>-13</v>
      </c>
      <c r="O46" s="269">
        <v>0.4</v>
      </c>
      <c r="P46" s="269">
        <v>11.7</v>
      </c>
      <c r="Q46" s="269">
        <v>-5.6</v>
      </c>
      <c r="R46" s="269">
        <v>6.1</v>
      </c>
      <c r="S46" s="269">
        <v>5.5</v>
      </c>
    </row>
    <row r="47" spans="1:32" ht="27" customHeight="1">
      <c r="A47" s="238" t="s">
        <v>474</v>
      </c>
      <c r="B47" s="238"/>
      <c r="C47" s="248"/>
      <c r="D47" s="260">
        <v>3.3</v>
      </c>
      <c r="E47" s="260">
        <v>3.1</v>
      </c>
      <c r="F47" s="260">
        <v>3.5</v>
      </c>
      <c r="G47" s="260">
        <v>1.3</v>
      </c>
      <c r="H47" s="260">
        <v>-0.4</v>
      </c>
      <c r="I47" s="260">
        <v>8.1</v>
      </c>
      <c r="J47" s="260">
        <v>1.7</v>
      </c>
      <c r="K47" s="260">
        <v>-3.9</v>
      </c>
      <c r="L47" s="260">
        <v>15.8</v>
      </c>
      <c r="M47" s="260">
        <v>0.4</v>
      </c>
      <c r="N47" s="260">
        <v>4.4000000000000004</v>
      </c>
      <c r="O47" s="260">
        <v>0.6</v>
      </c>
      <c r="P47" s="260">
        <v>1.1000000000000001</v>
      </c>
      <c r="Q47" s="260">
        <v>0.4</v>
      </c>
      <c r="R47" s="260">
        <v>-4.2</v>
      </c>
      <c r="S47" s="260">
        <v>9.5</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54">
        <v>105.6</v>
      </c>
      <c r="E54" s="265">
        <v>96.9</v>
      </c>
      <c r="F54" s="265">
        <v>108.1</v>
      </c>
      <c r="G54" s="265">
        <v>106.3</v>
      </c>
      <c r="H54" s="265">
        <v>99.6</v>
      </c>
      <c r="I54" s="265">
        <v>114.2</v>
      </c>
      <c r="J54" s="265">
        <v>102</v>
      </c>
      <c r="K54" s="265">
        <v>104.3</v>
      </c>
      <c r="L54" s="280">
        <v>104.5</v>
      </c>
      <c r="M54" s="280">
        <v>103.2</v>
      </c>
      <c r="N54" s="280">
        <v>108.1</v>
      </c>
      <c r="O54" s="280">
        <v>116.8</v>
      </c>
      <c r="P54" s="265">
        <v>98.5</v>
      </c>
      <c r="Q54" s="265">
        <v>102.1</v>
      </c>
      <c r="R54" s="265">
        <v>103.3</v>
      </c>
      <c r="S54" s="280">
        <v>103.5</v>
      </c>
    </row>
    <row r="55" spans="1:19" ht="13.5" customHeight="1">
      <c r="A55" s="233" t="s">
        <v>52</v>
      </c>
      <c r="B55" s="233" t="s">
        <v>333</v>
      </c>
      <c r="C55" s="245"/>
      <c r="D55" s="255">
        <v>104.2</v>
      </c>
      <c r="E55" s="266">
        <v>97.9</v>
      </c>
      <c r="F55" s="266">
        <v>104.5</v>
      </c>
      <c r="G55" s="266">
        <v>101.9</v>
      </c>
      <c r="H55" s="266">
        <v>100.1</v>
      </c>
      <c r="I55" s="266">
        <v>110.1</v>
      </c>
      <c r="J55" s="266">
        <v>102.2</v>
      </c>
      <c r="K55" s="266">
        <v>102.5</v>
      </c>
      <c r="L55" s="281">
        <v>95.1</v>
      </c>
      <c r="M55" s="281">
        <v>101.1</v>
      </c>
      <c r="N55" s="281">
        <v>118.9</v>
      </c>
      <c r="O55" s="281">
        <v>119.5</v>
      </c>
      <c r="P55" s="266">
        <v>94.9</v>
      </c>
      <c r="Q55" s="266">
        <v>103.2</v>
      </c>
      <c r="R55" s="266">
        <v>99.2</v>
      </c>
      <c r="S55" s="281">
        <v>101.8</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101.1</v>
      </c>
      <c r="E57" s="266">
        <v>104.2</v>
      </c>
      <c r="F57" s="266">
        <v>102.3</v>
      </c>
      <c r="G57" s="266">
        <v>103</v>
      </c>
      <c r="H57" s="266">
        <v>96.6</v>
      </c>
      <c r="I57" s="266">
        <v>103.3</v>
      </c>
      <c r="J57" s="266">
        <v>99.6</v>
      </c>
      <c r="K57" s="266">
        <v>97</v>
      </c>
      <c r="L57" s="266">
        <v>114.5</v>
      </c>
      <c r="M57" s="266">
        <v>100.1</v>
      </c>
      <c r="N57" s="266">
        <v>99.6</v>
      </c>
      <c r="O57" s="266">
        <v>105.7</v>
      </c>
      <c r="P57" s="266">
        <v>87.9</v>
      </c>
      <c r="Q57" s="266">
        <v>99.2</v>
      </c>
      <c r="R57" s="266">
        <v>101.6</v>
      </c>
      <c r="S57" s="266">
        <v>110.6</v>
      </c>
    </row>
    <row r="58" spans="1:19" ht="13.5" customHeight="1">
      <c r="A58" s="233"/>
      <c r="B58" s="233" t="s">
        <v>366</v>
      </c>
      <c r="C58" s="245"/>
      <c r="D58" s="256">
        <v>102.1</v>
      </c>
      <c r="E58" s="262">
        <v>98.5</v>
      </c>
      <c r="F58" s="262">
        <v>102.9</v>
      </c>
      <c r="G58" s="262">
        <v>102.2</v>
      </c>
      <c r="H58" s="262">
        <v>98.8</v>
      </c>
      <c r="I58" s="262">
        <v>99.3</v>
      </c>
      <c r="J58" s="262">
        <v>99.1</v>
      </c>
      <c r="K58" s="262">
        <v>104.3</v>
      </c>
      <c r="L58" s="262">
        <v>108</v>
      </c>
      <c r="M58" s="262">
        <v>101.3</v>
      </c>
      <c r="N58" s="262">
        <v>103.3</v>
      </c>
      <c r="O58" s="262">
        <v>108.9</v>
      </c>
      <c r="P58" s="262">
        <v>91.1</v>
      </c>
      <c r="Q58" s="262">
        <v>100.4</v>
      </c>
      <c r="R58" s="262">
        <v>100.5</v>
      </c>
      <c r="S58" s="262">
        <v>118</v>
      </c>
    </row>
    <row r="59" spans="1:19" ht="13.5" customHeight="1">
      <c r="A59" s="234"/>
      <c r="B59" s="234" t="s">
        <v>160</v>
      </c>
      <c r="C59" s="246"/>
      <c r="D59" s="257">
        <v>103</v>
      </c>
      <c r="E59" s="268">
        <v>101.2</v>
      </c>
      <c r="F59" s="268">
        <v>104.2</v>
      </c>
      <c r="G59" s="268">
        <v>103.4</v>
      </c>
      <c r="H59" s="268">
        <v>101.1</v>
      </c>
      <c r="I59" s="268">
        <v>102.2</v>
      </c>
      <c r="J59" s="268">
        <v>97.5</v>
      </c>
      <c r="K59" s="268">
        <v>104.8</v>
      </c>
      <c r="L59" s="268">
        <v>103.2</v>
      </c>
      <c r="M59" s="268">
        <v>103.3</v>
      </c>
      <c r="N59" s="268">
        <v>102.1</v>
      </c>
      <c r="O59" s="268">
        <v>105.3</v>
      </c>
      <c r="P59" s="268">
        <v>98.5</v>
      </c>
      <c r="Q59" s="268">
        <v>100</v>
      </c>
      <c r="R59" s="268">
        <v>101</v>
      </c>
      <c r="S59" s="268">
        <v>116.2</v>
      </c>
    </row>
    <row r="60" spans="1:19" ht="13.5" customHeight="1">
      <c r="A60" s="233" t="s">
        <v>174</v>
      </c>
      <c r="B60" s="233">
        <v>11</v>
      </c>
      <c r="C60" s="245" t="s">
        <v>257</v>
      </c>
      <c r="D60" s="254">
        <v>106.7</v>
      </c>
      <c r="E60" s="265">
        <v>101.8</v>
      </c>
      <c r="F60" s="265">
        <v>110</v>
      </c>
      <c r="G60" s="265">
        <v>105.8</v>
      </c>
      <c r="H60" s="265">
        <v>100.6</v>
      </c>
      <c r="I60" s="265">
        <v>106.1</v>
      </c>
      <c r="J60" s="265">
        <v>99.2</v>
      </c>
      <c r="K60" s="265">
        <v>103.5</v>
      </c>
      <c r="L60" s="265">
        <v>101</v>
      </c>
      <c r="M60" s="265">
        <v>108.1</v>
      </c>
      <c r="N60" s="265">
        <v>102.1</v>
      </c>
      <c r="O60" s="265">
        <v>108.9</v>
      </c>
      <c r="P60" s="265">
        <v>105.8</v>
      </c>
      <c r="Q60" s="265">
        <v>100.4</v>
      </c>
      <c r="R60" s="265">
        <v>98.7</v>
      </c>
      <c r="S60" s="265">
        <v>119.8</v>
      </c>
    </row>
    <row r="61" spans="1:19" ht="13.5" customHeight="1">
      <c r="A61" s="235" t="s">
        <v>87</v>
      </c>
      <c r="B61" s="233">
        <v>12</v>
      </c>
      <c r="C61" s="245"/>
      <c r="D61" s="255">
        <v>103.4</v>
      </c>
      <c r="E61" s="266">
        <v>103.5</v>
      </c>
      <c r="F61" s="266">
        <v>106.9</v>
      </c>
      <c r="G61" s="266">
        <v>101.7</v>
      </c>
      <c r="H61" s="266">
        <v>99.5</v>
      </c>
      <c r="I61" s="266">
        <v>105.7</v>
      </c>
      <c r="J61" s="266">
        <v>96.3</v>
      </c>
      <c r="K61" s="266">
        <v>103.5</v>
      </c>
      <c r="L61" s="266">
        <v>100.8</v>
      </c>
      <c r="M61" s="266">
        <v>107</v>
      </c>
      <c r="N61" s="266">
        <v>101.6</v>
      </c>
      <c r="O61" s="266">
        <v>107.2</v>
      </c>
      <c r="P61" s="266">
        <v>90.8</v>
      </c>
      <c r="Q61" s="266">
        <v>97.7</v>
      </c>
      <c r="R61" s="266">
        <v>107.2</v>
      </c>
      <c r="S61" s="266">
        <v>117.5</v>
      </c>
    </row>
    <row r="62" spans="1:19" ht="13.5" customHeight="1">
      <c r="A62" s="235" t="s">
        <v>473</v>
      </c>
      <c r="B62" s="233" t="s">
        <v>363</v>
      </c>
      <c r="C62" s="245"/>
      <c r="D62" s="255">
        <v>98</v>
      </c>
      <c r="E62" s="266">
        <v>87.6</v>
      </c>
      <c r="F62" s="266">
        <v>94.5</v>
      </c>
      <c r="G62" s="266">
        <v>95.9</v>
      </c>
      <c r="H62" s="266">
        <v>91</v>
      </c>
      <c r="I62" s="266">
        <v>92.6</v>
      </c>
      <c r="J62" s="266">
        <v>98</v>
      </c>
      <c r="K62" s="266">
        <v>98.5</v>
      </c>
      <c r="L62" s="266">
        <v>89.3</v>
      </c>
      <c r="M62" s="266">
        <v>93.2</v>
      </c>
      <c r="N62" s="266">
        <v>94.4</v>
      </c>
      <c r="O62" s="266">
        <v>110.2</v>
      </c>
      <c r="P62" s="266">
        <v>111.8</v>
      </c>
      <c r="Q62" s="266">
        <v>96.1</v>
      </c>
      <c r="R62" s="266">
        <v>113.5</v>
      </c>
      <c r="S62" s="266">
        <v>116.3</v>
      </c>
    </row>
    <row r="63" spans="1:19" ht="13.5" customHeight="1">
      <c r="A63" s="235" t="s">
        <v>87</v>
      </c>
      <c r="B63" s="233">
        <v>2</v>
      </c>
      <c r="D63" s="255">
        <v>102.7</v>
      </c>
      <c r="E63" s="266">
        <v>105.8</v>
      </c>
      <c r="F63" s="266">
        <v>104.2</v>
      </c>
      <c r="G63" s="266">
        <v>95.3</v>
      </c>
      <c r="H63" s="266">
        <v>87.4</v>
      </c>
      <c r="I63" s="266">
        <v>99.9</v>
      </c>
      <c r="J63" s="266">
        <v>99.2</v>
      </c>
      <c r="K63" s="266">
        <v>97.1</v>
      </c>
      <c r="L63" s="266">
        <v>87.8</v>
      </c>
      <c r="M63" s="266">
        <v>104.5</v>
      </c>
      <c r="N63" s="266">
        <v>84.4</v>
      </c>
      <c r="O63" s="266">
        <v>111.8</v>
      </c>
      <c r="P63" s="266">
        <v>113.9</v>
      </c>
      <c r="Q63" s="266">
        <v>94.5</v>
      </c>
      <c r="R63" s="266">
        <v>104</v>
      </c>
      <c r="S63" s="266">
        <v>119.9</v>
      </c>
    </row>
    <row r="64" spans="1:19" ht="13.5" customHeight="1">
      <c r="A64" s="235" t="s">
        <v>87</v>
      </c>
      <c r="B64" s="233">
        <v>3</v>
      </c>
      <c r="C64" s="245"/>
      <c r="D64" s="255">
        <v>103.3</v>
      </c>
      <c r="E64" s="266">
        <v>100.9</v>
      </c>
      <c r="F64" s="266">
        <v>103.6</v>
      </c>
      <c r="G64" s="266">
        <v>99.8</v>
      </c>
      <c r="H64" s="266">
        <v>92.7</v>
      </c>
      <c r="I64" s="266">
        <v>98</v>
      </c>
      <c r="J64" s="266">
        <v>98.9</v>
      </c>
      <c r="K64" s="266">
        <v>98.9</v>
      </c>
      <c r="L64" s="266">
        <v>89.1</v>
      </c>
      <c r="M64" s="266">
        <v>105.4</v>
      </c>
      <c r="N64" s="266">
        <v>97.2</v>
      </c>
      <c r="O64" s="266">
        <v>110.5</v>
      </c>
      <c r="P64" s="266">
        <v>110.1</v>
      </c>
      <c r="Q64" s="266">
        <v>99.1</v>
      </c>
      <c r="R64" s="266">
        <v>112.9</v>
      </c>
      <c r="S64" s="266">
        <v>119.5</v>
      </c>
    </row>
    <row r="65" spans="1:19" ht="13.5" customHeight="1">
      <c r="A65" s="235" t="s">
        <v>87</v>
      </c>
      <c r="B65" s="233">
        <v>4</v>
      </c>
      <c r="C65" s="245"/>
      <c r="D65" s="255">
        <v>107.6</v>
      </c>
      <c r="E65" s="266">
        <v>110.5</v>
      </c>
      <c r="F65" s="266">
        <v>106.7</v>
      </c>
      <c r="G65" s="266">
        <v>104.1</v>
      </c>
      <c r="H65" s="266">
        <v>93.3</v>
      </c>
      <c r="I65" s="266">
        <v>104.6</v>
      </c>
      <c r="J65" s="266">
        <v>103.9</v>
      </c>
      <c r="K65" s="266">
        <v>103.4</v>
      </c>
      <c r="L65" s="266">
        <v>93</v>
      </c>
      <c r="M65" s="266">
        <v>109.3</v>
      </c>
      <c r="N65" s="266">
        <v>94.4</v>
      </c>
      <c r="O65" s="266">
        <v>117.5</v>
      </c>
      <c r="P65" s="266">
        <v>128.30000000000001</v>
      </c>
      <c r="Q65" s="266">
        <v>100.8</v>
      </c>
      <c r="R65" s="266">
        <v>113.9</v>
      </c>
      <c r="S65" s="266">
        <v>121.7</v>
      </c>
    </row>
    <row r="66" spans="1:19" ht="13.5" customHeight="1">
      <c r="A66" s="235" t="s">
        <v>87</v>
      </c>
      <c r="B66" s="233">
        <v>5</v>
      </c>
      <c r="C66" s="245"/>
      <c r="D66" s="255">
        <v>102.6</v>
      </c>
      <c r="E66" s="266">
        <v>91.7</v>
      </c>
      <c r="F66" s="266">
        <v>100.6</v>
      </c>
      <c r="G66" s="266">
        <v>105</v>
      </c>
      <c r="H66" s="266">
        <v>96.4</v>
      </c>
      <c r="I66" s="266">
        <v>97.3</v>
      </c>
      <c r="J66" s="266">
        <v>100.3</v>
      </c>
      <c r="K66" s="266">
        <v>107.8</v>
      </c>
      <c r="L66" s="266">
        <v>92.5</v>
      </c>
      <c r="M66" s="266">
        <v>104.7</v>
      </c>
      <c r="N66" s="266">
        <v>100.2</v>
      </c>
      <c r="O66" s="266">
        <v>108.3</v>
      </c>
      <c r="P66" s="266">
        <v>125.7</v>
      </c>
      <c r="Q66" s="266">
        <v>95.4</v>
      </c>
      <c r="R66" s="266">
        <v>110.4</v>
      </c>
      <c r="S66" s="266">
        <v>116.4</v>
      </c>
    </row>
    <row r="67" spans="1:19" ht="13.5" customHeight="1">
      <c r="A67" s="236" t="s">
        <v>87</v>
      </c>
      <c r="B67" s="233">
        <v>6</v>
      </c>
      <c r="C67" s="245"/>
      <c r="D67" s="255">
        <v>106.3</v>
      </c>
      <c r="E67" s="266">
        <v>106.2</v>
      </c>
      <c r="F67" s="266">
        <v>107.2</v>
      </c>
      <c r="G67" s="266">
        <v>101.7</v>
      </c>
      <c r="H67" s="266">
        <v>93.3</v>
      </c>
      <c r="I67" s="266">
        <v>103.1</v>
      </c>
      <c r="J67" s="266">
        <v>102.5</v>
      </c>
      <c r="K67" s="266">
        <v>104.4</v>
      </c>
      <c r="L67" s="266">
        <v>93.2</v>
      </c>
      <c r="M67" s="266">
        <v>106.8</v>
      </c>
      <c r="N67" s="266">
        <v>97.2</v>
      </c>
      <c r="O67" s="266">
        <v>124.3</v>
      </c>
      <c r="P67" s="266">
        <v>122.1</v>
      </c>
      <c r="Q67" s="266">
        <v>94.9</v>
      </c>
      <c r="R67" s="266">
        <v>105.2</v>
      </c>
      <c r="S67" s="266">
        <v>122.3</v>
      </c>
    </row>
    <row r="68" spans="1:19" ht="13.5" customHeight="1">
      <c r="A68" s="235" t="s">
        <v>87</v>
      </c>
      <c r="B68" s="233">
        <v>7</v>
      </c>
      <c r="D68" s="255">
        <v>105.5</v>
      </c>
      <c r="E68" s="266">
        <v>100.4</v>
      </c>
      <c r="F68" s="266">
        <v>106.8</v>
      </c>
      <c r="G68" s="266">
        <v>108.3</v>
      </c>
      <c r="H68" s="266">
        <v>98.7</v>
      </c>
      <c r="I68" s="266">
        <v>98.3</v>
      </c>
      <c r="J68" s="266">
        <v>101.7</v>
      </c>
      <c r="K68" s="266">
        <v>109.7</v>
      </c>
      <c r="L68" s="266">
        <v>96.1</v>
      </c>
      <c r="M68" s="266">
        <v>109.1</v>
      </c>
      <c r="N68" s="266">
        <v>92.2</v>
      </c>
      <c r="O68" s="266">
        <v>123.2</v>
      </c>
      <c r="P68" s="266">
        <v>119.5</v>
      </c>
      <c r="Q68" s="266">
        <v>94.5</v>
      </c>
      <c r="R68" s="266">
        <v>111.2</v>
      </c>
      <c r="S68" s="266">
        <v>122.8</v>
      </c>
    </row>
    <row r="69" spans="1:19" ht="13.5" customHeight="1">
      <c r="A69" s="233" t="s">
        <v>87</v>
      </c>
      <c r="B69" s="233">
        <v>8</v>
      </c>
      <c r="C69" s="245"/>
      <c r="D69" s="255">
        <v>98.9</v>
      </c>
      <c r="E69" s="266">
        <v>92.3</v>
      </c>
      <c r="F69" s="266">
        <v>100.1</v>
      </c>
      <c r="G69" s="266">
        <v>104.3</v>
      </c>
      <c r="H69" s="266">
        <v>100.3</v>
      </c>
      <c r="I69" s="266">
        <v>96.5</v>
      </c>
      <c r="J69" s="266">
        <v>100.2</v>
      </c>
      <c r="K69" s="266">
        <v>100.7</v>
      </c>
      <c r="L69" s="266">
        <v>93.4</v>
      </c>
      <c r="M69" s="266">
        <v>102.9</v>
      </c>
      <c r="N69" s="266">
        <v>86.7</v>
      </c>
      <c r="O69" s="266">
        <v>122.1</v>
      </c>
      <c r="P69" s="266">
        <v>81</v>
      </c>
      <c r="Q69" s="266">
        <v>95.9</v>
      </c>
      <c r="R69" s="266">
        <v>105.3</v>
      </c>
      <c r="S69" s="266">
        <v>117.1</v>
      </c>
    </row>
    <row r="70" spans="1:19" ht="13.5" customHeight="1">
      <c r="A70" s="235" t="s">
        <v>87</v>
      </c>
      <c r="B70" s="233">
        <v>9</v>
      </c>
      <c r="C70" s="245"/>
      <c r="D70" s="255">
        <v>102.8</v>
      </c>
      <c r="E70" s="266">
        <v>104.7</v>
      </c>
      <c r="F70" s="266">
        <v>102.9</v>
      </c>
      <c r="G70" s="266">
        <v>101.1</v>
      </c>
      <c r="H70" s="266">
        <v>87.4</v>
      </c>
      <c r="I70" s="266">
        <v>101.7</v>
      </c>
      <c r="J70" s="266">
        <v>99.9</v>
      </c>
      <c r="K70" s="266">
        <v>96.3</v>
      </c>
      <c r="L70" s="266">
        <v>92.4</v>
      </c>
      <c r="M70" s="266">
        <v>98.1</v>
      </c>
      <c r="N70" s="266">
        <v>97.2</v>
      </c>
      <c r="O70" s="266">
        <v>119</v>
      </c>
      <c r="P70" s="266">
        <v>111.8</v>
      </c>
      <c r="Q70" s="266">
        <v>98.7</v>
      </c>
      <c r="R70" s="266">
        <v>101.3</v>
      </c>
      <c r="S70" s="266">
        <v>115.9</v>
      </c>
    </row>
    <row r="71" spans="1:19" ht="13.5" customHeight="1">
      <c r="A71" s="235" t="s">
        <v>87</v>
      </c>
      <c r="B71" s="233">
        <v>10</v>
      </c>
      <c r="C71" s="245"/>
      <c r="D71" s="255">
        <v>104.7</v>
      </c>
      <c r="E71" s="266">
        <v>103.7</v>
      </c>
      <c r="F71" s="266">
        <v>107.3</v>
      </c>
      <c r="G71" s="266">
        <v>107</v>
      </c>
      <c r="H71" s="266">
        <v>95.5</v>
      </c>
      <c r="I71" s="266">
        <v>97.5</v>
      </c>
      <c r="J71" s="266">
        <v>100.4</v>
      </c>
      <c r="K71" s="266">
        <v>106.9</v>
      </c>
      <c r="L71" s="266">
        <v>90.7</v>
      </c>
      <c r="M71" s="266">
        <v>111.5</v>
      </c>
      <c r="N71" s="266">
        <v>96.5</v>
      </c>
      <c r="O71" s="266">
        <v>108.4</v>
      </c>
      <c r="P71" s="266">
        <v>117.8</v>
      </c>
      <c r="Q71" s="266">
        <v>93.5</v>
      </c>
      <c r="R71" s="266">
        <v>112.2</v>
      </c>
      <c r="S71" s="266">
        <v>119</v>
      </c>
    </row>
    <row r="72" spans="1:19" ht="13.5" customHeight="1">
      <c r="A72" s="237" t="s">
        <v>87</v>
      </c>
      <c r="B72" s="241">
        <v>11</v>
      </c>
      <c r="C72" s="247"/>
      <c r="D72" s="258">
        <v>108.2</v>
      </c>
      <c r="E72" s="269">
        <v>111.9</v>
      </c>
      <c r="F72" s="269">
        <v>110.4</v>
      </c>
      <c r="G72" s="269">
        <v>108.5</v>
      </c>
      <c r="H72" s="269">
        <v>95.1</v>
      </c>
      <c r="I72" s="269">
        <v>106.8</v>
      </c>
      <c r="J72" s="269">
        <v>101.7</v>
      </c>
      <c r="K72" s="269">
        <v>103.5</v>
      </c>
      <c r="L72" s="269">
        <v>113.7</v>
      </c>
      <c r="M72" s="269">
        <v>106.9</v>
      </c>
      <c r="N72" s="269">
        <v>99.6</v>
      </c>
      <c r="O72" s="269">
        <v>106.3</v>
      </c>
      <c r="P72" s="269">
        <v>119.1</v>
      </c>
      <c r="Q72" s="269">
        <v>95.2</v>
      </c>
      <c r="R72" s="269">
        <v>105</v>
      </c>
      <c r="S72" s="269">
        <v>131.5</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-2.2000000000000002</v>
      </c>
      <c r="E74" s="265">
        <v>-10.7</v>
      </c>
      <c r="F74" s="265">
        <v>-1.6</v>
      </c>
      <c r="G74" s="265">
        <v>4.3</v>
      </c>
      <c r="H74" s="265">
        <v>8.5</v>
      </c>
      <c r="I74" s="265">
        <v>-0.4</v>
      </c>
      <c r="J74" s="265">
        <v>0.6</v>
      </c>
      <c r="K74" s="265">
        <v>3.2</v>
      </c>
      <c r="L74" s="280">
        <v>-6.7</v>
      </c>
      <c r="M74" s="280">
        <v>2</v>
      </c>
      <c r="N74" s="280">
        <v>-5.8</v>
      </c>
      <c r="O74" s="280">
        <v>-5.0999999999999996</v>
      </c>
      <c r="P74" s="265">
        <v>-15.9</v>
      </c>
      <c r="Q74" s="265">
        <v>1.6</v>
      </c>
      <c r="R74" s="265">
        <v>-0.4</v>
      </c>
      <c r="S74" s="280">
        <v>-3.7</v>
      </c>
    </row>
    <row r="75" spans="1:19" ht="13.5" customHeight="1">
      <c r="A75" s="233" t="s">
        <v>52</v>
      </c>
      <c r="B75" s="233" t="s">
        <v>333</v>
      </c>
      <c r="C75" s="245"/>
      <c r="D75" s="255">
        <v>-1.4</v>
      </c>
      <c r="E75" s="266">
        <v>1.1000000000000001</v>
      </c>
      <c r="F75" s="266">
        <v>-3.3</v>
      </c>
      <c r="G75" s="266">
        <v>-4.0999999999999996</v>
      </c>
      <c r="H75" s="266">
        <v>0.5</v>
      </c>
      <c r="I75" s="266">
        <v>-3.5</v>
      </c>
      <c r="J75" s="266">
        <v>0.3</v>
      </c>
      <c r="K75" s="266">
        <v>-1.8</v>
      </c>
      <c r="L75" s="281">
        <v>-9</v>
      </c>
      <c r="M75" s="281">
        <v>-1.9</v>
      </c>
      <c r="N75" s="281">
        <v>10</v>
      </c>
      <c r="O75" s="281">
        <v>2.2000000000000002</v>
      </c>
      <c r="P75" s="266">
        <v>-3.6</v>
      </c>
      <c r="Q75" s="266">
        <v>1</v>
      </c>
      <c r="R75" s="266">
        <v>-4</v>
      </c>
      <c r="S75" s="281">
        <v>-1.7</v>
      </c>
    </row>
    <row r="76" spans="1:19" ht="13.5" customHeight="1">
      <c r="A76" s="233"/>
      <c r="B76" s="233" t="s">
        <v>244</v>
      </c>
      <c r="C76" s="245"/>
      <c r="D76" s="255">
        <v>-4</v>
      </c>
      <c r="E76" s="266">
        <v>2.1</v>
      </c>
      <c r="F76" s="266">
        <v>-4.4000000000000004</v>
      </c>
      <c r="G76" s="266">
        <v>-1.9</v>
      </c>
      <c r="H76" s="266">
        <v>-0.1</v>
      </c>
      <c r="I76" s="266">
        <v>-9.1999999999999993</v>
      </c>
      <c r="J76" s="266">
        <v>-2.2000000000000002</v>
      </c>
      <c r="K76" s="266">
        <v>-2.4</v>
      </c>
      <c r="L76" s="281">
        <v>5.2</v>
      </c>
      <c r="M76" s="281">
        <v>-1.1000000000000001</v>
      </c>
      <c r="N76" s="281">
        <v>-15.9</v>
      </c>
      <c r="O76" s="281">
        <v>-16.3</v>
      </c>
      <c r="P76" s="266">
        <v>5.4</v>
      </c>
      <c r="Q76" s="266">
        <v>-3.1</v>
      </c>
      <c r="R76" s="266">
        <v>0.8</v>
      </c>
      <c r="S76" s="281">
        <v>-1.7</v>
      </c>
    </row>
    <row r="77" spans="1:19" ht="13.5" customHeight="1">
      <c r="A77" s="233"/>
      <c r="B77" s="233" t="s">
        <v>153</v>
      </c>
      <c r="C77" s="245"/>
      <c r="D77" s="255">
        <v>1.2</v>
      </c>
      <c r="E77" s="266">
        <v>4.2</v>
      </c>
      <c r="F77" s="266">
        <v>2.4</v>
      </c>
      <c r="G77" s="266">
        <v>3</v>
      </c>
      <c r="H77" s="266">
        <v>-3.5</v>
      </c>
      <c r="I77" s="266">
        <v>3.3</v>
      </c>
      <c r="J77" s="266">
        <v>-0.4</v>
      </c>
      <c r="K77" s="266">
        <v>-3</v>
      </c>
      <c r="L77" s="281">
        <v>14.5</v>
      </c>
      <c r="M77" s="281">
        <v>0</v>
      </c>
      <c r="N77" s="281">
        <v>-0.4</v>
      </c>
      <c r="O77" s="281">
        <v>5.6</v>
      </c>
      <c r="P77" s="266">
        <v>-12.2</v>
      </c>
      <c r="Q77" s="266">
        <v>-0.8</v>
      </c>
      <c r="R77" s="266">
        <v>1.6</v>
      </c>
      <c r="S77" s="281">
        <v>10.6</v>
      </c>
    </row>
    <row r="78" spans="1:19" ht="13.5" customHeight="1">
      <c r="A78" s="233"/>
      <c r="B78" s="233" t="s">
        <v>366</v>
      </c>
      <c r="C78" s="245"/>
      <c r="D78" s="255">
        <v>1</v>
      </c>
      <c r="E78" s="266">
        <v>-5.5</v>
      </c>
      <c r="F78" s="266">
        <v>0.6</v>
      </c>
      <c r="G78" s="266">
        <v>-0.8</v>
      </c>
      <c r="H78" s="266">
        <v>2.2999999999999998</v>
      </c>
      <c r="I78" s="266">
        <v>-3.9</v>
      </c>
      <c r="J78" s="266">
        <v>-0.5</v>
      </c>
      <c r="K78" s="266">
        <v>7.5</v>
      </c>
      <c r="L78" s="281">
        <v>-5.7</v>
      </c>
      <c r="M78" s="281">
        <v>1.2</v>
      </c>
      <c r="N78" s="281">
        <v>3.7</v>
      </c>
      <c r="O78" s="281">
        <v>3</v>
      </c>
      <c r="P78" s="266">
        <v>3.6</v>
      </c>
      <c r="Q78" s="266">
        <v>1.2</v>
      </c>
      <c r="R78" s="266">
        <v>-1.1000000000000001</v>
      </c>
      <c r="S78" s="281">
        <v>6.7</v>
      </c>
    </row>
    <row r="79" spans="1:19" ht="13.5" customHeight="1">
      <c r="A79" s="234"/>
      <c r="B79" s="234" t="s">
        <v>160</v>
      </c>
      <c r="C79" s="246"/>
      <c r="D79" s="257">
        <v>0.9</v>
      </c>
      <c r="E79" s="268">
        <v>2.7</v>
      </c>
      <c r="F79" s="268">
        <v>1.3</v>
      </c>
      <c r="G79" s="268">
        <v>1.2</v>
      </c>
      <c r="H79" s="268">
        <v>2.2999999999999998</v>
      </c>
      <c r="I79" s="268">
        <v>2.9</v>
      </c>
      <c r="J79" s="268">
        <v>-1.6</v>
      </c>
      <c r="K79" s="268">
        <v>0.5</v>
      </c>
      <c r="L79" s="268">
        <v>-4.4000000000000004</v>
      </c>
      <c r="M79" s="268">
        <v>2</v>
      </c>
      <c r="N79" s="268">
        <v>-1.2</v>
      </c>
      <c r="O79" s="268">
        <v>-3.3</v>
      </c>
      <c r="P79" s="268">
        <v>8.1</v>
      </c>
      <c r="Q79" s="268">
        <v>-0.4</v>
      </c>
      <c r="R79" s="268">
        <v>0.5</v>
      </c>
      <c r="S79" s="268">
        <v>-1.5</v>
      </c>
    </row>
    <row r="80" spans="1:19" ht="13.5" customHeight="1">
      <c r="A80" s="233" t="s">
        <v>174</v>
      </c>
      <c r="B80" s="233">
        <v>11</v>
      </c>
      <c r="C80" s="245" t="s">
        <v>257</v>
      </c>
      <c r="D80" s="255">
        <v>1.5</v>
      </c>
      <c r="E80" s="266">
        <v>6.3</v>
      </c>
      <c r="F80" s="266">
        <v>2.9</v>
      </c>
      <c r="G80" s="266">
        <v>2.6</v>
      </c>
      <c r="H80" s="266">
        <v>-2.5</v>
      </c>
      <c r="I80" s="266">
        <v>5.8</v>
      </c>
      <c r="J80" s="266">
        <v>-1.9</v>
      </c>
      <c r="K80" s="266">
        <v>0.3</v>
      </c>
      <c r="L80" s="266">
        <v>-13.9</v>
      </c>
      <c r="M80" s="266">
        <v>1.4</v>
      </c>
      <c r="N80" s="266">
        <v>-1</v>
      </c>
      <c r="O80" s="266">
        <v>0.6</v>
      </c>
      <c r="P80" s="266">
        <v>7.1</v>
      </c>
      <c r="Q80" s="266">
        <v>-1.1000000000000001</v>
      </c>
      <c r="R80" s="266">
        <v>-1.4</v>
      </c>
      <c r="S80" s="266">
        <v>-2.8</v>
      </c>
    </row>
    <row r="81" spans="1:32" ht="13.5" customHeight="1">
      <c r="A81" s="235" t="s">
        <v>87</v>
      </c>
      <c r="B81" s="233">
        <v>12</v>
      </c>
      <c r="C81" s="245"/>
      <c r="D81" s="255">
        <v>-0.6</v>
      </c>
      <c r="E81" s="266">
        <v>1.7</v>
      </c>
      <c r="F81" s="266">
        <v>1.2</v>
      </c>
      <c r="G81" s="266">
        <v>0.2</v>
      </c>
      <c r="H81" s="266">
        <v>-0.6</v>
      </c>
      <c r="I81" s="266">
        <v>4</v>
      </c>
      <c r="J81" s="266">
        <v>-4.3</v>
      </c>
      <c r="K81" s="266">
        <v>-5.7</v>
      </c>
      <c r="L81" s="266">
        <v>-12.6</v>
      </c>
      <c r="M81" s="266">
        <v>6</v>
      </c>
      <c r="N81" s="266">
        <v>-5.5</v>
      </c>
      <c r="O81" s="266">
        <v>1.2</v>
      </c>
      <c r="P81" s="266">
        <v>2.2999999999999998</v>
      </c>
      <c r="Q81" s="266">
        <v>-3.2</v>
      </c>
      <c r="R81" s="266">
        <v>-4.9000000000000004</v>
      </c>
      <c r="S81" s="266">
        <v>-4.0999999999999996</v>
      </c>
    </row>
    <row r="82" spans="1:32" ht="13.5" customHeight="1">
      <c r="A82" s="235" t="s">
        <v>473</v>
      </c>
      <c r="B82" s="233" t="s">
        <v>363</v>
      </c>
      <c r="D82" s="255">
        <v>1.3</v>
      </c>
      <c r="E82" s="266">
        <v>-1.5</v>
      </c>
      <c r="F82" s="266">
        <v>1.1000000000000001</v>
      </c>
      <c r="G82" s="266">
        <v>-3.1</v>
      </c>
      <c r="H82" s="266">
        <v>-6.2</v>
      </c>
      <c r="I82" s="266">
        <v>-1</v>
      </c>
      <c r="J82" s="266">
        <v>-0.3</v>
      </c>
      <c r="K82" s="266">
        <v>-1</v>
      </c>
      <c r="L82" s="266">
        <v>-7.2</v>
      </c>
      <c r="M82" s="266">
        <v>-2.2000000000000002</v>
      </c>
      <c r="N82" s="266">
        <v>-3.1</v>
      </c>
      <c r="O82" s="266">
        <v>4.3</v>
      </c>
      <c r="P82" s="266">
        <v>18.3</v>
      </c>
      <c r="Q82" s="266">
        <v>-3.5</v>
      </c>
      <c r="R82" s="266">
        <v>13.8</v>
      </c>
      <c r="S82" s="266">
        <v>5.0999999999999996</v>
      </c>
    </row>
    <row r="83" spans="1:32" ht="13.5" customHeight="1">
      <c r="A83" s="235" t="s">
        <v>87</v>
      </c>
      <c r="B83" s="233">
        <v>2</v>
      </c>
      <c r="C83" s="245"/>
      <c r="D83" s="255">
        <v>1.3</v>
      </c>
      <c r="E83" s="266">
        <v>3.6</v>
      </c>
      <c r="F83" s="266">
        <v>0.4</v>
      </c>
      <c r="G83" s="266">
        <v>-4.8</v>
      </c>
      <c r="H83" s="266">
        <v>-11.2</v>
      </c>
      <c r="I83" s="266">
        <v>0.8</v>
      </c>
      <c r="J83" s="266">
        <v>0.3</v>
      </c>
      <c r="K83" s="266">
        <v>-0.7</v>
      </c>
      <c r="L83" s="266">
        <v>-16.899999999999999</v>
      </c>
      <c r="M83" s="266">
        <v>5.0999999999999996</v>
      </c>
      <c r="N83" s="266">
        <v>-9.9</v>
      </c>
      <c r="O83" s="266">
        <v>-0.5</v>
      </c>
      <c r="P83" s="266">
        <v>18.8</v>
      </c>
      <c r="Q83" s="266">
        <v>-2.2000000000000002</v>
      </c>
      <c r="R83" s="266">
        <v>13.5</v>
      </c>
      <c r="S83" s="266">
        <v>5.0999999999999996</v>
      </c>
    </row>
    <row r="84" spans="1:32" ht="13.5" customHeight="1">
      <c r="A84" s="235" t="s">
        <v>87</v>
      </c>
      <c r="B84" s="233">
        <v>3</v>
      </c>
      <c r="C84" s="245"/>
      <c r="D84" s="255">
        <v>0.5</v>
      </c>
      <c r="E84" s="266">
        <v>-3</v>
      </c>
      <c r="F84" s="266">
        <v>-0.8</v>
      </c>
      <c r="G84" s="266">
        <v>-4.7</v>
      </c>
      <c r="H84" s="266">
        <v>-13.6</v>
      </c>
      <c r="I84" s="266">
        <v>2</v>
      </c>
      <c r="J84" s="266">
        <v>2.9</v>
      </c>
      <c r="K84" s="266">
        <v>-11.2</v>
      </c>
      <c r="L84" s="266">
        <v>-16.7</v>
      </c>
      <c r="M84" s="266">
        <v>-1.7</v>
      </c>
      <c r="N84" s="266">
        <v>-0.4</v>
      </c>
      <c r="O84" s="266">
        <v>6.1</v>
      </c>
      <c r="P84" s="266">
        <v>3.5</v>
      </c>
      <c r="Q84" s="266">
        <v>2.7</v>
      </c>
      <c r="R84" s="266">
        <v>6.6</v>
      </c>
      <c r="S84" s="266">
        <v>3.5</v>
      </c>
    </row>
    <row r="85" spans="1:32" ht="13.5" customHeight="1">
      <c r="A85" s="235" t="s">
        <v>87</v>
      </c>
      <c r="B85" s="233">
        <v>4</v>
      </c>
      <c r="C85" s="245"/>
      <c r="D85" s="255">
        <v>0.1</v>
      </c>
      <c r="E85" s="266">
        <v>4.8</v>
      </c>
      <c r="F85" s="266">
        <v>-2.6</v>
      </c>
      <c r="G85" s="266">
        <v>-3.8</v>
      </c>
      <c r="H85" s="266">
        <v>-7.9</v>
      </c>
      <c r="I85" s="266">
        <v>-3.1</v>
      </c>
      <c r="J85" s="266">
        <v>0.2</v>
      </c>
      <c r="K85" s="266">
        <v>-3.6</v>
      </c>
      <c r="L85" s="266">
        <v>-18.5</v>
      </c>
      <c r="M85" s="266">
        <v>2.8</v>
      </c>
      <c r="N85" s="266">
        <v>-4.8</v>
      </c>
      <c r="O85" s="266">
        <v>3.9</v>
      </c>
      <c r="P85" s="266">
        <v>26.8</v>
      </c>
      <c r="Q85" s="266">
        <v>0.5</v>
      </c>
      <c r="R85" s="266">
        <v>12</v>
      </c>
      <c r="S85" s="266">
        <v>-3</v>
      </c>
    </row>
    <row r="86" spans="1:32" ht="13.5" customHeight="1">
      <c r="A86" s="235" t="s">
        <v>87</v>
      </c>
      <c r="B86" s="233">
        <v>5</v>
      </c>
      <c r="C86" s="245"/>
      <c r="D86" s="255">
        <v>3.7</v>
      </c>
      <c r="E86" s="266">
        <v>-3.2</v>
      </c>
      <c r="F86" s="266">
        <v>4.5</v>
      </c>
      <c r="G86" s="266">
        <v>2.1</v>
      </c>
      <c r="H86" s="266">
        <v>-1.9</v>
      </c>
      <c r="I86" s="266">
        <v>-0.4</v>
      </c>
      <c r="J86" s="266">
        <v>3.8</v>
      </c>
      <c r="K86" s="266">
        <v>4.8</v>
      </c>
      <c r="L86" s="266">
        <v>-12.1</v>
      </c>
      <c r="M86" s="266">
        <v>8</v>
      </c>
      <c r="N86" s="266">
        <v>-0.5</v>
      </c>
      <c r="O86" s="266">
        <v>-1.5</v>
      </c>
      <c r="P86" s="266">
        <v>18.399999999999999</v>
      </c>
      <c r="Q86" s="266">
        <v>-2.8</v>
      </c>
      <c r="R86" s="266">
        <v>9.1999999999999993</v>
      </c>
      <c r="S86" s="266">
        <v>7.5</v>
      </c>
    </row>
    <row r="87" spans="1:32" ht="13.5" customHeight="1">
      <c r="A87" s="236" t="s">
        <v>87</v>
      </c>
      <c r="B87" s="233">
        <v>6</v>
      </c>
      <c r="D87" s="255">
        <v>-1.1000000000000001</v>
      </c>
      <c r="E87" s="266">
        <v>-1.5</v>
      </c>
      <c r="F87" s="266">
        <v>-1.4</v>
      </c>
      <c r="G87" s="266">
        <v>-6</v>
      </c>
      <c r="H87" s="266">
        <v>-13.1</v>
      </c>
      <c r="I87" s="266">
        <v>-3.5</v>
      </c>
      <c r="J87" s="266">
        <v>2.7</v>
      </c>
      <c r="K87" s="266">
        <v>-6.7</v>
      </c>
      <c r="L87" s="266">
        <v>-15</v>
      </c>
      <c r="M87" s="266">
        <v>-1.3</v>
      </c>
      <c r="N87" s="266">
        <v>-1.1000000000000001</v>
      </c>
      <c r="O87" s="266">
        <v>12</v>
      </c>
      <c r="P87" s="266">
        <v>7.7</v>
      </c>
      <c r="Q87" s="266">
        <v>-6.5</v>
      </c>
      <c r="R87" s="266">
        <v>1.3</v>
      </c>
      <c r="S87" s="266">
        <v>2</v>
      </c>
    </row>
    <row r="88" spans="1:32" ht="13.5" customHeight="1">
      <c r="A88" s="235" t="s">
        <v>87</v>
      </c>
      <c r="B88" s="233">
        <v>7</v>
      </c>
      <c r="C88" s="245"/>
      <c r="D88" s="255">
        <v>-0.1</v>
      </c>
      <c r="E88" s="266">
        <v>-4.3</v>
      </c>
      <c r="F88" s="266">
        <v>-0.7</v>
      </c>
      <c r="G88" s="266">
        <v>6</v>
      </c>
      <c r="H88" s="266">
        <v>1.6</v>
      </c>
      <c r="I88" s="266">
        <v>-6.6</v>
      </c>
      <c r="J88" s="266">
        <v>4.2</v>
      </c>
      <c r="K88" s="266">
        <v>3.7</v>
      </c>
      <c r="L88" s="266">
        <v>-8.1</v>
      </c>
      <c r="M88" s="266">
        <v>4.3</v>
      </c>
      <c r="N88" s="266">
        <v>-2.9</v>
      </c>
      <c r="O88" s="266">
        <v>7.9</v>
      </c>
      <c r="P88" s="266">
        <v>17.899999999999999</v>
      </c>
      <c r="Q88" s="266">
        <v>-9</v>
      </c>
      <c r="R88" s="266">
        <v>11.1</v>
      </c>
      <c r="S88" s="266">
        <v>2.7</v>
      </c>
    </row>
    <row r="89" spans="1:32" ht="13.5" customHeight="1">
      <c r="A89" s="233" t="s">
        <v>87</v>
      </c>
      <c r="B89" s="233">
        <v>8</v>
      </c>
      <c r="C89" s="245"/>
      <c r="D89" s="255">
        <v>0.8</v>
      </c>
      <c r="E89" s="266">
        <v>-2.2000000000000002</v>
      </c>
      <c r="F89" s="266">
        <v>2.8</v>
      </c>
      <c r="G89" s="266">
        <v>0.6</v>
      </c>
      <c r="H89" s="266">
        <v>-0.6</v>
      </c>
      <c r="I89" s="266">
        <v>-3.1</v>
      </c>
      <c r="J89" s="266">
        <v>3.8</v>
      </c>
      <c r="K89" s="266">
        <v>-3</v>
      </c>
      <c r="L89" s="266">
        <v>-3.4</v>
      </c>
      <c r="M89" s="266">
        <v>4.5</v>
      </c>
      <c r="N89" s="266">
        <v>-7.7</v>
      </c>
      <c r="O89" s="266">
        <v>6.2</v>
      </c>
      <c r="P89" s="266">
        <v>18.600000000000001</v>
      </c>
      <c r="Q89" s="266">
        <v>-7.9</v>
      </c>
      <c r="R89" s="266">
        <v>3.9</v>
      </c>
      <c r="S89" s="266">
        <v>2.7</v>
      </c>
    </row>
    <row r="90" spans="1:32" ht="13.5" customHeight="1">
      <c r="A90" s="235" t="s">
        <v>87</v>
      </c>
      <c r="B90" s="233">
        <v>9</v>
      </c>
      <c r="C90" s="245"/>
      <c r="D90" s="256">
        <v>-0.7</v>
      </c>
      <c r="E90" s="267">
        <v>-0.3</v>
      </c>
      <c r="F90" s="267">
        <v>-1.2</v>
      </c>
      <c r="G90" s="267">
        <v>-4.0999999999999996</v>
      </c>
      <c r="H90" s="267">
        <v>-15.7</v>
      </c>
      <c r="I90" s="267">
        <v>-3.1</v>
      </c>
      <c r="J90" s="267">
        <v>4.0999999999999996</v>
      </c>
      <c r="K90" s="267">
        <v>-6.4</v>
      </c>
      <c r="L90" s="267">
        <v>-10.6</v>
      </c>
      <c r="M90" s="267">
        <v>-4.0999999999999996</v>
      </c>
      <c r="N90" s="267">
        <v>-0.6</v>
      </c>
      <c r="O90" s="267">
        <v>4.5999999999999996</v>
      </c>
      <c r="P90" s="267">
        <v>18.3</v>
      </c>
      <c r="Q90" s="267">
        <v>-4.5</v>
      </c>
      <c r="R90" s="267">
        <v>4.2</v>
      </c>
      <c r="S90" s="267">
        <v>-2.2999999999999998</v>
      </c>
    </row>
    <row r="91" spans="1:32" ht="13.5" customHeight="1">
      <c r="A91" s="236" t="s">
        <v>87</v>
      </c>
      <c r="B91" s="235">
        <v>10</v>
      </c>
      <c r="C91" s="245"/>
      <c r="D91" s="256">
        <v>-0.9</v>
      </c>
      <c r="E91" s="267">
        <v>-0.8</v>
      </c>
      <c r="F91" s="267">
        <v>-0.3</v>
      </c>
      <c r="G91" s="267">
        <v>3</v>
      </c>
      <c r="H91" s="267">
        <v>-10.1</v>
      </c>
      <c r="I91" s="267">
        <v>-5.7</v>
      </c>
      <c r="J91" s="267">
        <v>1.2</v>
      </c>
      <c r="K91" s="267">
        <v>-0.8</v>
      </c>
      <c r="L91" s="267">
        <v>-11.1</v>
      </c>
      <c r="M91" s="267">
        <v>6.1</v>
      </c>
      <c r="N91" s="267">
        <v>0.7</v>
      </c>
      <c r="O91" s="267">
        <v>-3.6</v>
      </c>
      <c r="P91" s="267">
        <v>6.6</v>
      </c>
      <c r="Q91" s="267">
        <v>-4.9000000000000004</v>
      </c>
      <c r="R91" s="267">
        <v>10.5</v>
      </c>
      <c r="S91" s="267">
        <v>0.1</v>
      </c>
    </row>
    <row r="92" spans="1:32" ht="13.5" customHeight="1">
      <c r="A92" s="237" t="s">
        <v>87</v>
      </c>
      <c r="B92" s="241">
        <v>11</v>
      </c>
      <c r="C92" s="247"/>
      <c r="D92" s="258">
        <v>1.3</v>
      </c>
      <c r="E92" s="269">
        <v>9.4</v>
      </c>
      <c r="F92" s="269">
        <v>0.4</v>
      </c>
      <c r="G92" s="269">
        <v>2.8</v>
      </c>
      <c r="H92" s="269">
        <v>-5.4</v>
      </c>
      <c r="I92" s="269">
        <v>0.7</v>
      </c>
      <c r="J92" s="269">
        <v>1.6</v>
      </c>
      <c r="K92" s="269">
        <v>-0.2</v>
      </c>
      <c r="L92" s="269">
        <v>11.6</v>
      </c>
      <c r="M92" s="269">
        <v>-1</v>
      </c>
      <c r="N92" s="269">
        <v>2.2999999999999998</v>
      </c>
      <c r="O92" s="269">
        <v>-8</v>
      </c>
      <c r="P92" s="269">
        <v>12.6</v>
      </c>
      <c r="Q92" s="269">
        <v>-4.9000000000000004</v>
      </c>
      <c r="R92" s="269">
        <v>6.6</v>
      </c>
      <c r="S92" s="269">
        <v>9.3000000000000007</v>
      </c>
    </row>
    <row r="93" spans="1:32" ht="27" customHeight="1">
      <c r="A93" s="322" t="s">
        <v>474</v>
      </c>
      <c r="B93" s="323"/>
      <c r="C93" s="324"/>
      <c r="D93" s="263">
        <v>3.3</v>
      </c>
      <c r="E93" s="271">
        <v>7.9</v>
      </c>
      <c r="F93" s="271">
        <v>2.9</v>
      </c>
      <c r="G93" s="271">
        <v>1.4</v>
      </c>
      <c r="H93" s="271">
        <v>-0.4</v>
      </c>
      <c r="I93" s="271">
        <v>9.5</v>
      </c>
      <c r="J93" s="271">
        <v>1.3</v>
      </c>
      <c r="K93" s="271">
        <v>-3.2</v>
      </c>
      <c r="L93" s="271">
        <v>25.4</v>
      </c>
      <c r="M93" s="271">
        <v>-4.0999999999999996</v>
      </c>
      <c r="N93" s="271">
        <v>3.2</v>
      </c>
      <c r="O93" s="271">
        <v>-1.9</v>
      </c>
      <c r="P93" s="271">
        <v>1.1000000000000001</v>
      </c>
      <c r="Q93" s="271">
        <v>1.8</v>
      </c>
      <c r="R93" s="271">
        <v>-6.4</v>
      </c>
      <c r="S93" s="271">
        <v>10.5</v>
      </c>
      <c r="T93" s="239"/>
      <c r="U93" s="239"/>
      <c r="V93" s="239"/>
      <c r="W93" s="239"/>
      <c r="X93" s="239"/>
      <c r="Y93" s="239"/>
      <c r="Z93" s="239"/>
      <c r="AA93" s="239"/>
      <c r="AB93" s="239"/>
      <c r="AC93" s="239"/>
      <c r="AD93" s="239"/>
      <c r="AE93" s="239"/>
      <c r="AF93" s="239"/>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54" right="0.39370078740157477"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F94"/>
  <sheetViews>
    <sheetView zoomScale="85" zoomScaleNormal="85"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480</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54">
        <v>103.8</v>
      </c>
      <c r="E8" s="265">
        <v>103.1</v>
      </c>
      <c r="F8" s="265">
        <v>104.7</v>
      </c>
      <c r="G8" s="265">
        <v>104.4</v>
      </c>
      <c r="H8" s="265">
        <v>90.4</v>
      </c>
      <c r="I8" s="265">
        <v>106.3</v>
      </c>
      <c r="J8" s="265">
        <v>103.3</v>
      </c>
      <c r="K8" s="265">
        <v>102.1</v>
      </c>
      <c r="L8" s="280">
        <v>108.1</v>
      </c>
      <c r="M8" s="280">
        <v>100</v>
      </c>
      <c r="N8" s="280">
        <v>108.4</v>
      </c>
      <c r="O8" s="280">
        <v>112.6</v>
      </c>
      <c r="P8" s="265">
        <v>95.2</v>
      </c>
      <c r="Q8" s="265">
        <v>102.8</v>
      </c>
      <c r="R8" s="265">
        <v>105.3</v>
      </c>
      <c r="S8" s="280">
        <v>103.9</v>
      </c>
    </row>
    <row r="9" spans="1:28" ht="13.5" customHeight="1">
      <c r="A9" s="233" t="s">
        <v>52</v>
      </c>
      <c r="B9" s="233" t="s">
        <v>333</v>
      </c>
      <c r="C9" s="245"/>
      <c r="D9" s="255">
        <v>102.4</v>
      </c>
      <c r="E9" s="266">
        <v>101.4</v>
      </c>
      <c r="F9" s="266">
        <v>103.6</v>
      </c>
      <c r="G9" s="266">
        <v>100.3</v>
      </c>
      <c r="H9" s="266">
        <v>97</v>
      </c>
      <c r="I9" s="266">
        <v>105.8</v>
      </c>
      <c r="J9" s="266">
        <v>100.6</v>
      </c>
      <c r="K9" s="266">
        <v>100.6</v>
      </c>
      <c r="L9" s="281">
        <v>104.2</v>
      </c>
      <c r="M9" s="281">
        <v>99.3</v>
      </c>
      <c r="N9" s="281">
        <v>111.5</v>
      </c>
      <c r="O9" s="281">
        <v>115.5</v>
      </c>
      <c r="P9" s="266">
        <v>93</v>
      </c>
      <c r="Q9" s="266">
        <v>100.8</v>
      </c>
      <c r="R9" s="266">
        <v>100</v>
      </c>
      <c r="S9" s="281">
        <v>101</v>
      </c>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100.7</v>
      </c>
      <c r="E11" s="266">
        <v>104</v>
      </c>
      <c r="F11" s="266">
        <v>101</v>
      </c>
      <c r="G11" s="266">
        <v>102.9</v>
      </c>
      <c r="H11" s="266">
        <v>103</v>
      </c>
      <c r="I11" s="266">
        <v>101.3</v>
      </c>
      <c r="J11" s="266">
        <v>97.4</v>
      </c>
      <c r="K11" s="266">
        <v>101.5</v>
      </c>
      <c r="L11" s="266">
        <v>107.2</v>
      </c>
      <c r="M11" s="266">
        <v>100.8</v>
      </c>
      <c r="N11" s="266">
        <v>102.8</v>
      </c>
      <c r="O11" s="266">
        <v>102.3</v>
      </c>
      <c r="P11" s="266">
        <v>95.4</v>
      </c>
      <c r="Q11" s="266">
        <v>99.1</v>
      </c>
      <c r="R11" s="266">
        <v>104.3</v>
      </c>
      <c r="S11" s="266">
        <v>107.2</v>
      </c>
    </row>
    <row r="12" spans="1:28" ht="13.5" customHeight="1">
      <c r="A12" s="233"/>
      <c r="B12" s="233" t="s">
        <v>366</v>
      </c>
      <c r="C12" s="245"/>
      <c r="D12" s="256">
        <v>100.1</v>
      </c>
      <c r="E12" s="262">
        <v>102.3</v>
      </c>
      <c r="F12" s="262">
        <v>101.7</v>
      </c>
      <c r="G12" s="262">
        <v>99.3</v>
      </c>
      <c r="H12" s="262">
        <v>104.1</v>
      </c>
      <c r="I12" s="262">
        <v>97.9</v>
      </c>
      <c r="J12" s="262">
        <v>94.3</v>
      </c>
      <c r="K12" s="262">
        <v>102.2</v>
      </c>
      <c r="L12" s="262">
        <v>111.1</v>
      </c>
      <c r="M12" s="262">
        <v>97.7</v>
      </c>
      <c r="N12" s="262">
        <v>103.5</v>
      </c>
      <c r="O12" s="262">
        <v>105</v>
      </c>
      <c r="P12" s="262">
        <v>94.9</v>
      </c>
      <c r="Q12" s="262">
        <v>99.8</v>
      </c>
      <c r="R12" s="262">
        <v>100.6</v>
      </c>
      <c r="S12" s="262">
        <v>108.1</v>
      </c>
    </row>
    <row r="13" spans="1:28" ht="13.5" customHeight="1">
      <c r="A13" s="234"/>
      <c r="B13" s="234" t="s">
        <v>160</v>
      </c>
      <c r="C13" s="246"/>
      <c r="D13" s="257">
        <v>101.1</v>
      </c>
      <c r="E13" s="268">
        <v>102.4</v>
      </c>
      <c r="F13" s="268">
        <v>103.9</v>
      </c>
      <c r="G13" s="268">
        <v>108.8</v>
      </c>
      <c r="H13" s="268">
        <v>103</v>
      </c>
      <c r="I13" s="268">
        <v>100.7</v>
      </c>
      <c r="J13" s="268">
        <v>95.6</v>
      </c>
      <c r="K13" s="268">
        <v>103.8</v>
      </c>
      <c r="L13" s="268">
        <v>102.8</v>
      </c>
      <c r="M13" s="268">
        <v>97.5</v>
      </c>
      <c r="N13" s="268">
        <v>102.4</v>
      </c>
      <c r="O13" s="268">
        <v>100.3</v>
      </c>
      <c r="P13" s="268">
        <v>94.1</v>
      </c>
      <c r="Q13" s="268">
        <v>99.4</v>
      </c>
      <c r="R13" s="268">
        <v>103.4</v>
      </c>
      <c r="S13" s="268">
        <v>111.1</v>
      </c>
    </row>
    <row r="14" spans="1:28" ht="13.5" customHeight="1">
      <c r="A14" s="233" t="s">
        <v>174</v>
      </c>
      <c r="B14" s="233">
        <v>11</v>
      </c>
      <c r="C14" s="245" t="s">
        <v>257</v>
      </c>
      <c r="D14" s="254">
        <v>104.2</v>
      </c>
      <c r="E14" s="265">
        <v>106.4</v>
      </c>
      <c r="F14" s="265">
        <v>108.8</v>
      </c>
      <c r="G14" s="265">
        <v>110.6</v>
      </c>
      <c r="H14" s="265">
        <v>104.8</v>
      </c>
      <c r="I14" s="265">
        <v>105.1</v>
      </c>
      <c r="J14" s="265">
        <v>97</v>
      </c>
      <c r="K14" s="265">
        <v>102.5</v>
      </c>
      <c r="L14" s="265">
        <v>101.6</v>
      </c>
      <c r="M14" s="265">
        <v>100.8</v>
      </c>
      <c r="N14" s="265">
        <v>106.3</v>
      </c>
      <c r="O14" s="265">
        <v>95.1</v>
      </c>
      <c r="P14" s="265">
        <v>98.3</v>
      </c>
      <c r="Q14" s="265">
        <v>100.8</v>
      </c>
      <c r="R14" s="265">
        <v>100.6</v>
      </c>
      <c r="S14" s="265">
        <v>116.4</v>
      </c>
    </row>
    <row r="15" spans="1:28" ht="13.5" customHeight="1">
      <c r="A15" s="235" t="s">
        <v>87</v>
      </c>
      <c r="B15" s="233">
        <v>12</v>
      </c>
      <c r="C15" s="245"/>
      <c r="D15" s="255">
        <v>101.8</v>
      </c>
      <c r="E15" s="266">
        <v>105.3</v>
      </c>
      <c r="F15" s="266">
        <v>106.6</v>
      </c>
      <c r="G15" s="266">
        <v>108.8</v>
      </c>
      <c r="H15" s="266">
        <v>103</v>
      </c>
      <c r="I15" s="266">
        <v>103.2</v>
      </c>
      <c r="J15" s="266">
        <v>96.1</v>
      </c>
      <c r="K15" s="266">
        <v>103</v>
      </c>
      <c r="L15" s="266">
        <v>103.7</v>
      </c>
      <c r="M15" s="266">
        <v>100.2</v>
      </c>
      <c r="N15" s="266">
        <v>102</v>
      </c>
      <c r="O15" s="266">
        <v>96.6</v>
      </c>
      <c r="P15" s="266">
        <v>88.2</v>
      </c>
      <c r="Q15" s="266">
        <v>98.1</v>
      </c>
      <c r="R15" s="266">
        <v>105.3</v>
      </c>
      <c r="S15" s="266">
        <v>114.2</v>
      </c>
    </row>
    <row r="16" spans="1:28" ht="13.5" customHeight="1">
      <c r="A16" s="235" t="s">
        <v>473</v>
      </c>
      <c r="B16" s="233" t="s">
        <v>363</v>
      </c>
      <c r="C16" s="245"/>
      <c r="D16" s="255">
        <v>95.2</v>
      </c>
      <c r="E16" s="266">
        <v>86</v>
      </c>
      <c r="F16" s="266">
        <v>93.1</v>
      </c>
      <c r="G16" s="266">
        <v>100.2</v>
      </c>
      <c r="H16" s="266">
        <v>98</v>
      </c>
      <c r="I16" s="266">
        <v>92.9</v>
      </c>
      <c r="J16" s="266">
        <v>97</v>
      </c>
      <c r="K16" s="266">
        <v>98.6</v>
      </c>
      <c r="L16" s="266">
        <v>91.6</v>
      </c>
      <c r="M16" s="266">
        <v>88.4</v>
      </c>
      <c r="N16" s="266">
        <v>93.6</v>
      </c>
      <c r="O16" s="266">
        <v>94.3</v>
      </c>
      <c r="P16" s="266">
        <v>95.6</v>
      </c>
      <c r="Q16" s="266">
        <v>95.5</v>
      </c>
      <c r="R16" s="266">
        <v>97.1</v>
      </c>
      <c r="S16" s="266">
        <v>109.1</v>
      </c>
    </row>
    <row r="17" spans="1:19" ht="13.5" customHeight="1">
      <c r="A17" s="235" t="s">
        <v>87</v>
      </c>
      <c r="B17" s="233">
        <v>2</v>
      </c>
      <c r="D17" s="255">
        <v>102</v>
      </c>
      <c r="E17" s="266">
        <v>102.7</v>
      </c>
      <c r="F17" s="266">
        <v>104.4</v>
      </c>
      <c r="G17" s="266">
        <v>101.9</v>
      </c>
      <c r="H17" s="266">
        <v>95.9</v>
      </c>
      <c r="I17" s="266">
        <v>102.3</v>
      </c>
      <c r="J17" s="266">
        <v>101</v>
      </c>
      <c r="K17" s="266">
        <v>95.9</v>
      </c>
      <c r="L17" s="266">
        <v>98.4</v>
      </c>
      <c r="M17" s="266">
        <v>100.1</v>
      </c>
      <c r="N17" s="266">
        <v>91.4</v>
      </c>
      <c r="O17" s="266">
        <v>98.8</v>
      </c>
      <c r="P17" s="266">
        <v>102.7</v>
      </c>
      <c r="Q17" s="266">
        <v>96.7</v>
      </c>
      <c r="R17" s="266">
        <v>97.2</v>
      </c>
      <c r="S17" s="266">
        <v>115</v>
      </c>
    </row>
    <row r="18" spans="1:19" ht="13.5" customHeight="1">
      <c r="A18" s="235" t="s">
        <v>87</v>
      </c>
      <c r="B18" s="233">
        <v>3</v>
      </c>
      <c r="C18" s="245"/>
      <c r="D18" s="255">
        <v>101.5</v>
      </c>
      <c r="E18" s="266">
        <v>99.1</v>
      </c>
      <c r="F18" s="266">
        <v>103.7</v>
      </c>
      <c r="G18" s="266">
        <v>105.2</v>
      </c>
      <c r="H18" s="266">
        <v>98.2</v>
      </c>
      <c r="I18" s="266">
        <v>100.4</v>
      </c>
      <c r="J18" s="266">
        <v>98.2</v>
      </c>
      <c r="K18" s="266">
        <v>97.1</v>
      </c>
      <c r="L18" s="266">
        <v>98.6</v>
      </c>
      <c r="M18" s="266">
        <v>99.5</v>
      </c>
      <c r="N18" s="266">
        <v>95</v>
      </c>
      <c r="O18" s="266">
        <v>99.2</v>
      </c>
      <c r="P18" s="266">
        <v>100.9</v>
      </c>
      <c r="Q18" s="266">
        <v>98.6</v>
      </c>
      <c r="R18" s="266">
        <v>103.5</v>
      </c>
      <c r="S18" s="266">
        <v>114.4</v>
      </c>
    </row>
    <row r="19" spans="1:19" ht="13.5" customHeight="1">
      <c r="A19" s="235" t="s">
        <v>87</v>
      </c>
      <c r="B19" s="233">
        <v>4</v>
      </c>
      <c r="C19" s="245"/>
      <c r="D19" s="255">
        <v>105.8</v>
      </c>
      <c r="E19" s="266">
        <v>105.6</v>
      </c>
      <c r="F19" s="266">
        <v>107.1</v>
      </c>
      <c r="G19" s="266">
        <v>107.8</v>
      </c>
      <c r="H19" s="266">
        <v>100.1</v>
      </c>
      <c r="I19" s="266">
        <v>106.9</v>
      </c>
      <c r="J19" s="266">
        <v>104.1</v>
      </c>
      <c r="K19" s="266">
        <v>104.1</v>
      </c>
      <c r="L19" s="266">
        <v>102.8</v>
      </c>
      <c r="M19" s="266">
        <v>104.6</v>
      </c>
      <c r="N19" s="266">
        <v>94</v>
      </c>
      <c r="O19" s="266">
        <v>106.5</v>
      </c>
      <c r="P19" s="266">
        <v>106.3</v>
      </c>
      <c r="Q19" s="266">
        <v>101.4</v>
      </c>
      <c r="R19" s="266">
        <v>110.5</v>
      </c>
      <c r="S19" s="266">
        <v>118.1</v>
      </c>
    </row>
    <row r="20" spans="1:19" ht="13.5" customHeight="1">
      <c r="A20" s="235" t="s">
        <v>87</v>
      </c>
      <c r="B20" s="233">
        <v>5</v>
      </c>
      <c r="C20" s="245"/>
      <c r="D20" s="255">
        <v>100.2</v>
      </c>
      <c r="E20" s="266">
        <v>90.6</v>
      </c>
      <c r="F20" s="266">
        <v>99.8</v>
      </c>
      <c r="G20" s="266">
        <v>108.8</v>
      </c>
      <c r="H20" s="266">
        <v>103.7</v>
      </c>
      <c r="I20" s="266">
        <v>98.4</v>
      </c>
      <c r="J20" s="266">
        <v>98.1</v>
      </c>
      <c r="K20" s="266">
        <v>107.1</v>
      </c>
      <c r="L20" s="266">
        <v>98.6</v>
      </c>
      <c r="M20" s="266">
        <v>98.4</v>
      </c>
      <c r="N20" s="266">
        <v>96</v>
      </c>
      <c r="O20" s="266">
        <v>100.8</v>
      </c>
      <c r="P20" s="266">
        <v>105.9</v>
      </c>
      <c r="Q20" s="266">
        <v>97</v>
      </c>
      <c r="R20" s="266">
        <v>106</v>
      </c>
      <c r="S20" s="266">
        <v>112.9</v>
      </c>
    </row>
    <row r="21" spans="1:19" ht="13.5" customHeight="1">
      <c r="A21" s="236" t="s">
        <v>87</v>
      </c>
      <c r="B21" s="233">
        <v>6</v>
      </c>
      <c r="C21" s="245"/>
      <c r="D21" s="255">
        <v>105.4</v>
      </c>
      <c r="E21" s="266">
        <v>101</v>
      </c>
      <c r="F21" s="266">
        <v>108.3</v>
      </c>
      <c r="G21" s="266">
        <v>109.7</v>
      </c>
      <c r="H21" s="266">
        <v>100.8</v>
      </c>
      <c r="I21" s="266">
        <v>106.3</v>
      </c>
      <c r="J21" s="266">
        <v>104.1</v>
      </c>
      <c r="K21" s="266">
        <v>103.3</v>
      </c>
      <c r="L21" s="266">
        <v>103.2</v>
      </c>
      <c r="M21" s="266">
        <v>103.9</v>
      </c>
      <c r="N21" s="266">
        <v>97.5</v>
      </c>
      <c r="O21" s="266">
        <v>107</v>
      </c>
      <c r="P21" s="266">
        <v>105</v>
      </c>
      <c r="Q21" s="266">
        <v>98.7</v>
      </c>
      <c r="R21" s="266">
        <v>103.3</v>
      </c>
      <c r="S21" s="266">
        <v>117.9</v>
      </c>
    </row>
    <row r="22" spans="1:19" ht="13.5" customHeight="1">
      <c r="A22" s="235" t="s">
        <v>87</v>
      </c>
      <c r="B22" s="233">
        <v>7</v>
      </c>
      <c r="D22" s="255">
        <v>103.4</v>
      </c>
      <c r="E22" s="266">
        <v>101.6</v>
      </c>
      <c r="F22" s="266">
        <v>106.5</v>
      </c>
      <c r="G22" s="266">
        <v>109.6</v>
      </c>
      <c r="H22" s="266">
        <v>105.3</v>
      </c>
      <c r="I22" s="266">
        <v>100.6</v>
      </c>
      <c r="J22" s="266">
        <v>100.7</v>
      </c>
      <c r="K22" s="266">
        <v>110.4</v>
      </c>
      <c r="L22" s="266">
        <v>95.6</v>
      </c>
      <c r="M22" s="266">
        <v>103</v>
      </c>
      <c r="N22" s="266">
        <v>88.1</v>
      </c>
      <c r="O22" s="266">
        <v>108.5</v>
      </c>
      <c r="P22" s="266">
        <v>106.2</v>
      </c>
      <c r="Q22" s="266">
        <v>96.6</v>
      </c>
      <c r="R22" s="266">
        <v>107</v>
      </c>
      <c r="S22" s="266">
        <v>117.4</v>
      </c>
    </row>
    <row r="23" spans="1:19" ht="13.5" customHeight="1">
      <c r="A23" s="235" t="s">
        <v>87</v>
      </c>
      <c r="B23" s="233">
        <v>8</v>
      </c>
      <c r="C23" s="245"/>
      <c r="D23" s="255">
        <v>97.1</v>
      </c>
      <c r="E23" s="266">
        <v>90.8</v>
      </c>
      <c r="F23" s="266">
        <v>98.7</v>
      </c>
      <c r="G23" s="266">
        <v>105.6</v>
      </c>
      <c r="H23" s="266">
        <v>104.4</v>
      </c>
      <c r="I23" s="266">
        <v>96.6</v>
      </c>
      <c r="J23" s="266">
        <v>98.1</v>
      </c>
      <c r="K23" s="266">
        <v>103.7</v>
      </c>
      <c r="L23" s="266">
        <v>93</v>
      </c>
      <c r="M23" s="266">
        <v>96.3</v>
      </c>
      <c r="N23" s="266">
        <v>89.5</v>
      </c>
      <c r="O23" s="266">
        <v>105.7</v>
      </c>
      <c r="P23" s="266">
        <v>78</v>
      </c>
      <c r="Q23" s="266">
        <v>95.6</v>
      </c>
      <c r="R23" s="266">
        <v>103.9</v>
      </c>
      <c r="S23" s="266">
        <v>111.1</v>
      </c>
    </row>
    <row r="24" spans="1:19" ht="13.5" customHeight="1">
      <c r="A24" s="235" t="s">
        <v>87</v>
      </c>
      <c r="B24" s="233">
        <v>9</v>
      </c>
      <c r="C24" s="245"/>
      <c r="D24" s="255">
        <v>100.5</v>
      </c>
      <c r="E24" s="266">
        <v>101.8</v>
      </c>
      <c r="F24" s="266">
        <v>102.7</v>
      </c>
      <c r="G24" s="266">
        <v>100.3</v>
      </c>
      <c r="H24" s="266">
        <v>96</v>
      </c>
      <c r="I24" s="266">
        <v>101.6</v>
      </c>
      <c r="J24" s="266">
        <v>100.4</v>
      </c>
      <c r="K24" s="266">
        <v>97.4</v>
      </c>
      <c r="L24" s="266">
        <v>90.6</v>
      </c>
      <c r="M24" s="266">
        <v>93.4</v>
      </c>
      <c r="N24" s="266">
        <v>89</v>
      </c>
      <c r="O24" s="266">
        <v>105.6</v>
      </c>
      <c r="P24" s="266">
        <v>95</v>
      </c>
      <c r="Q24" s="266">
        <v>98</v>
      </c>
      <c r="R24" s="266">
        <v>97.8</v>
      </c>
      <c r="S24" s="266">
        <v>113</v>
      </c>
    </row>
    <row r="25" spans="1:19" ht="13.5" customHeight="1">
      <c r="A25" s="235" t="s">
        <v>87</v>
      </c>
      <c r="B25" s="233">
        <v>10</v>
      </c>
      <c r="C25" s="245"/>
      <c r="D25" s="255">
        <v>101.9</v>
      </c>
      <c r="E25" s="266">
        <v>103.9</v>
      </c>
      <c r="F25" s="266">
        <v>106.1</v>
      </c>
      <c r="G25" s="266">
        <v>107.9</v>
      </c>
      <c r="H25" s="266">
        <v>101.1</v>
      </c>
      <c r="I25" s="266">
        <v>98.4</v>
      </c>
      <c r="J25" s="266">
        <v>99.9</v>
      </c>
      <c r="K25" s="266">
        <v>107.7</v>
      </c>
      <c r="L25" s="266">
        <v>88</v>
      </c>
      <c r="M25" s="266">
        <v>102.4</v>
      </c>
      <c r="N25" s="266">
        <v>88</v>
      </c>
      <c r="O25" s="266">
        <v>97.6</v>
      </c>
      <c r="P25" s="266">
        <v>108.3</v>
      </c>
      <c r="Q25" s="266">
        <v>94.7</v>
      </c>
      <c r="R25" s="266">
        <v>107.1</v>
      </c>
      <c r="S25" s="266">
        <v>111.3</v>
      </c>
    </row>
    <row r="26" spans="1:19" ht="13.5" customHeight="1">
      <c r="A26" s="237" t="s">
        <v>87</v>
      </c>
      <c r="B26" s="241">
        <v>11</v>
      </c>
      <c r="C26" s="247"/>
      <c r="D26" s="258">
        <v>104.9</v>
      </c>
      <c r="E26" s="269">
        <v>107.5</v>
      </c>
      <c r="F26" s="269">
        <v>110.2</v>
      </c>
      <c r="G26" s="269">
        <v>108.6</v>
      </c>
      <c r="H26" s="269">
        <v>102</v>
      </c>
      <c r="I26" s="269">
        <v>106.7</v>
      </c>
      <c r="J26" s="269">
        <v>101.9</v>
      </c>
      <c r="K26" s="269">
        <v>102.9</v>
      </c>
      <c r="L26" s="269">
        <v>101.5</v>
      </c>
      <c r="M26" s="269">
        <v>102.5</v>
      </c>
      <c r="N26" s="269">
        <v>91.8</v>
      </c>
      <c r="O26" s="269">
        <v>99.5</v>
      </c>
      <c r="P26" s="269">
        <v>102.2</v>
      </c>
      <c r="Q26" s="269">
        <v>95.5</v>
      </c>
      <c r="R26" s="269">
        <v>102.2</v>
      </c>
      <c r="S26" s="269">
        <v>121</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54">
        <v>-1.1000000000000001</v>
      </c>
      <c r="E28" s="265">
        <v>-4.9000000000000004</v>
      </c>
      <c r="F28" s="265">
        <v>-1.3</v>
      </c>
      <c r="G28" s="265">
        <v>-1.3</v>
      </c>
      <c r="H28" s="265">
        <v>-1.9</v>
      </c>
      <c r="I28" s="265">
        <v>4</v>
      </c>
      <c r="J28" s="265">
        <v>3.2</v>
      </c>
      <c r="K28" s="265">
        <v>0.5</v>
      </c>
      <c r="L28" s="280">
        <v>-0.1</v>
      </c>
      <c r="M28" s="280">
        <v>1.2</v>
      </c>
      <c r="N28" s="280">
        <v>-6.9</v>
      </c>
      <c r="O28" s="280">
        <v>-1.1000000000000001</v>
      </c>
      <c r="P28" s="265">
        <v>-7.2</v>
      </c>
      <c r="Q28" s="265">
        <v>1.4</v>
      </c>
      <c r="R28" s="265">
        <v>2</v>
      </c>
      <c r="S28" s="280">
        <v>-6.3</v>
      </c>
    </row>
    <row r="29" spans="1:19" ht="13.5" customHeight="1">
      <c r="A29" s="233" t="s">
        <v>52</v>
      </c>
      <c r="B29" s="233" t="s">
        <v>333</v>
      </c>
      <c r="C29" s="245"/>
      <c r="D29" s="255">
        <v>-1.3</v>
      </c>
      <c r="E29" s="266">
        <v>-1.6</v>
      </c>
      <c r="F29" s="266">
        <v>-1</v>
      </c>
      <c r="G29" s="266">
        <v>-3.9</v>
      </c>
      <c r="H29" s="266">
        <v>7.3</v>
      </c>
      <c r="I29" s="266">
        <v>-0.5</v>
      </c>
      <c r="J29" s="266">
        <v>-2.7</v>
      </c>
      <c r="K29" s="266">
        <v>-1.6</v>
      </c>
      <c r="L29" s="281">
        <v>-3.6</v>
      </c>
      <c r="M29" s="281">
        <v>-0.6</v>
      </c>
      <c r="N29" s="281">
        <v>2.8</v>
      </c>
      <c r="O29" s="281">
        <v>2.6</v>
      </c>
      <c r="P29" s="266">
        <v>-2.4</v>
      </c>
      <c r="Q29" s="266">
        <v>-1.9</v>
      </c>
      <c r="R29" s="266">
        <v>-5</v>
      </c>
      <c r="S29" s="281">
        <v>-2.8</v>
      </c>
    </row>
    <row r="30" spans="1:19" ht="13.5" customHeight="1">
      <c r="A30" s="233"/>
      <c r="B30" s="233" t="s">
        <v>244</v>
      </c>
      <c r="C30" s="245"/>
      <c r="D30" s="255">
        <v>-2.2999999999999998</v>
      </c>
      <c r="E30" s="266">
        <v>-1.3</v>
      </c>
      <c r="F30" s="266">
        <v>-3.6</v>
      </c>
      <c r="G30" s="266">
        <v>-0.3</v>
      </c>
      <c r="H30" s="266">
        <v>3.2</v>
      </c>
      <c r="I30" s="266">
        <v>-5.5</v>
      </c>
      <c r="J30" s="266">
        <v>-0.5</v>
      </c>
      <c r="K30" s="266">
        <v>-0.5</v>
      </c>
      <c r="L30" s="281">
        <v>-4.0999999999999996</v>
      </c>
      <c r="M30" s="281">
        <v>0.7</v>
      </c>
      <c r="N30" s="281">
        <v>-10.3</v>
      </c>
      <c r="O30" s="281">
        <v>-13.4</v>
      </c>
      <c r="P30" s="266">
        <v>7.6</v>
      </c>
      <c r="Q30" s="266">
        <v>-0.8</v>
      </c>
      <c r="R30" s="266">
        <v>0</v>
      </c>
      <c r="S30" s="281">
        <v>-1</v>
      </c>
    </row>
    <row r="31" spans="1:19" ht="13.5" customHeight="1">
      <c r="A31" s="233"/>
      <c r="B31" s="233" t="s">
        <v>153</v>
      </c>
      <c r="C31" s="245"/>
      <c r="D31" s="255">
        <v>0.6</v>
      </c>
      <c r="E31" s="266">
        <v>4</v>
      </c>
      <c r="F31" s="266">
        <v>1.1000000000000001</v>
      </c>
      <c r="G31" s="266">
        <v>2.9</v>
      </c>
      <c r="H31" s="266">
        <v>3</v>
      </c>
      <c r="I31" s="266">
        <v>1.3</v>
      </c>
      <c r="J31" s="266">
        <v>-2.5</v>
      </c>
      <c r="K31" s="266">
        <v>1.5</v>
      </c>
      <c r="L31" s="281">
        <v>7.2</v>
      </c>
      <c r="M31" s="281">
        <v>0.8</v>
      </c>
      <c r="N31" s="281">
        <v>2.7</v>
      </c>
      <c r="O31" s="281">
        <v>2.2000000000000002</v>
      </c>
      <c r="P31" s="266">
        <v>-4.5999999999999996</v>
      </c>
      <c r="Q31" s="266">
        <v>-0.9</v>
      </c>
      <c r="R31" s="266">
        <v>4.3</v>
      </c>
      <c r="S31" s="281">
        <v>7.3</v>
      </c>
    </row>
    <row r="32" spans="1:19" ht="13.5" customHeight="1">
      <c r="A32" s="233"/>
      <c r="B32" s="233" t="s">
        <v>366</v>
      </c>
      <c r="C32" s="245"/>
      <c r="D32" s="255">
        <v>-0.6</v>
      </c>
      <c r="E32" s="266">
        <v>-1.6</v>
      </c>
      <c r="F32" s="266">
        <v>0.7</v>
      </c>
      <c r="G32" s="266">
        <v>-3.5</v>
      </c>
      <c r="H32" s="266">
        <v>1.1000000000000001</v>
      </c>
      <c r="I32" s="266">
        <v>-3.4</v>
      </c>
      <c r="J32" s="266">
        <v>-3.2</v>
      </c>
      <c r="K32" s="266">
        <v>0.7</v>
      </c>
      <c r="L32" s="281">
        <v>3.6</v>
      </c>
      <c r="M32" s="281">
        <v>-3.1</v>
      </c>
      <c r="N32" s="281">
        <v>0.7</v>
      </c>
      <c r="O32" s="281">
        <v>2.6</v>
      </c>
      <c r="P32" s="266">
        <v>-0.5</v>
      </c>
      <c r="Q32" s="266">
        <v>0.7</v>
      </c>
      <c r="R32" s="266">
        <v>-3.5</v>
      </c>
      <c r="S32" s="281">
        <v>0.8</v>
      </c>
    </row>
    <row r="33" spans="1:32" ht="13.5" customHeight="1">
      <c r="A33" s="234"/>
      <c r="B33" s="234" t="s">
        <v>160</v>
      </c>
      <c r="C33" s="246"/>
      <c r="D33" s="257">
        <v>1</v>
      </c>
      <c r="E33" s="268">
        <v>0.1</v>
      </c>
      <c r="F33" s="268">
        <v>2.2000000000000002</v>
      </c>
      <c r="G33" s="268">
        <v>9.6</v>
      </c>
      <c r="H33" s="268">
        <v>-1.1000000000000001</v>
      </c>
      <c r="I33" s="268">
        <v>2.9</v>
      </c>
      <c r="J33" s="268">
        <v>1.4</v>
      </c>
      <c r="K33" s="268">
        <v>1.6</v>
      </c>
      <c r="L33" s="268">
        <v>-7.5</v>
      </c>
      <c r="M33" s="268">
        <v>-0.2</v>
      </c>
      <c r="N33" s="268">
        <v>-1.1000000000000001</v>
      </c>
      <c r="O33" s="268">
        <v>-4.5</v>
      </c>
      <c r="P33" s="268">
        <v>-0.8</v>
      </c>
      <c r="Q33" s="268">
        <v>-0.4</v>
      </c>
      <c r="R33" s="268">
        <v>2.8</v>
      </c>
      <c r="S33" s="268">
        <v>2.8</v>
      </c>
    </row>
    <row r="34" spans="1:32" ht="13.5" customHeight="1">
      <c r="A34" s="233" t="s">
        <v>174</v>
      </c>
      <c r="B34" s="233">
        <v>11</v>
      </c>
      <c r="C34" s="245" t="s">
        <v>257</v>
      </c>
      <c r="D34" s="254">
        <v>1.2</v>
      </c>
      <c r="E34" s="265">
        <v>-0.9</v>
      </c>
      <c r="F34" s="265">
        <v>3.1</v>
      </c>
      <c r="G34" s="265">
        <v>14.8</v>
      </c>
      <c r="H34" s="265">
        <v>-3.2</v>
      </c>
      <c r="I34" s="265">
        <v>4.9000000000000004</v>
      </c>
      <c r="J34" s="265">
        <v>1.3</v>
      </c>
      <c r="K34" s="265">
        <v>2.6</v>
      </c>
      <c r="L34" s="265">
        <v>-15.1</v>
      </c>
      <c r="M34" s="265">
        <v>-1.5</v>
      </c>
      <c r="N34" s="265">
        <v>-0.6</v>
      </c>
      <c r="O34" s="265">
        <v>-11.4</v>
      </c>
      <c r="P34" s="265">
        <v>-3.2</v>
      </c>
      <c r="Q34" s="265">
        <v>-0.5</v>
      </c>
      <c r="R34" s="265">
        <v>0</v>
      </c>
      <c r="S34" s="265">
        <v>4.8</v>
      </c>
    </row>
    <row r="35" spans="1:32" ht="13.5" customHeight="1">
      <c r="A35" s="235" t="s">
        <v>87</v>
      </c>
      <c r="B35" s="233">
        <v>12</v>
      </c>
      <c r="C35" s="245"/>
      <c r="D35" s="255">
        <v>-0.1</v>
      </c>
      <c r="E35" s="266">
        <v>-0.1</v>
      </c>
      <c r="F35" s="266">
        <v>1.3</v>
      </c>
      <c r="G35" s="266">
        <v>15.4</v>
      </c>
      <c r="H35" s="266">
        <v>-2.6</v>
      </c>
      <c r="I35" s="266">
        <v>1.7</v>
      </c>
      <c r="J35" s="266">
        <v>1.5</v>
      </c>
      <c r="K35" s="266">
        <v>-3.8</v>
      </c>
      <c r="L35" s="266">
        <v>-9.8000000000000007</v>
      </c>
      <c r="M35" s="266">
        <v>2.9</v>
      </c>
      <c r="N35" s="266">
        <v>-1.4</v>
      </c>
      <c r="O35" s="266">
        <v>-7.1</v>
      </c>
      <c r="P35" s="266">
        <v>-4.3</v>
      </c>
      <c r="Q35" s="266">
        <v>-2.2999999999999998</v>
      </c>
      <c r="R35" s="266">
        <v>-3.1</v>
      </c>
      <c r="S35" s="266">
        <v>1.6</v>
      </c>
    </row>
    <row r="36" spans="1:32" ht="13.5" customHeight="1">
      <c r="A36" s="235" t="s">
        <v>473</v>
      </c>
      <c r="B36" s="233" t="s">
        <v>363</v>
      </c>
      <c r="C36" s="245"/>
      <c r="D36" s="255">
        <v>0.7</v>
      </c>
      <c r="E36" s="266">
        <v>-4.8</v>
      </c>
      <c r="F36" s="266">
        <v>0.9</v>
      </c>
      <c r="G36" s="266">
        <v>-2</v>
      </c>
      <c r="H36" s="266">
        <v>-4.2</v>
      </c>
      <c r="I36" s="266">
        <v>1.2</v>
      </c>
      <c r="J36" s="266">
        <v>5.2</v>
      </c>
      <c r="K36" s="266">
        <v>-1.4</v>
      </c>
      <c r="L36" s="266">
        <v>-2.8</v>
      </c>
      <c r="M36" s="266">
        <v>0.5</v>
      </c>
      <c r="N36" s="266">
        <v>-3.6</v>
      </c>
      <c r="O36" s="266">
        <v>-8.6999999999999993</v>
      </c>
      <c r="P36" s="266">
        <v>4.5999999999999996</v>
      </c>
      <c r="Q36" s="266">
        <v>-1.8</v>
      </c>
      <c r="R36" s="266">
        <v>2.6</v>
      </c>
      <c r="S36" s="266">
        <v>6.6</v>
      </c>
    </row>
    <row r="37" spans="1:32" ht="13.5" customHeight="1">
      <c r="A37" s="235" t="s">
        <v>87</v>
      </c>
      <c r="B37" s="233">
        <v>2</v>
      </c>
      <c r="D37" s="255">
        <v>1.8</v>
      </c>
      <c r="E37" s="266">
        <v>-0.2</v>
      </c>
      <c r="F37" s="266">
        <v>0.2</v>
      </c>
      <c r="G37" s="266">
        <v>-3.9</v>
      </c>
      <c r="H37" s="266">
        <v>-3.6</v>
      </c>
      <c r="I37" s="266">
        <v>3.9</v>
      </c>
      <c r="J37" s="266">
        <v>5.6</v>
      </c>
      <c r="K37" s="266">
        <v>-1.5</v>
      </c>
      <c r="L37" s="266">
        <v>-8.1999999999999993</v>
      </c>
      <c r="M37" s="266">
        <v>3</v>
      </c>
      <c r="N37" s="266">
        <v>-1.7</v>
      </c>
      <c r="O37" s="266">
        <v>-6.4</v>
      </c>
      <c r="P37" s="266">
        <v>9.5</v>
      </c>
      <c r="Q37" s="266">
        <v>0</v>
      </c>
      <c r="R37" s="266">
        <v>1.6</v>
      </c>
      <c r="S37" s="266">
        <v>7</v>
      </c>
    </row>
    <row r="38" spans="1:32" ht="13.5" customHeight="1">
      <c r="A38" s="235" t="s">
        <v>87</v>
      </c>
      <c r="B38" s="233">
        <v>3</v>
      </c>
      <c r="C38" s="245"/>
      <c r="D38" s="255">
        <v>1.5</v>
      </c>
      <c r="E38" s="266">
        <v>-3</v>
      </c>
      <c r="F38" s="266">
        <v>-0.2</v>
      </c>
      <c r="G38" s="266">
        <v>-5</v>
      </c>
      <c r="H38" s="266">
        <v>-6.1</v>
      </c>
      <c r="I38" s="266">
        <v>4.4000000000000004</v>
      </c>
      <c r="J38" s="266">
        <v>9.6999999999999993</v>
      </c>
      <c r="K38" s="266">
        <v>-10.3</v>
      </c>
      <c r="L38" s="266">
        <v>-9.1</v>
      </c>
      <c r="M38" s="266">
        <v>0.1</v>
      </c>
      <c r="N38" s="266">
        <v>-1.6</v>
      </c>
      <c r="O38" s="266">
        <v>-2.4</v>
      </c>
      <c r="P38" s="266">
        <v>0.4</v>
      </c>
      <c r="Q38" s="266">
        <v>3.2</v>
      </c>
      <c r="R38" s="266">
        <v>-3.9</v>
      </c>
      <c r="S38" s="266">
        <v>3.8</v>
      </c>
    </row>
    <row r="39" spans="1:32" ht="13.5" customHeight="1">
      <c r="A39" s="235" t="s">
        <v>87</v>
      </c>
      <c r="B39" s="233">
        <v>4</v>
      </c>
      <c r="C39" s="245"/>
      <c r="D39" s="255">
        <v>-0.3</v>
      </c>
      <c r="E39" s="266">
        <v>0.5</v>
      </c>
      <c r="F39" s="266">
        <v>-2.8</v>
      </c>
      <c r="G39" s="266">
        <v>-5.8</v>
      </c>
      <c r="H39" s="266">
        <v>-1.3</v>
      </c>
      <c r="I39" s="266">
        <v>1.5</v>
      </c>
      <c r="J39" s="266">
        <v>4.9000000000000004</v>
      </c>
      <c r="K39" s="266">
        <v>-2.5</v>
      </c>
      <c r="L39" s="266">
        <v>-5.4</v>
      </c>
      <c r="M39" s="266">
        <v>2.6</v>
      </c>
      <c r="N39" s="266">
        <v>-7.8</v>
      </c>
      <c r="O39" s="266">
        <v>-2</v>
      </c>
      <c r="P39" s="266">
        <v>6.3</v>
      </c>
      <c r="Q39" s="266">
        <v>-0.3</v>
      </c>
      <c r="R39" s="266">
        <v>2.6</v>
      </c>
      <c r="S39" s="266">
        <v>0.3</v>
      </c>
    </row>
    <row r="40" spans="1:32" ht="13.5" customHeight="1">
      <c r="A40" s="235" t="s">
        <v>87</v>
      </c>
      <c r="B40" s="233">
        <v>5</v>
      </c>
      <c r="C40" s="245"/>
      <c r="D40" s="255">
        <v>2.2000000000000002</v>
      </c>
      <c r="E40" s="266">
        <v>-6.1</v>
      </c>
      <c r="F40" s="266">
        <v>3.5</v>
      </c>
      <c r="G40" s="266">
        <v>-2.2000000000000002</v>
      </c>
      <c r="H40" s="266">
        <v>2.6</v>
      </c>
      <c r="I40" s="266">
        <v>1.7</v>
      </c>
      <c r="J40" s="266">
        <v>3.7</v>
      </c>
      <c r="K40" s="266">
        <v>4.8</v>
      </c>
      <c r="L40" s="266">
        <v>-3.3</v>
      </c>
      <c r="M40" s="266">
        <v>7</v>
      </c>
      <c r="N40" s="266">
        <v>-5.5</v>
      </c>
      <c r="O40" s="266">
        <v>-4</v>
      </c>
      <c r="P40" s="266">
        <v>4.7</v>
      </c>
      <c r="Q40" s="266">
        <v>-0.8</v>
      </c>
      <c r="R40" s="266">
        <v>3.5</v>
      </c>
      <c r="S40" s="266">
        <v>9.6</v>
      </c>
    </row>
    <row r="41" spans="1:32" ht="13.5" customHeight="1">
      <c r="A41" s="236" t="s">
        <v>87</v>
      </c>
      <c r="B41" s="233">
        <v>6</v>
      </c>
      <c r="C41" s="245"/>
      <c r="D41" s="255">
        <v>-1</v>
      </c>
      <c r="E41" s="266">
        <v>-5.3</v>
      </c>
      <c r="F41" s="266">
        <v>-1.3</v>
      </c>
      <c r="G41" s="266">
        <v>-4.3</v>
      </c>
      <c r="H41" s="266">
        <v>-5.0999999999999996</v>
      </c>
      <c r="I41" s="266">
        <v>-0.7</v>
      </c>
      <c r="J41" s="266">
        <v>6.1</v>
      </c>
      <c r="K41" s="266">
        <v>-5.6</v>
      </c>
      <c r="L41" s="266">
        <v>-8.6999999999999993</v>
      </c>
      <c r="M41" s="266">
        <v>0.3</v>
      </c>
      <c r="N41" s="266">
        <v>-4.9000000000000004</v>
      </c>
      <c r="O41" s="266">
        <v>2</v>
      </c>
      <c r="P41" s="266">
        <v>-4.5</v>
      </c>
      <c r="Q41" s="266">
        <v>-3</v>
      </c>
      <c r="R41" s="266">
        <v>-6.1</v>
      </c>
      <c r="S41" s="266">
        <v>2.6</v>
      </c>
    </row>
    <row r="42" spans="1:32" ht="13.5" customHeight="1">
      <c r="A42" s="235" t="s">
        <v>87</v>
      </c>
      <c r="B42" s="233">
        <v>7</v>
      </c>
      <c r="D42" s="255">
        <v>-1</v>
      </c>
      <c r="E42" s="266">
        <v>-2.4</v>
      </c>
      <c r="F42" s="266">
        <v>-1.4</v>
      </c>
      <c r="G42" s="266">
        <v>0.2</v>
      </c>
      <c r="H42" s="266">
        <v>2.2000000000000002</v>
      </c>
      <c r="I42" s="266">
        <v>-3.2</v>
      </c>
      <c r="J42" s="266">
        <v>2.2999999999999998</v>
      </c>
      <c r="K42" s="266">
        <v>4.8</v>
      </c>
      <c r="L42" s="266">
        <v>-6.7</v>
      </c>
      <c r="M42" s="266">
        <v>4</v>
      </c>
      <c r="N42" s="266">
        <v>-12.3</v>
      </c>
      <c r="O42" s="266">
        <v>3.2</v>
      </c>
      <c r="P42" s="266">
        <v>11.8</v>
      </c>
      <c r="Q42" s="266">
        <v>-6.3</v>
      </c>
      <c r="R42" s="266">
        <v>4.8</v>
      </c>
      <c r="S42" s="266">
        <v>2.4</v>
      </c>
    </row>
    <row r="43" spans="1:32" ht="13.5" customHeight="1">
      <c r="A43" s="235" t="s">
        <v>87</v>
      </c>
      <c r="B43" s="233">
        <v>8</v>
      </c>
      <c r="C43" s="245"/>
      <c r="D43" s="255">
        <v>-0.2</v>
      </c>
      <c r="E43" s="266">
        <v>-8.6</v>
      </c>
      <c r="F43" s="266">
        <v>2.1</v>
      </c>
      <c r="G43" s="266">
        <v>-0.2</v>
      </c>
      <c r="H43" s="266">
        <v>2.9</v>
      </c>
      <c r="I43" s="266">
        <v>-1.2</v>
      </c>
      <c r="J43" s="266">
        <v>4.7</v>
      </c>
      <c r="K43" s="266">
        <v>-0.8</v>
      </c>
      <c r="L43" s="266">
        <v>-2.2000000000000002</v>
      </c>
      <c r="M43" s="266">
        <v>2.7</v>
      </c>
      <c r="N43" s="266">
        <v>-10.3</v>
      </c>
      <c r="O43" s="266">
        <v>0.2</v>
      </c>
      <c r="P43" s="266">
        <v>9.4</v>
      </c>
      <c r="Q43" s="266">
        <v>-5.2</v>
      </c>
      <c r="R43" s="266">
        <v>-3.2</v>
      </c>
      <c r="S43" s="266">
        <v>1.5</v>
      </c>
    </row>
    <row r="44" spans="1:32" ht="13.5" customHeight="1">
      <c r="A44" s="235" t="s">
        <v>87</v>
      </c>
      <c r="B44" s="233">
        <v>9</v>
      </c>
      <c r="C44" s="245"/>
      <c r="D44" s="255">
        <v>-2</v>
      </c>
      <c r="E44" s="266">
        <v>-2.6</v>
      </c>
      <c r="F44" s="266">
        <v>-1.9</v>
      </c>
      <c r="G44" s="266">
        <v>-9.1</v>
      </c>
      <c r="H44" s="266">
        <v>-7.6</v>
      </c>
      <c r="I44" s="266">
        <v>-1.6</v>
      </c>
      <c r="J44" s="266">
        <v>3.2</v>
      </c>
      <c r="K44" s="266">
        <v>-3.3</v>
      </c>
      <c r="L44" s="266">
        <v>-9.3000000000000007</v>
      </c>
      <c r="M44" s="266">
        <v>-4.5999999999999996</v>
      </c>
      <c r="N44" s="266">
        <v>-14.2</v>
      </c>
      <c r="O44" s="266">
        <v>3.9</v>
      </c>
      <c r="P44" s="266">
        <v>5</v>
      </c>
      <c r="Q44" s="266">
        <v>-3.5</v>
      </c>
      <c r="R44" s="266">
        <v>-1</v>
      </c>
      <c r="S44" s="266">
        <v>-0.6</v>
      </c>
    </row>
    <row r="45" spans="1:32" ht="13.5" customHeight="1">
      <c r="A45" s="235" t="s">
        <v>87</v>
      </c>
      <c r="B45" s="233">
        <v>10</v>
      </c>
      <c r="C45" s="245"/>
      <c r="D45" s="255">
        <v>-1.4</v>
      </c>
      <c r="E45" s="266">
        <v>-1.4</v>
      </c>
      <c r="F45" s="266">
        <v>-0.7</v>
      </c>
      <c r="G45" s="266">
        <v>1</v>
      </c>
      <c r="H45" s="266">
        <v>-5.7</v>
      </c>
      <c r="I45" s="266">
        <v>-3.7</v>
      </c>
      <c r="J45" s="266">
        <v>3.1</v>
      </c>
      <c r="K45" s="266">
        <v>1.9</v>
      </c>
      <c r="L45" s="266">
        <v>-11.4</v>
      </c>
      <c r="M45" s="266">
        <v>3.1</v>
      </c>
      <c r="N45" s="266">
        <v>-13.6</v>
      </c>
      <c r="O45" s="266">
        <v>-3.1</v>
      </c>
      <c r="P45" s="266">
        <v>5.4</v>
      </c>
      <c r="Q45" s="266">
        <v>-2.7</v>
      </c>
      <c r="R45" s="266">
        <v>3.3</v>
      </c>
      <c r="S45" s="266">
        <v>-2.4</v>
      </c>
    </row>
    <row r="46" spans="1:32" ht="13.5" customHeight="1">
      <c r="A46" s="237" t="s">
        <v>87</v>
      </c>
      <c r="B46" s="241">
        <v>11</v>
      </c>
      <c r="C46" s="247"/>
      <c r="D46" s="258">
        <v>0.2</v>
      </c>
      <c r="E46" s="269">
        <v>0.9</v>
      </c>
      <c r="F46" s="269">
        <v>1</v>
      </c>
      <c r="G46" s="269">
        <v>-1.7</v>
      </c>
      <c r="H46" s="269">
        <v>-2.7</v>
      </c>
      <c r="I46" s="269">
        <v>1.2</v>
      </c>
      <c r="J46" s="269">
        <v>4.8</v>
      </c>
      <c r="K46" s="269">
        <v>0.3</v>
      </c>
      <c r="L46" s="269">
        <v>-0.4</v>
      </c>
      <c r="M46" s="269">
        <v>1.2</v>
      </c>
      <c r="N46" s="269">
        <v>-11.5</v>
      </c>
      <c r="O46" s="269">
        <v>2.6</v>
      </c>
      <c r="P46" s="269">
        <v>2.9</v>
      </c>
      <c r="Q46" s="269">
        <v>-5.0999999999999996</v>
      </c>
      <c r="R46" s="269">
        <v>2</v>
      </c>
      <c r="S46" s="269">
        <v>4</v>
      </c>
    </row>
    <row r="47" spans="1:32" ht="27" customHeight="1">
      <c r="A47" s="238" t="s">
        <v>474</v>
      </c>
      <c r="B47" s="238"/>
      <c r="C47" s="248"/>
      <c r="D47" s="260">
        <v>2.9</v>
      </c>
      <c r="E47" s="260">
        <v>3.5</v>
      </c>
      <c r="F47" s="260">
        <v>3.9</v>
      </c>
      <c r="G47" s="260">
        <v>0.6</v>
      </c>
      <c r="H47" s="260">
        <v>0.9</v>
      </c>
      <c r="I47" s="260">
        <v>8.4</v>
      </c>
      <c r="J47" s="260">
        <v>2</v>
      </c>
      <c r="K47" s="260">
        <v>-4.5</v>
      </c>
      <c r="L47" s="260">
        <v>15.3</v>
      </c>
      <c r="M47" s="260">
        <v>0.1</v>
      </c>
      <c r="N47" s="260">
        <v>4.3</v>
      </c>
      <c r="O47" s="260">
        <v>1.9</v>
      </c>
      <c r="P47" s="260">
        <v>-5.6</v>
      </c>
      <c r="Q47" s="260">
        <v>0.8</v>
      </c>
      <c r="R47" s="260">
        <v>-4.5999999999999996</v>
      </c>
      <c r="S47" s="260">
        <v>8.6999999999999993</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54">
        <v>103.8</v>
      </c>
      <c r="E54" s="265">
        <v>106.5</v>
      </c>
      <c r="F54" s="265">
        <v>104.4</v>
      </c>
      <c r="G54" s="265">
        <v>102.7</v>
      </c>
      <c r="H54" s="265">
        <v>98.8</v>
      </c>
      <c r="I54" s="265">
        <v>110.6</v>
      </c>
      <c r="J54" s="265">
        <v>101.8</v>
      </c>
      <c r="K54" s="265">
        <v>105.3</v>
      </c>
      <c r="L54" s="280">
        <v>103.2</v>
      </c>
      <c r="M54" s="280">
        <v>102.8</v>
      </c>
      <c r="N54" s="280">
        <v>106.6</v>
      </c>
      <c r="O54" s="280">
        <v>116</v>
      </c>
      <c r="P54" s="265">
        <v>93.5</v>
      </c>
      <c r="Q54" s="265">
        <v>102.9</v>
      </c>
      <c r="R54" s="265">
        <v>103.1</v>
      </c>
      <c r="S54" s="280">
        <v>103.2</v>
      </c>
    </row>
    <row r="55" spans="1:19" ht="13.5" customHeight="1">
      <c r="A55" s="233" t="s">
        <v>52</v>
      </c>
      <c r="B55" s="233" t="s">
        <v>333</v>
      </c>
      <c r="C55" s="245"/>
      <c r="D55" s="255">
        <v>102.9</v>
      </c>
      <c r="E55" s="266">
        <v>101.7</v>
      </c>
      <c r="F55" s="266">
        <v>102.4</v>
      </c>
      <c r="G55" s="266">
        <v>99.6</v>
      </c>
      <c r="H55" s="266">
        <v>96.6</v>
      </c>
      <c r="I55" s="266">
        <v>106.7</v>
      </c>
      <c r="J55" s="266">
        <v>101.4</v>
      </c>
      <c r="K55" s="266">
        <v>100.3</v>
      </c>
      <c r="L55" s="281">
        <v>94.1</v>
      </c>
      <c r="M55" s="281">
        <v>100.5</v>
      </c>
      <c r="N55" s="281">
        <v>117.5</v>
      </c>
      <c r="O55" s="281">
        <v>119.6</v>
      </c>
      <c r="P55" s="266">
        <v>94.9</v>
      </c>
      <c r="Q55" s="266">
        <v>103.7</v>
      </c>
      <c r="R55" s="266">
        <v>99.5</v>
      </c>
      <c r="S55" s="281">
        <v>101</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100.8</v>
      </c>
      <c r="E57" s="266">
        <v>108.7</v>
      </c>
      <c r="F57" s="266">
        <v>101.8</v>
      </c>
      <c r="G57" s="266">
        <v>102.3</v>
      </c>
      <c r="H57" s="266">
        <v>98.4</v>
      </c>
      <c r="I57" s="266">
        <v>100.8</v>
      </c>
      <c r="J57" s="266">
        <v>99.2</v>
      </c>
      <c r="K57" s="266">
        <v>100.4</v>
      </c>
      <c r="L57" s="281">
        <v>112.9</v>
      </c>
      <c r="M57" s="281">
        <v>100.6</v>
      </c>
      <c r="N57" s="281">
        <v>100.9</v>
      </c>
      <c r="O57" s="281">
        <v>105.8</v>
      </c>
      <c r="P57" s="266">
        <v>88.1</v>
      </c>
      <c r="Q57" s="266">
        <v>99.7</v>
      </c>
      <c r="R57" s="266">
        <v>100.2</v>
      </c>
      <c r="S57" s="281">
        <v>108</v>
      </c>
    </row>
    <row r="58" spans="1:19" ht="13.5" customHeight="1">
      <c r="A58" s="233"/>
      <c r="B58" s="233" t="s">
        <v>366</v>
      </c>
      <c r="C58" s="245"/>
      <c r="D58" s="256">
        <v>100.9</v>
      </c>
      <c r="E58" s="262">
        <v>106</v>
      </c>
      <c r="F58" s="262">
        <v>101.6</v>
      </c>
      <c r="G58" s="262">
        <v>101.1</v>
      </c>
      <c r="H58" s="262">
        <v>100.8</v>
      </c>
      <c r="I58" s="262">
        <v>97.7</v>
      </c>
      <c r="J58" s="262">
        <v>97.5</v>
      </c>
      <c r="K58" s="262">
        <v>105.9</v>
      </c>
      <c r="L58" s="262">
        <v>108</v>
      </c>
      <c r="M58" s="262">
        <v>100.1</v>
      </c>
      <c r="N58" s="262">
        <v>104</v>
      </c>
      <c r="O58" s="262">
        <v>109.3</v>
      </c>
      <c r="P58" s="262">
        <v>88.7</v>
      </c>
      <c r="Q58" s="262">
        <v>99.9</v>
      </c>
      <c r="R58" s="262">
        <v>95.4</v>
      </c>
      <c r="S58" s="262">
        <v>112.3</v>
      </c>
    </row>
    <row r="59" spans="1:19" ht="13.5" customHeight="1">
      <c r="A59" s="234"/>
      <c r="B59" s="234" t="s">
        <v>160</v>
      </c>
      <c r="C59" s="246"/>
      <c r="D59" s="257">
        <v>101.7</v>
      </c>
      <c r="E59" s="268">
        <v>109.5</v>
      </c>
      <c r="F59" s="268">
        <v>102.8</v>
      </c>
      <c r="G59" s="268">
        <v>102.8</v>
      </c>
      <c r="H59" s="268">
        <v>103.2</v>
      </c>
      <c r="I59" s="268">
        <v>100.3</v>
      </c>
      <c r="J59" s="268">
        <v>97.2</v>
      </c>
      <c r="K59" s="268">
        <v>109.1</v>
      </c>
      <c r="L59" s="268">
        <v>102</v>
      </c>
      <c r="M59" s="268">
        <v>101.8</v>
      </c>
      <c r="N59" s="268">
        <v>102.8</v>
      </c>
      <c r="O59" s="268">
        <v>105.4</v>
      </c>
      <c r="P59" s="268">
        <v>90.9</v>
      </c>
      <c r="Q59" s="268">
        <v>99.4</v>
      </c>
      <c r="R59" s="268">
        <v>97.6</v>
      </c>
      <c r="S59" s="268">
        <v>112.5</v>
      </c>
    </row>
    <row r="60" spans="1:19" ht="13.5" customHeight="1">
      <c r="A60" s="233" t="s">
        <v>174</v>
      </c>
      <c r="B60" s="233">
        <v>11</v>
      </c>
      <c r="C60" s="245" t="s">
        <v>257</v>
      </c>
      <c r="D60" s="255">
        <v>105.3</v>
      </c>
      <c r="E60" s="266">
        <v>111.3</v>
      </c>
      <c r="F60" s="266">
        <v>108.5</v>
      </c>
      <c r="G60" s="266">
        <v>105.7</v>
      </c>
      <c r="H60" s="266">
        <v>102.7</v>
      </c>
      <c r="I60" s="266">
        <v>104.1</v>
      </c>
      <c r="J60" s="266">
        <v>98.8</v>
      </c>
      <c r="K60" s="266">
        <v>107.3</v>
      </c>
      <c r="L60" s="266">
        <v>100.2</v>
      </c>
      <c r="M60" s="266">
        <v>106.7</v>
      </c>
      <c r="N60" s="266">
        <v>102.8</v>
      </c>
      <c r="O60" s="266">
        <v>108.3</v>
      </c>
      <c r="P60" s="266">
        <v>97.5</v>
      </c>
      <c r="Q60" s="266">
        <v>100.1</v>
      </c>
      <c r="R60" s="266">
        <v>95.9</v>
      </c>
      <c r="S60" s="266">
        <v>116.1</v>
      </c>
    </row>
    <row r="61" spans="1:19" ht="13.5" customHeight="1">
      <c r="A61" s="235" t="s">
        <v>87</v>
      </c>
      <c r="B61" s="233">
        <v>12</v>
      </c>
      <c r="C61" s="245"/>
      <c r="D61" s="255">
        <v>101.9</v>
      </c>
      <c r="E61" s="266">
        <v>112.8</v>
      </c>
      <c r="F61" s="266">
        <v>105.1</v>
      </c>
      <c r="G61" s="266">
        <v>101</v>
      </c>
      <c r="H61" s="266">
        <v>101.6</v>
      </c>
      <c r="I61" s="266">
        <v>102.5</v>
      </c>
      <c r="J61" s="266">
        <v>95.1</v>
      </c>
      <c r="K61" s="266">
        <v>107.6</v>
      </c>
      <c r="L61" s="266">
        <v>100.3</v>
      </c>
      <c r="M61" s="266">
        <v>105</v>
      </c>
      <c r="N61" s="266">
        <v>102.3</v>
      </c>
      <c r="O61" s="266">
        <v>108.2</v>
      </c>
      <c r="P61" s="266">
        <v>84.8</v>
      </c>
      <c r="Q61" s="266">
        <v>97.4</v>
      </c>
      <c r="R61" s="266">
        <v>102.7</v>
      </c>
      <c r="S61" s="266">
        <v>113.7</v>
      </c>
    </row>
    <row r="62" spans="1:19" ht="13.5" customHeight="1">
      <c r="A62" s="235" t="s">
        <v>473</v>
      </c>
      <c r="B62" s="233" t="s">
        <v>363</v>
      </c>
      <c r="D62" s="255">
        <v>95.8</v>
      </c>
      <c r="E62" s="266">
        <v>94.1</v>
      </c>
      <c r="F62" s="266">
        <v>92.7</v>
      </c>
      <c r="G62" s="266">
        <v>94.7</v>
      </c>
      <c r="H62" s="266">
        <v>95</v>
      </c>
      <c r="I62" s="266">
        <v>92.7</v>
      </c>
      <c r="J62" s="266">
        <v>97.5</v>
      </c>
      <c r="K62" s="266">
        <v>102.8</v>
      </c>
      <c r="L62" s="266">
        <v>90.1</v>
      </c>
      <c r="M62" s="266">
        <v>91.8</v>
      </c>
      <c r="N62" s="266">
        <v>96.7</v>
      </c>
      <c r="O62" s="266">
        <v>106.8</v>
      </c>
      <c r="P62" s="266">
        <v>94.8</v>
      </c>
      <c r="Q62" s="266">
        <v>96.6</v>
      </c>
      <c r="R62" s="266">
        <v>99.4</v>
      </c>
      <c r="S62" s="266">
        <v>107.9</v>
      </c>
    </row>
    <row r="63" spans="1:19" ht="13.5" customHeight="1">
      <c r="A63" s="235" t="s">
        <v>87</v>
      </c>
      <c r="B63" s="233">
        <v>2</v>
      </c>
      <c r="C63" s="245"/>
      <c r="D63" s="255">
        <v>101.3</v>
      </c>
      <c r="E63" s="266">
        <v>114.6</v>
      </c>
      <c r="F63" s="266">
        <v>102.7</v>
      </c>
      <c r="G63" s="266">
        <v>95</v>
      </c>
      <c r="H63" s="266">
        <v>91.3</v>
      </c>
      <c r="I63" s="266">
        <v>101.6</v>
      </c>
      <c r="J63" s="266">
        <v>99.6</v>
      </c>
      <c r="K63" s="266">
        <v>100.9</v>
      </c>
      <c r="L63" s="266">
        <v>88.4</v>
      </c>
      <c r="M63" s="266">
        <v>103.1</v>
      </c>
      <c r="N63" s="266">
        <v>87</v>
      </c>
      <c r="O63" s="266">
        <v>109.3</v>
      </c>
      <c r="P63" s="266">
        <v>99.6</v>
      </c>
      <c r="Q63" s="266">
        <v>94.9</v>
      </c>
      <c r="R63" s="266">
        <v>94.2</v>
      </c>
      <c r="S63" s="266">
        <v>113.9</v>
      </c>
    </row>
    <row r="64" spans="1:19" ht="13.5" customHeight="1">
      <c r="A64" s="235" t="s">
        <v>87</v>
      </c>
      <c r="B64" s="233">
        <v>3</v>
      </c>
      <c r="C64" s="245"/>
      <c r="D64" s="255">
        <v>102</v>
      </c>
      <c r="E64" s="266">
        <v>109.6</v>
      </c>
      <c r="F64" s="266">
        <v>102.7</v>
      </c>
      <c r="G64" s="266">
        <v>98.6</v>
      </c>
      <c r="H64" s="266">
        <v>95.7</v>
      </c>
      <c r="I64" s="266">
        <v>99.5</v>
      </c>
      <c r="J64" s="266">
        <v>99</v>
      </c>
      <c r="K64" s="266">
        <v>102.4</v>
      </c>
      <c r="L64" s="266">
        <v>89.9</v>
      </c>
      <c r="M64" s="266">
        <v>102.5</v>
      </c>
      <c r="N64" s="266">
        <v>100.3</v>
      </c>
      <c r="O64" s="266">
        <v>108.5</v>
      </c>
      <c r="P64" s="266">
        <v>97.2</v>
      </c>
      <c r="Q64" s="266">
        <v>99</v>
      </c>
      <c r="R64" s="266">
        <v>102.6</v>
      </c>
      <c r="S64" s="266">
        <v>114</v>
      </c>
    </row>
    <row r="65" spans="1:19" ht="13.5" customHeight="1">
      <c r="A65" s="235" t="s">
        <v>87</v>
      </c>
      <c r="B65" s="233">
        <v>4</v>
      </c>
      <c r="C65" s="245"/>
      <c r="D65" s="255">
        <v>105.6</v>
      </c>
      <c r="E65" s="266">
        <v>121.7</v>
      </c>
      <c r="F65" s="266">
        <v>105.8</v>
      </c>
      <c r="G65" s="266">
        <v>104.3</v>
      </c>
      <c r="H65" s="266">
        <v>96.6</v>
      </c>
      <c r="I65" s="266">
        <v>105.3</v>
      </c>
      <c r="J65" s="266">
        <v>103.9</v>
      </c>
      <c r="K65" s="266">
        <v>107.3</v>
      </c>
      <c r="L65" s="266">
        <v>93.5</v>
      </c>
      <c r="M65" s="266">
        <v>108.6</v>
      </c>
      <c r="N65" s="266">
        <v>97.2</v>
      </c>
      <c r="O65" s="266">
        <v>115.8</v>
      </c>
      <c r="P65" s="266">
        <v>103.4</v>
      </c>
      <c r="Q65" s="266">
        <v>101</v>
      </c>
      <c r="R65" s="266">
        <v>105.5</v>
      </c>
      <c r="S65" s="266">
        <v>116.1</v>
      </c>
    </row>
    <row r="66" spans="1:19" ht="13.5" customHeight="1">
      <c r="A66" s="235" t="s">
        <v>87</v>
      </c>
      <c r="B66" s="233">
        <v>5</v>
      </c>
      <c r="C66" s="245"/>
      <c r="D66" s="255">
        <v>100.8</v>
      </c>
      <c r="E66" s="266">
        <v>99.2</v>
      </c>
      <c r="F66" s="266">
        <v>99.7</v>
      </c>
      <c r="G66" s="266">
        <v>105.5</v>
      </c>
      <c r="H66" s="266">
        <v>101.6</v>
      </c>
      <c r="I66" s="266">
        <v>97.5</v>
      </c>
      <c r="J66" s="266">
        <v>100.4</v>
      </c>
      <c r="K66" s="266">
        <v>111.7</v>
      </c>
      <c r="L66" s="266">
        <v>93.3</v>
      </c>
      <c r="M66" s="266">
        <v>104.3</v>
      </c>
      <c r="N66" s="266">
        <v>102.6</v>
      </c>
      <c r="O66" s="266">
        <v>106.7</v>
      </c>
      <c r="P66" s="266">
        <v>102.5</v>
      </c>
      <c r="Q66" s="266">
        <v>95.7</v>
      </c>
      <c r="R66" s="266">
        <v>99.1</v>
      </c>
      <c r="S66" s="266">
        <v>111.6</v>
      </c>
    </row>
    <row r="67" spans="1:19" ht="13.5" customHeight="1">
      <c r="A67" s="236" t="s">
        <v>87</v>
      </c>
      <c r="B67" s="233">
        <v>6</v>
      </c>
      <c r="D67" s="255">
        <v>104.9</v>
      </c>
      <c r="E67" s="266">
        <v>116.7</v>
      </c>
      <c r="F67" s="266">
        <v>106.5</v>
      </c>
      <c r="G67" s="266">
        <v>102</v>
      </c>
      <c r="H67" s="266">
        <v>98.6</v>
      </c>
      <c r="I67" s="266">
        <v>104.6</v>
      </c>
      <c r="J67" s="266">
        <v>102.9</v>
      </c>
      <c r="K67" s="266">
        <v>108.3</v>
      </c>
      <c r="L67" s="266">
        <v>94.2</v>
      </c>
      <c r="M67" s="266">
        <v>105.4</v>
      </c>
      <c r="N67" s="266">
        <v>100.8</v>
      </c>
      <c r="O67" s="266">
        <v>124.8</v>
      </c>
      <c r="P67" s="266">
        <v>101.3</v>
      </c>
      <c r="Q67" s="266">
        <v>95.4</v>
      </c>
      <c r="R67" s="266">
        <v>98.7</v>
      </c>
      <c r="S67" s="266">
        <v>116.8</v>
      </c>
    </row>
    <row r="68" spans="1:19" ht="13.5" customHeight="1">
      <c r="A68" s="235" t="s">
        <v>87</v>
      </c>
      <c r="B68" s="233">
        <v>7</v>
      </c>
      <c r="C68" s="245"/>
      <c r="D68" s="255">
        <v>104.2</v>
      </c>
      <c r="E68" s="266">
        <v>110.1</v>
      </c>
      <c r="F68" s="266">
        <v>105.8</v>
      </c>
      <c r="G68" s="266">
        <v>109</v>
      </c>
      <c r="H68" s="266">
        <v>101.7</v>
      </c>
      <c r="I68" s="266">
        <v>99.7</v>
      </c>
      <c r="J68" s="266">
        <v>101.8</v>
      </c>
      <c r="K68" s="266">
        <v>114.5</v>
      </c>
      <c r="L68" s="266">
        <v>97.2</v>
      </c>
      <c r="M68" s="266">
        <v>108.4</v>
      </c>
      <c r="N68" s="266">
        <v>94.4</v>
      </c>
      <c r="O68" s="266">
        <v>123.2</v>
      </c>
      <c r="P68" s="266">
        <v>104.2</v>
      </c>
      <c r="Q68" s="266">
        <v>95</v>
      </c>
      <c r="R68" s="266">
        <v>102.5</v>
      </c>
      <c r="S68" s="266">
        <v>117.6</v>
      </c>
    </row>
    <row r="69" spans="1:19" ht="13.5" customHeight="1">
      <c r="A69" s="233" t="s">
        <v>87</v>
      </c>
      <c r="B69" s="233">
        <v>8</v>
      </c>
      <c r="C69" s="245"/>
      <c r="D69" s="255">
        <v>97.7</v>
      </c>
      <c r="E69" s="266">
        <v>101.4</v>
      </c>
      <c r="F69" s="266">
        <v>98.8</v>
      </c>
      <c r="G69" s="266">
        <v>104.2</v>
      </c>
      <c r="H69" s="266">
        <v>104.9</v>
      </c>
      <c r="I69" s="266">
        <v>96.9</v>
      </c>
      <c r="J69" s="266">
        <v>100.5</v>
      </c>
      <c r="K69" s="266">
        <v>105.2</v>
      </c>
      <c r="L69" s="266">
        <v>94.6</v>
      </c>
      <c r="M69" s="266">
        <v>101.5</v>
      </c>
      <c r="N69" s="266">
        <v>87.7</v>
      </c>
      <c r="O69" s="266">
        <v>113.9</v>
      </c>
      <c r="P69" s="266">
        <v>74.2</v>
      </c>
      <c r="Q69" s="266">
        <v>96.1</v>
      </c>
      <c r="R69" s="266">
        <v>99.8</v>
      </c>
      <c r="S69" s="266">
        <v>110.8</v>
      </c>
    </row>
    <row r="70" spans="1:19" ht="13.5" customHeight="1">
      <c r="A70" s="235" t="s">
        <v>87</v>
      </c>
      <c r="B70" s="233">
        <v>9</v>
      </c>
      <c r="C70" s="245"/>
      <c r="D70" s="255">
        <v>101</v>
      </c>
      <c r="E70" s="266">
        <v>109.3</v>
      </c>
      <c r="F70" s="266">
        <v>101.4</v>
      </c>
      <c r="G70" s="266">
        <v>99</v>
      </c>
      <c r="H70" s="266">
        <v>92.3</v>
      </c>
      <c r="I70" s="266">
        <v>102.3</v>
      </c>
      <c r="J70" s="266">
        <v>100.4</v>
      </c>
      <c r="K70" s="266">
        <v>100.6</v>
      </c>
      <c r="L70" s="266">
        <v>93.2</v>
      </c>
      <c r="M70" s="266">
        <v>96.9</v>
      </c>
      <c r="N70" s="266">
        <v>100.2</v>
      </c>
      <c r="O70" s="266">
        <v>116.2</v>
      </c>
      <c r="P70" s="266">
        <v>93.1</v>
      </c>
      <c r="Q70" s="266">
        <v>99.1</v>
      </c>
      <c r="R70" s="266">
        <v>93.3</v>
      </c>
      <c r="S70" s="266">
        <v>110.7</v>
      </c>
    </row>
    <row r="71" spans="1:19" ht="13.5" customHeight="1">
      <c r="A71" s="236" t="s">
        <v>87</v>
      </c>
      <c r="B71" s="235">
        <v>10</v>
      </c>
      <c r="C71" s="325"/>
      <c r="D71" s="255">
        <v>103.4</v>
      </c>
      <c r="E71" s="267">
        <v>114</v>
      </c>
      <c r="F71" s="267">
        <v>105.8</v>
      </c>
      <c r="G71" s="267">
        <v>106.1</v>
      </c>
      <c r="H71" s="267">
        <v>98.5</v>
      </c>
      <c r="I71" s="267">
        <v>98.1</v>
      </c>
      <c r="J71" s="267">
        <v>100.4</v>
      </c>
      <c r="K71" s="267">
        <v>111.4</v>
      </c>
      <c r="L71" s="267">
        <v>90.6</v>
      </c>
      <c r="M71" s="267">
        <v>110.7</v>
      </c>
      <c r="N71" s="267">
        <v>99.9</v>
      </c>
      <c r="O71" s="267">
        <v>104.2</v>
      </c>
      <c r="P71" s="267">
        <v>107.4</v>
      </c>
      <c r="Q71" s="267">
        <v>93.8</v>
      </c>
      <c r="R71" s="267">
        <v>103.8</v>
      </c>
      <c r="S71" s="267">
        <v>112.6</v>
      </c>
    </row>
    <row r="72" spans="1:19" ht="13.5" customHeight="1">
      <c r="A72" s="237" t="s">
        <v>87</v>
      </c>
      <c r="B72" s="241">
        <v>11</v>
      </c>
      <c r="C72" s="247"/>
      <c r="D72" s="258">
        <v>106.2</v>
      </c>
      <c r="E72" s="269">
        <v>122.1</v>
      </c>
      <c r="F72" s="269">
        <v>109.2</v>
      </c>
      <c r="G72" s="269">
        <v>107.4</v>
      </c>
      <c r="H72" s="269">
        <v>99.9</v>
      </c>
      <c r="I72" s="269">
        <v>107.6</v>
      </c>
      <c r="J72" s="269">
        <v>102.2</v>
      </c>
      <c r="K72" s="269">
        <v>107.1</v>
      </c>
      <c r="L72" s="269">
        <v>112.5</v>
      </c>
      <c r="M72" s="269">
        <v>105.2</v>
      </c>
      <c r="N72" s="269">
        <v>102.7</v>
      </c>
      <c r="O72" s="269">
        <v>104.7</v>
      </c>
      <c r="P72" s="269">
        <v>99</v>
      </c>
      <c r="Q72" s="269">
        <v>95.6</v>
      </c>
      <c r="R72" s="269">
        <v>95.9</v>
      </c>
      <c r="S72" s="269">
        <v>122.8</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-1.5</v>
      </c>
      <c r="E74" s="265">
        <v>-9.9</v>
      </c>
      <c r="F74" s="265">
        <v>-1.3</v>
      </c>
      <c r="G74" s="265">
        <v>-1.3</v>
      </c>
      <c r="H74" s="265">
        <v>4.2</v>
      </c>
      <c r="I74" s="265">
        <v>0.8</v>
      </c>
      <c r="J74" s="265">
        <v>0.1</v>
      </c>
      <c r="K74" s="265">
        <v>0.9</v>
      </c>
      <c r="L74" s="280">
        <v>-5.7</v>
      </c>
      <c r="M74" s="280">
        <v>0.6</v>
      </c>
      <c r="N74" s="280">
        <v>-7.9</v>
      </c>
      <c r="O74" s="280">
        <v>-4.8</v>
      </c>
      <c r="P74" s="265">
        <v>-5.4</v>
      </c>
      <c r="Q74" s="265">
        <v>2</v>
      </c>
      <c r="R74" s="265">
        <v>1.2</v>
      </c>
      <c r="S74" s="280">
        <v>-4.8</v>
      </c>
    </row>
    <row r="75" spans="1:19" ht="13.5" customHeight="1">
      <c r="A75" s="233" t="s">
        <v>52</v>
      </c>
      <c r="B75" s="233" t="s">
        <v>333</v>
      </c>
      <c r="C75" s="245"/>
      <c r="D75" s="255">
        <v>-0.8</v>
      </c>
      <c r="E75" s="266">
        <v>-4.4000000000000004</v>
      </c>
      <c r="F75" s="266">
        <v>-1.9</v>
      </c>
      <c r="G75" s="266">
        <v>-3.1</v>
      </c>
      <c r="H75" s="266">
        <v>-2.2000000000000002</v>
      </c>
      <c r="I75" s="266">
        <v>-3.6</v>
      </c>
      <c r="J75" s="266">
        <v>-0.4</v>
      </c>
      <c r="K75" s="266">
        <v>-4.8</v>
      </c>
      <c r="L75" s="281">
        <v>-8.9</v>
      </c>
      <c r="M75" s="281">
        <v>-2.2999999999999998</v>
      </c>
      <c r="N75" s="281">
        <v>10.199999999999999</v>
      </c>
      <c r="O75" s="281">
        <v>3</v>
      </c>
      <c r="P75" s="266">
        <v>1.5</v>
      </c>
      <c r="Q75" s="266">
        <v>0.8</v>
      </c>
      <c r="R75" s="266">
        <v>-3.5</v>
      </c>
      <c r="S75" s="281">
        <v>-2.1</v>
      </c>
    </row>
    <row r="76" spans="1:19" ht="13.5" customHeight="1">
      <c r="A76" s="233"/>
      <c r="B76" s="233" t="s">
        <v>244</v>
      </c>
      <c r="C76" s="245"/>
      <c r="D76" s="255">
        <v>-2.8</v>
      </c>
      <c r="E76" s="266">
        <v>-1.7</v>
      </c>
      <c r="F76" s="266">
        <v>-2.2999999999999998</v>
      </c>
      <c r="G76" s="266">
        <v>0.4</v>
      </c>
      <c r="H76" s="266">
        <v>3.5</v>
      </c>
      <c r="I76" s="266">
        <v>-6.2</v>
      </c>
      <c r="J76" s="266">
        <v>-1.4</v>
      </c>
      <c r="K76" s="266">
        <v>-0.3</v>
      </c>
      <c r="L76" s="281">
        <v>6.3</v>
      </c>
      <c r="M76" s="281">
        <v>-0.5</v>
      </c>
      <c r="N76" s="281">
        <v>-14.9</v>
      </c>
      <c r="O76" s="281">
        <v>-16.399999999999999</v>
      </c>
      <c r="P76" s="266">
        <v>5.3</v>
      </c>
      <c r="Q76" s="266">
        <v>-3.6</v>
      </c>
      <c r="R76" s="266">
        <v>0.5</v>
      </c>
      <c r="S76" s="281">
        <v>-1</v>
      </c>
    </row>
    <row r="77" spans="1:19" ht="13.5" customHeight="1">
      <c r="A77" s="233"/>
      <c r="B77" s="233" t="s">
        <v>153</v>
      </c>
      <c r="C77" s="245"/>
      <c r="D77" s="255">
        <v>0.7</v>
      </c>
      <c r="E77" s="266">
        <v>8.6999999999999993</v>
      </c>
      <c r="F77" s="266">
        <v>1.8</v>
      </c>
      <c r="G77" s="266">
        <v>2.2999999999999998</v>
      </c>
      <c r="H77" s="266">
        <v>-1.5</v>
      </c>
      <c r="I77" s="266">
        <v>0.8</v>
      </c>
      <c r="J77" s="266">
        <v>-0.8</v>
      </c>
      <c r="K77" s="266">
        <v>0.4</v>
      </c>
      <c r="L77" s="281">
        <v>12.9</v>
      </c>
      <c r="M77" s="281">
        <v>0.5</v>
      </c>
      <c r="N77" s="281">
        <v>1</v>
      </c>
      <c r="O77" s="281">
        <v>5.8</v>
      </c>
      <c r="P77" s="266">
        <v>-11.9</v>
      </c>
      <c r="Q77" s="266">
        <v>-0.3</v>
      </c>
      <c r="R77" s="266">
        <v>0.2</v>
      </c>
      <c r="S77" s="281">
        <v>8</v>
      </c>
    </row>
    <row r="78" spans="1:19" ht="13.5" customHeight="1">
      <c r="A78" s="233"/>
      <c r="B78" s="233" t="s">
        <v>366</v>
      </c>
      <c r="C78" s="245"/>
      <c r="D78" s="255">
        <v>0.1</v>
      </c>
      <c r="E78" s="266">
        <v>-2.5</v>
      </c>
      <c r="F78" s="266">
        <v>-0.2</v>
      </c>
      <c r="G78" s="266">
        <v>-1.2</v>
      </c>
      <c r="H78" s="266">
        <v>2.4</v>
      </c>
      <c r="I78" s="266">
        <v>-3.1</v>
      </c>
      <c r="J78" s="266">
        <v>-1.7</v>
      </c>
      <c r="K78" s="266">
        <v>5.5</v>
      </c>
      <c r="L78" s="281">
        <v>-4.3</v>
      </c>
      <c r="M78" s="281">
        <v>-0.5</v>
      </c>
      <c r="N78" s="281">
        <v>3.1</v>
      </c>
      <c r="O78" s="281">
        <v>3.3</v>
      </c>
      <c r="P78" s="266">
        <v>0.7</v>
      </c>
      <c r="Q78" s="266">
        <v>0.2</v>
      </c>
      <c r="R78" s="266">
        <v>-4.8</v>
      </c>
      <c r="S78" s="281">
        <v>4</v>
      </c>
    </row>
    <row r="79" spans="1:19" ht="13.5" customHeight="1">
      <c r="A79" s="234"/>
      <c r="B79" s="234" t="s">
        <v>160</v>
      </c>
      <c r="C79" s="246"/>
      <c r="D79" s="257">
        <v>0.8</v>
      </c>
      <c r="E79" s="268">
        <v>3.3</v>
      </c>
      <c r="F79" s="268">
        <v>1.2</v>
      </c>
      <c r="G79" s="268">
        <v>1.7</v>
      </c>
      <c r="H79" s="268">
        <v>2.4</v>
      </c>
      <c r="I79" s="268">
        <v>2.7</v>
      </c>
      <c r="J79" s="268">
        <v>-0.3</v>
      </c>
      <c r="K79" s="268">
        <v>3</v>
      </c>
      <c r="L79" s="268">
        <v>-5.6</v>
      </c>
      <c r="M79" s="268">
        <v>1.7</v>
      </c>
      <c r="N79" s="268">
        <v>-1.2</v>
      </c>
      <c r="O79" s="268">
        <v>-3.6</v>
      </c>
      <c r="P79" s="268">
        <v>2.5</v>
      </c>
      <c r="Q79" s="268">
        <v>-0.5</v>
      </c>
      <c r="R79" s="268">
        <v>2.2999999999999998</v>
      </c>
      <c r="S79" s="268">
        <v>0.2</v>
      </c>
    </row>
    <row r="80" spans="1:19" ht="13.5" customHeight="1">
      <c r="A80" s="233" t="s">
        <v>174</v>
      </c>
      <c r="B80" s="233">
        <v>11</v>
      </c>
      <c r="C80" s="245" t="s">
        <v>257</v>
      </c>
      <c r="D80" s="254">
        <v>1.5</v>
      </c>
      <c r="E80" s="265">
        <v>5.4</v>
      </c>
      <c r="F80" s="265">
        <v>2.9</v>
      </c>
      <c r="G80" s="265">
        <v>3.7</v>
      </c>
      <c r="H80" s="265">
        <v>-2.4</v>
      </c>
      <c r="I80" s="265">
        <v>4.8</v>
      </c>
      <c r="J80" s="265">
        <v>-1</v>
      </c>
      <c r="K80" s="265">
        <v>2.4</v>
      </c>
      <c r="L80" s="265">
        <v>-12.6</v>
      </c>
      <c r="M80" s="265">
        <v>1.3</v>
      </c>
      <c r="N80" s="265">
        <v>-0.4</v>
      </c>
      <c r="O80" s="265">
        <v>0.6</v>
      </c>
      <c r="P80" s="265">
        <v>1.6</v>
      </c>
      <c r="Q80" s="265">
        <v>-0.5</v>
      </c>
      <c r="R80" s="265">
        <v>2.2000000000000002</v>
      </c>
      <c r="S80" s="265">
        <v>-0.2</v>
      </c>
    </row>
    <row r="81" spans="1:32" ht="13.5" customHeight="1">
      <c r="A81" s="235" t="s">
        <v>87</v>
      </c>
      <c r="B81" s="233">
        <v>12</v>
      </c>
      <c r="C81" s="245"/>
      <c r="D81" s="255">
        <v>-0.5</v>
      </c>
      <c r="E81" s="266">
        <v>4.8</v>
      </c>
      <c r="F81" s="266">
        <v>1.1000000000000001</v>
      </c>
      <c r="G81" s="266">
        <v>0.1</v>
      </c>
      <c r="H81" s="266">
        <v>0.4</v>
      </c>
      <c r="I81" s="266">
        <v>2.8</v>
      </c>
      <c r="J81" s="266">
        <v>-4</v>
      </c>
      <c r="K81" s="266">
        <v>-4.3</v>
      </c>
      <c r="L81" s="266">
        <v>-10.7</v>
      </c>
      <c r="M81" s="266">
        <v>5.3</v>
      </c>
      <c r="N81" s="266">
        <v>-4</v>
      </c>
      <c r="O81" s="266">
        <v>2.4</v>
      </c>
      <c r="P81" s="266">
        <v>-2.6</v>
      </c>
      <c r="Q81" s="266">
        <v>-2.1</v>
      </c>
      <c r="R81" s="266">
        <v>-0.3</v>
      </c>
      <c r="S81" s="266">
        <v>-1.8</v>
      </c>
    </row>
    <row r="82" spans="1:32" ht="13.5" customHeight="1">
      <c r="A82" s="235" t="s">
        <v>473</v>
      </c>
      <c r="B82" s="233" t="s">
        <v>363</v>
      </c>
      <c r="C82" s="245"/>
      <c r="D82" s="255">
        <v>0.7</v>
      </c>
      <c r="E82" s="266">
        <v>-1.6</v>
      </c>
      <c r="F82" s="266">
        <v>1.3</v>
      </c>
      <c r="G82" s="266">
        <v>-3.4</v>
      </c>
      <c r="H82" s="266">
        <v>-4.2</v>
      </c>
      <c r="I82" s="266">
        <v>1.6</v>
      </c>
      <c r="J82" s="266">
        <v>-0.1</v>
      </c>
      <c r="K82" s="266">
        <v>-1.1000000000000001</v>
      </c>
      <c r="L82" s="266">
        <v>-5.2</v>
      </c>
      <c r="M82" s="266">
        <v>-2.1</v>
      </c>
      <c r="N82" s="266">
        <v>-2</v>
      </c>
      <c r="O82" s="266">
        <v>2.2999999999999998</v>
      </c>
      <c r="P82" s="266">
        <v>7.2</v>
      </c>
      <c r="Q82" s="266">
        <v>-2</v>
      </c>
      <c r="R82" s="266">
        <v>6.9</v>
      </c>
      <c r="S82" s="266">
        <v>1.7</v>
      </c>
    </row>
    <row r="83" spans="1:32" ht="13.5" customHeight="1">
      <c r="A83" s="235" t="s">
        <v>87</v>
      </c>
      <c r="B83" s="233">
        <v>2</v>
      </c>
      <c r="D83" s="255">
        <v>1.2</v>
      </c>
      <c r="E83" s="266">
        <v>3.7</v>
      </c>
      <c r="F83" s="266">
        <v>0.4</v>
      </c>
      <c r="G83" s="266">
        <v>-4.3</v>
      </c>
      <c r="H83" s="266">
        <v>-8.1999999999999993</v>
      </c>
      <c r="I83" s="266">
        <v>3.8</v>
      </c>
      <c r="J83" s="266">
        <v>0.6</v>
      </c>
      <c r="K83" s="266">
        <v>-1.4</v>
      </c>
      <c r="L83" s="266">
        <v>-14.9</v>
      </c>
      <c r="M83" s="266">
        <v>6.6</v>
      </c>
      <c r="N83" s="266">
        <v>-8.6</v>
      </c>
      <c r="O83" s="266">
        <v>-2.2000000000000002</v>
      </c>
      <c r="P83" s="266">
        <v>12.2</v>
      </c>
      <c r="Q83" s="266">
        <v>-1.1000000000000001</v>
      </c>
      <c r="R83" s="266">
        <v>6.9</v>
      </c>
      <c r="S83" s="266">
        <v>3.8</v>
      </c>
    </row>
    <row r="84" spans="1:32" ht="13.5" customHeight="1">
      <c r="A84" s="235" t="s">
        <v>87</v>
      </c>
      <c r="B84" s="233">
        <v>3</v>
      </c>
      <c r="C84" s="245"/>
      <c r="D84" s="255">
        <v>0.3</v>
      </c>
      <c r="E84" s="266">
        <v>-2</v>
      </c>
      <c r="F84" s="266">
        <v>-0.4</v>
      </c>
      <c r="G84" s="266">
        <v>-4.7</v>
      </c>
      <c r="H84" s="266">
        <v>-11.5</v>
      </c>
      <c r="I84" s="266">
        <v>5</v>
      </c>
      <c r="J84" s="266">
        <v>3.2</v>
      </c>
      <c r="K84" s="266">
        <v>-11.6</v>
      </c>
      <c r="L84" s="266">
        <v>-15.2</v>
      </c>
      <c r="M84" s="266">
        <v>-2.8</v>
      </c>
      <c r="N84" s="266">
        <v>2.8</v>
      </c>
      <c r="O84" s="266">
        <v>4.7</v>
      </c>
      <c r="P84" s="266">
        <v>-1.6</v>
      </c>
      <c r="Q84" s="266">
        <v>2.8</v>
      </c>
      <c r="R84" s="266">
        <v>-0.3</v>
      </c>
      <c r="S84" s="266">
        <v>1.5</v>
      </c>
    </row>
    <row r="85" spans="1:32" ht="13.5" customHeight="1">
      <c r="A85" s="235" t="s">
        <v>87</v>
      </c>
      <c r="B85" s="233">
        <v>4</v>
      </c>
      <c r="C85" s="245"/>
      <c r="D85" s="255">
        <v>-0.8</v>
      </c>
      <c r="E85" s="266">
        <v>7.1</v>
      </c>
      <c r="F85" s="266">
        <v>-2.2999999999999998</v>
      </c>
      <c r="G85" s="266">
        <v>-2.2000000000000002</v>
      </c>
      <c r="H85" s="266">
        <v>-7.5</v>
      </c>
      <c r="I85" s="266">
        <v>-0.8</v>
      </c>
      <c r="J85" s="266">
        <v>0.8</v>
      </c>
      <c r="K85" s="266">
        <v>-3.2</v>
      </c>
      <c r="L85" s="266">
        <v>-15.7</v>
      </c>
      <c r="M85" s="266">
        <v>3.3</v>
      </c>
      <c r="N85" s="266">
        <v>-2.7</v>
      </c>
      <c r="O85" s="266">
        <v>3.3</v>
      </c>
      <c r="P85" s="266">
        <v>8.8000000000000007</v>
      </c>
      <c r="Q85" s="266">
        <v>0.8</v>
      </c>
      <c r="R85" s="266">
        <v>7.4</v>
      </c>
      <c r="S85" s="266">
        <v>-4.3</v>
      </c>
    </row>
    <row r="86" spans="1:32" ht="13.5" customHeight="1">
      <c r="A86" s="235" t="s">
        <v>87</v>
      </c>
      <c r="B86" s="233">
        <v>5</v>
      </c>
      <c r="C86" s="245"/>
      <c r="D86" s="255">
        <v>3</v>
      </c>
      <c r="E86" s="266">
        <v>-2.2999999999999998</v>
      </c>
      <c r="F86" s="266">
        <v>4.5999999999999996</v>
      </c>
      <c r="G86" s="266">
        <v>3.9</v>
      </c>
      <c r="H86" s="266">
        <v>0.7</v>
      </c>
      <c r="I86" s="266">
        <v>0.9</v>
      </c>
      <c r="J86" s="266">
        <v>4</v>
      </c>
      <c r="K86" s="266">
        <v>4.5999999999999996</v>
      </c>
      <c r="L86" s="266">
        <v>-10.199999999999999</v>
      </c>
      <c r="M86" s="266">
        <v>9.1</v>
      </c>
      <c r="N86" s="266">
        <v>0.4</v>
      </c>
      <c r="O86" s="266">
        <v>-2.8</v>
      </c>
      <c r="P86" s="266">
        <v>6.4</v>
      </c>
      <c r="Q86" s="266">
        <v>-2.2000000000000002</v>
      </c>
      <c r="R86" s="266">
        <v>2.1</v>
      </c>
      <c r="S86" s="266">
        <v>5.5</v>
      </c>
    </row>
    <row r="87" spans="1:32" ht="13.5" customHeight="1">
      <c r="A87" s="236" t="s">
        <v>87</v>
      </c>
      <c r="B87" s="233">
        <v>6</v>
      </c>
      <c r="C87" s="245"/>
      <c r="D87" s="255">
        <v>-1.6</v>
      </c>
      <c r="E87" s="266">
        <v>-0.4</v>
      </c>
      <c r="F87" s="266">
        <v>-1.2</v>
      </c>
      <c r="G87" s="266">
        <v>-5.6</v>
      </c>
      <c r="H87" s="266">
        <v>-10</v>
      </c>
      <c r="I87" s="266">
        <v>-0.9</v>
      </c>
      <c r="J87" s="266">
        <v>2.6</v>
      </c>
      <c r="K87" s="266">
        <v>-7.4</v>
      </c>
      <c r="L87" s="266">
        <v>-13.2</v>
      </c>
      <c r="M87" s="266">
        <v>-1.6</v>
      </c>
      <c r="N87" s="266">
        <v>0.6</v>
      </c>
      <c r="O87" s="266">
        <v>12.6</v>
      </c>
      <c r="P87" s="266">
        <v>-3.5</v>
      </c>
      <c r="Q87" s="266">
        <v>-5.4</v>
      </c>
      <c r="R87" s="266">
        <v>-2.9</v>
      </c>
      <c r="S87" s="266">
        <v>-0.4</v>
      </c>
    </row>
    <row r="88" spans="1:32" ht="13.5" customHeight="1">
      <c r="A88" s="235" t="s">
        <v>87</v>
      </c>
      <c r="B88" s="233">
        <v>7</v>
      </c>
      <c r="D88" s="255">
        <v>-0.7</v>
      </c>
      <c r="E88" s="266">
        <v>-3.1</v>
      </c>
      <c r="F88" s="266">
        <v>-1</v>
      </c>
      <c r="G88" s="266">
        <v>6.7</v>
      </c>
      <c r="H88" s="266">
        <v>0.7</v>
      </c>
      <c r="I88" s="266">
        <v>-3.2</v>
      </c>
      <c r="J88" s="266">
        <v>4.2</v>
      </c>
      <c r="K88" s="266">
        <v>3.7</v>
      </c>
      <c r="L88" s="266">
        <v>-6.3</v>
      </c>
      <c r="M88" s="266">
        <v>5.3</v>
      </c>
      <c r="N88" s="266">
        <v>-2</v>
      </c>
      <c r="O88" s="266">
        <v>7.8</v>
      </c>
      <c r="P88" s="266">
        <v>10.7</v>
      </c>
      <c r="Q88" s="266">
        <v>-8.6999999999999993</v>
      </c>
      <c r="R88" s="266">
        <v>6.1</v>
      </c>
      <c r="S88" s="266">
        <v>0.6</v>
      </c>
    </row>
    <row r="89" spans="1:32" ht="13.5" customHeight="1">
      <c r="A89" s="233" t="s">
        <v>87</v>
      </c>
      <c r="B89" s="233">
        <v>8</v>
      </c>
      <c r="C89" s="245"/>
      <c r="D89" s="255">
        <v>0.4</v>
      </c>
      <c r="E89" s="266">
        <v>-0.7</v>
      </c>
      <c r="F89" s="266">
        <v>2.8</v>
      </c>
      <c r="G89" s="266">
        <v>-0.3</v>
      </c>
      <c r="H89" s="266">
        <v>1.3</v>
      </c>
      <c r="I89" s="266">
        <v>-1</v>
      </c>
      <c r="J89" s="266">
        <v>4.0999999999999996</v>
      </c>
      <c r="K89" s="266">
        <v>-3.2</v>
      </c>
      <c r="L89" s="266">
        <v>-0.4</v>
      </c>
      <c r="M89" s="266">
        <v>4.7</v>
      </c>
      <c r="N89" s="266">
        <v>-6.5</v>
      </c>
      <c r="O89" s="266">
        <v>1.8</v>
      </c>
      <c r="P89" s="266">
        <v>12.9</v>
      </c>
      <c r="Q89" s="266">
        <v>-7.4</v>
      </c>
      <c r="R89" s="266">
        <v>0</v>
      </c>
      <c r="S89" s="266">
        <v>0</v>
      </c>
    </row>
    <row r="90" spans="1:32" ht="13.5" customHeight="1">
      <c r="A90" s="235" t="s">
        <v>87</v>
      </c>
      <c r="B90" s="233">
        <v>9</v>
      </c>
      <c r="C90" s="245"/>
      <c r="D90" s="255">
        <v>-1.2</v>
      </c>
      <c r="E90" s="266">
        <v>-3.6</v>
      </c>
      <c r="F90" s="266">
        <v>-1.1000000000000001</v>
      </c>
      <c r="G90" s="266">
        <v>-6.4</v>
      </c>
      <c r="H90" s="266">
        <v>-11.6</v>
      </c>
      <c r="I90" s="266">
        <v>-0.9</v>
      </c>
      <c r="J90" s="266">
        <v>4.5999999999999996</v>
      </c>
      <c r="K90" s="266">
        <v>-6.4</v>
      </c>
      <c r="L90" s="266">
        <v>-9.1999999999999993</v>
      </c>
      <c r="M90" s="266">
        <v>-4.3</v>
      </c>
      <c r="N90" s="266">
        <v>1.4</v>
      </c>
      <c r="O90" s="266">
        <v>3.6</v>
      </c>
      <c r="P90" s="266">
        <v>8.5</v>
      </c>
      <c r="Q90" s="266">
        <v>-3.7</v>
      </c>
      <c r="R90" s="266">
        <v>-1.3</v>
      </c>
      <c r="S90" s="266">
        <v>-4</v>
      </c>
    </row>
    <row r="91" spans="1:32" ht="13.5" customHeight="1">
      <c r="A91" s="235" t="s">
        <v>87</v>
      </c>
      <c r="B91" s="233">
        <v>10</v>
      </c>
      <c r="C91" s="245"/>
      <c r="D91" s="255">
        <v>-0.8</v>
      </c>
      <c r="E91" s="266">
        <v>0.1</v>
      </c>
      <c r="F91" s="266">
        <v>-0.1</v>
      </c>
      <c r="G91" s="266">
        <v>2</v>
      </c>
      <c r="H91" s="266">
        <v>-8.1999999999999993</v>
      </c>
      <c r="I91" s="266">
        <v>-3.4</v>
      </c>
      <c r="J91" s="266">
        <v>1.8</v>
      </c>
      <c r="K91" s="266">
        <v>-0.4</v>
      </c>
      <c r="L91" s="266">
        <v>-10.6</v>
      </c>
      <c r="M91" s="266">
        <v>6.3</v>
      </c>
      <c r="N91" s="266">
        <v>2.7</v>
      </c>
      <c r="O91" s="266">
        <v>-6.8</v>
      </c>
      <c r="P91" s="266">
        <v>5.5</v>
      </c>
      <c r="Q91" s="266">
        <v>-4.3</v>
      </c>
      <c r="R91" s="266">
        <v>5</v>
      </c>
      <c r="S91" s="266">
        <v>-2.4</v>
      </c>
    </row>
    <row r="92" spans="1:32" ht="13.5" customHeight="1">
      <c r="A92" s="237" t="s">
        <v>87</v>
      </c>
      <c r="B92" s="241">
        <v>11</v>
      </c>
      <c r="C92" s="247"/>
      <c r="D92" s="258">
        <v>0.7</v>
      </c>
      <c r="E92" s="269">
        <v>9.1999999999999993</v>
      </c>
      <c r="F92" s="269">
        <v>0.6</v>
      </c>
      <c r="G92" s="269">
        <v>1.7</v>
      </c>
      <c r="H92" s="269">
        <v>-2.7</v>
      </c>
      <c r="I92" s="269">
        <v>3.4</v>
      </c>
      <c r="J92" s="269">
        <v>2.6</v>
      </c>
      <c r="K92" s="269">
        <v>-0.4</v>
      </c>
      <c r="L92" s="269">
        <v>11.3</v>
      </c>
      <c r="M92" s="269">
        <v>-1.3</v>
      </c>
      <c r="N92" s="269">
        <v>4.5</v>
      </c>
      <c r="O92" s="269">
        <v>-8.3000000000000007</v>
      </c>
      <c r="P92" s="269">
        <v>1.1000000000000001</v>
      </c>
      <c r="Q92" s="269">
        <v>-4.5</v>
      </c>
      <c r="R92" s="269">
        <v>0.3</v>
      </c>
      <c r="S92" s="269">
        <v>4.9000000000000004</v>
      </c>
    </row>
    <row r="93" spans="1:32" ht="27" customHeight="1">
      <c r="A93" s="238" t="s">
        <v>474</v>
      </c>
      <c r="B93" s="238"/>
      <c r="C93" s="248"/>
      <c r="D93" s="304">
        <v>2.7</v>
      </c>
      <c r="E93" s="260">
        <v>7.1</v>
      </c>
      <c r="F93" s="260">
        <v>3.2</v>
      </c>
      <c r="G93" s="260">
        <v>1.2</v>
      </c>
      <c r="H93" s="260">
        <v>1.4</v>
      </c>
      <c r="I93" s="260">
        <v>9.6999999999999993</v>
      </c>
      <c r="J93" s="260">
        <v>1.8</v>
      </c>
      <c r="K93" s="260">
        <v>-3.9</v>
      </c>
      <c r="L93" s="260">
        <v>24.2</v>
      </c>
      <c r="M93" s="260">
        <v>-5</v>
      </c>
      <c r="N93" s="260">
        <v>2.8</v>
      </c>
      <c r="O93" s="260">
        <v>0.5</v>
      </c>
      <c r="P93" s="260">
        <v>-7.8</v>
      </c>
      <c r="Q93" s="260">
        <v>1.9</v>
      </c>
      <c r="R93" s="260">
        <v>-7.6</v>
      </c>
      <c r="S93" s="260">
        <v>9.1</v>
      </c>
      <c r="T93" s="239"/>
      <c r="U93" s="239"/>
      <c r="V93" s="239"/>
      <c r="W93" s="239"/>
      <c r="X93" s="239"/>
      <c r="Y93" s="239"/>
      <c r="Z93" s="239"/>
      <c r="AA93" s="239"/>
      <c r="AB93" s="239"/>
      <c r="AC93" s="239"/>
      <c r="AD93" s="239"/>
      <c r="AE93" s="239"/>
      <c r="AF93" s="239"/>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F94"/>
  <sheetViews>
    <sheetView view="pageBreakPreview" topLeftCell="A19" zoomScaleNormal="85" zoomScaleSheetLayoutView="100"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5"/>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155</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254">
        <v>120.8</v>
      </c>
      <c r="E8" s="265">
        <v>77.3</v>
      </c>
      <c r="F8" s="265">
        <v>142</v>
      </c>
      <c r="G8" s="265">
        <v>171.2</v>
      </c>
      <c r="H8" s="265">
        <v>106.4</v>
      </c>
      <c r="I8" s="265">
        <v>126.9</v>
      </c>
      <c r="J8" s="265">
        <v>117.9</v>
      </c>
      <c r="K8" s="265">
        <v>72.900000000000006</v>
      </c>
      <c r="L8" s="280">
        <v>127.6</v>
      </c>
      <c r="M8" s="280">
        <v>83.4</v>
      </c>
      <c r="N8" s="280">
        <v>136.6</v>
      </c>
      <c r="O8" s="280">
        <v>155.5</v>
      </c>
      <c r="P8" s="265">
        <v>111.5</v>
      </c>
      <c r="Q8" s="265">
        <v>94.9</v>
      </c>
      <c r="R8" s="265">
        <v>136.19999999999999</v>
      </c>
      <c r="S8" s="280">
        <v>113.6</v>
      </c>
    </row>
    <row r="9" spans="1:28" ht="13.5" customHeight="1">
      <c r="A9" s="233" t="s">
        <v>52</v>
      </c>
      <c r="B9" s="233" t="s">
        <v>333</v>
      </c>
      <c r="C9" s="245"/>
      <c r="D9" s="255">
        <v>119.5</v>
      </c>
      <c r="E9" s="266">
        <v>95.8</v>
      </c>
      <c r="F9" s="266">
        <v>127.3</v>
      </c>
      <c r="G9" s="266">
        <v>120.8</v>
      </c>
      <c r="H9" s="266">
        <v>136.1</v>
      </c>
      <c r="I9" s="266">
        <v>134.1</v>
      </c>
      <c r="J9" s="266">
        <v>123.7</v>
      </c>
      <c r="K9" s="266">
        <v>107.6</v>
      </c>
      <c r="L9" s="281">
        <v>119.5</v>
      </c>
      <c r="M9" s="281">
        <v>90.3</v>
      </c>
      <c r="N9" s="281">
        <v>151.1</v>
      </c>
      <c r="O9" s="281">
        <v>117.8</v>
      </c>
      <c r="P9" s="266">
        <v>78.7</v>
      </c>
      <c r="Q9" s="266">
        <v>96</v>
      </c>
      <c r="R9" s="266">
        <v>92</v>
      </c>
      <c r="S9" s="281">
        <v>123.8</v>
      </c>
    </row>
    <row r="10" spans="1:28">
      <c r="A10" s="233"/>
      <c r="B10" s="233" t="s">
        <v>244</v>
      </c>
      <c r="C10" s="245"/>
      <c r="D10" s="255">
        <v>100</v>
      </c>
      <c r="E10" s="266">
        <v>100</v>
      </c>
      <c r="F10" s="266">
        <v>100</v>
      </c>
      <c r="G10" s="266">
        <v>100</v>
      </c>
      <c r="H10" s="266">
        <v>100</v>
      </c>
      <c r="I10" s="266">
        <v>100</v>
      </c>
      <c r="J10" s="266">
        <v>100</v>
      </c>
      <c r="K10" s="266">
        <v>100</v>
      </c>
      <c r="L10" s="281">
        <v>100</v>
      </c>
      <c r="M10" s="281">
        <v>100</v>
      </c>
      <c r="N10" s="281">
        <v>100</v>
      </c>
      <c r="O10" s="281">
        <v>100</v>
      </c>
      <c r="P10" s="266">
        <v>100</v>
      </c>
      <c r="Q10" s="266">
        <v>100</v>
      </c>
      <c r="R10" s="266">
        <v>100</v>
      </c>
      <c r="S10" s="281">
        <v>100</v>
      </c>
    </row>
    <row r="11" spans="1:28" ht="13.5" customHeight="1">
      <c r="A11" s="233"/>
      <c r="B11" s="233" t="s">
        <v>153</v>
      </c>
      <c r="C11" s="245"/>
      <c r="D11" s="255">
        <v>101.5</v>
      </c>
      <c r="E11" s="266">
        <v>86.7</v>
      </c>
      <c r="F11" s="266">
        <v>108.8</v>
      </c>
      <c r="G11" s="266">
        <v>115.1</v>
      </c>
      <c r="H11" s="266">
        <v>105.5</v>
      </c>
      <c r="I11" s="266">
        <v>101.7</v>
      </c>
      <c r="J11" s="266">
        <v>100.3</v>
      </c>
      <c r="K11" s="266">
        <v>67.5</v>
      </c>
      <c r="L11" s="281">
        <v>106.8</v>
      </c>
      <c r="M11" s="281">
        <v>92.9</v>
      </c>
      <c r="N11" s="281">
        <v>84.4</v>
      </c>
      <c r="O11" s="281">
        <v>105.9</v>
      </c>
      <c r="P11" s="266">
        <v>72.5</v>
      </c>
      <c r="Q11" s="266">
        <v>87.9</v>
      </c>
      <c r="R11" s="266">
        <v>123.5</v>
      </c>
      <c r="S11" s="281">
        <v>158.5</v>
      </c>
    </row>
    <row r="12" spans="1:28" ht="13.5" customHeight="1">
      <c r="A12" s="233"/>
      <c r="B12" s="233" t="s">
        <v>366</v>
      </c>
      <c r="C12" s="245"/>
      <c r="D12" s="256">
        <v>110.3</v>
      </c>
      <c r="E12" s="262">
        <v>77.8</v>
      </c>
      <c r="F12" s="262">
        <v>118.1</v>
      </c>
      <c r="G12" s="262">
        <v>108.5</v>
      </c>
      <c r="H12" s="262">
        <v>100.5</v>
      </c>
      <c r="I12" s="262">
        <v>93.4</v>
      </c>
      <c r="J12" s="262">
        <v>114.3</v>
      </c>
      <c r="K12" s="262">
        <v>73</v>
      </c>
      <c r="L12" s="262">
        <v>142.69999999999999</v>
      </c>
      <c r="M12" s="262">
        <v>107.3</v>
      </c>
      <c r="N12" s="262">
        <v>107.7</v>
      </c>
      <c r="O12" s="262">
        <v>130.9</v>
      </c>
      <c r="P12" s="262">
        <v>97.5</v>
      </c>
      <c r="Q12" s="262">
        <v>103.4</v>
      </c>
      <c r="R12" s="262">
        <v>191</v>
      </c>
      <c r="S12" s="262">
        <v>187.8</v>
      </c>
    </row>
    <row r="13" spans="1:28" ht="13.5" customHeight="1">
      <c r="A13" s="234"/>
      <c r="B13" s="234" t="s">
        <v>160</v>
      </c>
      <c r="C13" s="246"/>
      <c r="D13" s="257">
        <v>116.7</v>
      </c>
      <c r="E13" s="268">
        <v>77.599999999999994</v>
      </c>
      <c r="F13" s="268">
        <v>122.9</v>
      </c>
      <c r="G13" s="268">
        <v>146.30000000000001</v>
      </c>
      <c r="H13" s="268">
        <v>104.1</v>
      </c>
      <c r="I13" s="268">
        <v>109</v>
      </c>
      <c r="J13" s="268">
        <v>108.5</v>
      </c>
      <c r="K13" s="268">
        <v>60.6</v>
      </c>
      <c r="L13" s="268">
        <v>141.9</v>
      </c>
      <c r="M13" s="268">
        <v>115.1</v>
      </c>
      <c r="N13" s="268">
        <v>123.1</v>
      </c>
      <c r="O13" s="268">
        <v>131.1</v>
      </c>
      <c r="P13" s="268">
        <v>137</v>
      </c>
      <c r="Q13" s="268">
        <v>101.1</v>
      </c>
      <c r="R13" s="268">
        <v>162.1</v>
      </c>
      <c r="S13" s="268">
        <v>196.5</v>
      </c>
    </row>
    <row r="14" spans="1:28" ht="13.5" customHeight="1">
      <c r="A14" s="233" t="s">
        <v>174</v>
      </c>
      <c r="B14" s="233">
        <v>11</v>
      </c>
      <c r="C14" s="245" t="s">
        <v>257</v>
      </c>
      <c r="D14" s="254">
        <v>123.7</v>
      </c>
      <c r="E14" s="265">
        <v>82.3</v>
      </c>
      <c r="F14" s="265">
        <v>131.6</v>
      </c>
      <c r="G14" s="265">
        <v>154.9</v>
      </c>
      <c r="H14" s="265">
        <v>89.4</v>
      </c>
      <c r="I14" s="265">
        <v>121.2</v>
      </c>
      <c r="J14" s="265">
        <v>103.4</v>
      </c>
      <c r="K14" s="265">
        <v>67.5</v>
      </c>
      <c r="L14" s="265">
        <v>138.30000000000001</v>
      </c>
      <c r="M14" s="265">
        <v>114.2</v>
      </c>
      <c r="N14" s="265">
        <v>127.9</v>
      </c>
      <c r="O14" s="265">
        <v>154.1</v>
      </c>
      <c r="P14" s="265">
        <v>148.1</v>
      </c>
      <c r="Q14" s="265">
        <v>100</v>
      </c>
      <c r="R14" s="265">
        <v>142.9</v>
      </c>
      <c r="S14" s="265">
        <v>217.4</v>
      </c>
    </row>
    <row r="15" spans="1:28" ht="13.5" customHeight="1">
      <c r="A15" s="235" t="s">
        <v>87</v>
      </c>
      <c r="B15" s="233">
        <v>12</v>
      </c>
      <c r="C15" s="245"/>
      <c r="D15" s="255">
        <v>120.4</v>
      </c>
      <c r="E15" s="266">
        <v>81</v>
      </c>
      <c r="F15" s="266">
        <v>130.69999999999999</v>
      </c>
      <c r="G15" s="266">
        <v>154.9</v>
      </c>
      <c r="H15" s="266">
        <v>86.7</v>
      </c>
      <c r="I15" s="266">
        <v>121.6</v>
      </c>
      <c r="J15" s="266">
        <v>115.3</v>
      </c>
      <c r="K15" s="266">
        <v>65</v>
      </c>
      <c r="L15" s="266">
        <v>127.2</v>
      </c>
      <c r="M15" s="266">
        <v>118.3</v>
      </c>
      <c r="N15" s="266">
        <v>130.19999999999999</v>
      </c>
      <c r="O15" s="266">
        <v>116.2</v>
      </c>
      <c r="P15" s="266">
        <v>112.7</v>
      </c>
      <c r="Q15" s="266">
        <v>98.3</v>
      </c>
      <c r="R15" s="266">
        <v>177.6</v>
      </c>
      <c r="S15" s="266">
        <v>200</v>
      </c>
    </row>
    <row r="16" spans="1:28" ht="13.5" customHeight="1">
      <c r="A16" s="235" t="s">
        <v>473</v>
      </c>
      <c r="B16" s="233" t="s">
        <v>363</v>
      </c>
      <c r="C16" s="245"/>
      <c r="D16" s="255">
        <v>123.7</v>
      </c>
      <c r="E16" s="266">
        <v>78.2</v>
      </c>
      <c r="F16" s="266">
        <v>116.7</v>
      </c>
      <c r="G16" s="266">
        <v>151.30000000000001</v>
      </c>
      <c r="H16" s="266">
        <v>66.400000000000006</v>
      </c>
      <c r="I16" s="266">
        <v>101.7</v>
      </c>
      <c r="J16" s="266">
        <v>140.69999999999999</v>
      </c>
      <c r="K16" s="266">
        <v>60</v>
      </c>
      <c r="L16" s="266">
        <v>87.7</v>
      </c>
      <c r="M16" s="266">
        <v>106.7</v>
      </c>
      <c r="N16" s="266">
        <v>88.4</v>
      </c>
      <c r="O16" s="266">
        <v>154.1</v>
      </c>
      <c r="P16" s="266">
        <v>258.2</v>
      </c>
      <c r="Q16" s="266">
        <v>83.1</v>
      </c>
      <c r="R16" s="266">
        <v>330.6</v>
      </c>
      <c r="S16" s="266">
        <v>266.7</v>
      </c>
    </row>
    <row r="17" spans="1:19" ht="13.5" customHeight="1">
      <c r="A17" s="235" t="s">
        <v>87</v>
      </c>
      <c r="B17" s="233">
        <v>2</v>
      </c>
      <c r="D17" s="255">
        <v>124.7</v>
      </c>
      <c r="E17" s="266">
        <v>89.1</v>
      </c>
      <c r="F17" s="266">
        <v>124.6</v>
      </c>
      <c r="G17" s="266">
        <v>134.5</v>
      </c>
      <c r="H17" s="266">
        <v>54</v>
      </c>
      <c r="I17" s="266">
        <v>110</v>
      </c>
      <c r="J17" s="266">
        <v>133.9</v>
      </c>
      <c r="K17" s="266">
        <v>62.5</v>
      </c>
      <c r="L17" s="266">
        <v>92.6</v>
      </c>
      <c r="M17" s="266">
        <v>123.3</v>
      </c>
      <c r="N17" s="266">
        <v>76.7</v>
      </c>
      <c r="O17" s="266">
        <v>143.19999999999999</v>
      </c>
      <c r="P17" s="266">
        <v>232.9</v>
      </c>
      <c r="Q17" s="266">
        <v>88.1</v>
      </c>
      <c r="R17" s="266">
        <v>255.1</v>
      </c>
      <c r="S17" s="266">
        <v>236.2</v>
      </c>
    </row>
    <row r="18" spans="1:19" ht="13.5" customHeight="1">
      <c r="A18" s="235" t="s">
        <v>87</v>
      </c>
      <c r="B18" s="233">
        <v>3</v>
      </c>
      <c r="C18" s="245"/>
      <c r="D18" s="255">
        <v>124.7</v>
      </c>
      <c r="E18" s="266">
        <v>92.5</v>
      </c>
      <c r="F18" s="266">
        <v>119.3</v>
      </c>
      <c r="G18" s="266">
        <v>163.69999999999999</v>
      </c>
      <c r="H18" s="266">
        <v>78.8</v>
      </c>
      <c r="I18" s="266">
        <v>117.3</v>
      </c>
      <c r="J18" s="266">
        <v>130.5</v>
      </c>
      <c r="K18" s="266">
        <v>70.8</v>
      </c>
      <c r="L18" s="266">
        <v>93.8</v>
      </c>
      <c r="M18" s="266">
        <v>139.19999999999999</v>
      </c>
      <c r="N18" s="266">
        <v>86</v>
      </c>
      <c r="O18" s="266">
        <v>140.5</v>
      </c>
      <c r="P18" s="266">
        <v>211.4</v>
      </c>
      <c r="Q18" s="266">
        <v>96.6</v>
      </c>
      <c r="R18" s="266">
        <v>273.5</v>
      </c>
      <c r="S18" s="266">
        <v>215.9</v>
      </c>
    </row>
    <row r="19" spans="1:19" ht="13.5" customHeight="1">
      <c r="A19" s="235" t="s">
        <v>87</v>
      </c>
      <c r="B19" s="233">
        <v>4</v>
      </c>
      <c r="C19" s="245"/>
      <c r="D19" s="255">
        <v>131.19999999999999</v>
      </c>
      <c r="E19" s="266">
        <v>77.599999999999994</v>
      </c>
      <c r="F19" s="266">
        <v>125.4</v>
      </c>
      <c r="G19" s="266">
        <v>150.4</v>
      </c>
      <c r="H19" s="266">
        <v>76.099999999999994</v>
      </c>
      <c r="I19" s="266">
        <v>110.8</v>
      </c>
      <c r="J19" s="266">
        <v>133.9</v>
      </c>
      <c r="K19" s="266">
        <v>71.7</v>
      </c>
      <c r="L19" s="266">
        <v>95.1</v>
      </c>
      <c r="M19" s="266">
        <v>110.8</v>
      </c>
      <c r="N19" s="266">
        <v>83.7</v>
      </c>
      <c r="O19" s="266">
        <v>151.4</v>
      </c>
      <c r="P19" s="266">
        <v>364.6</v>
      </c>
      <c r="Q19" s="266">
        <v>86.4</v>
      </c>
      <c r="R19" s="266">
        <v>277.60000000000002</v>
      </c>
      <c r="S19" s="266">
        <v>229</v>
      </c>
    </row>
    <row r="20" spans="1:19" ht="13.5" customHeight="1">
      <c r="A20" s="235" t="s">
        <v>87</v>
      </c>
      <c r="B20" s="233">
        <v>5</v>
      </c>
      <c r="C20" s="245"/>
      <c r="D20" s="255">
        <v>122.6</v>
      </c>
      <c r="E20" s="266">
        <v>74.8</v>
      </c>
      <c r="F20" s="266">
        <v>114.9</v>
      </c>
      <c r="G20" s="266">
        <v>139.80000000000001</v>
      </c>
      <c r="H20" s="266">
        <v>60.2</v>
      </c>
      <c r="I20" s="266">
        <v>101.7</v>
      </c>
      <c r="J20" s="266">
        <v>123.7</v>
      </c>
      <c r="K20" s="266">
        <v>69.2</v>
      </c>
      <c r="L20" s="266">
        <v>92.6</v>
      </c>
      <c r="M20" s="266">
        <v>100.8</v>
      </c>
      <c r="N20" s="266">
        <v>93</v>
      </c>
      <c r="O20" s="266">
        <v>151.4</v>
      </c>
      <c r="P20" s="266">
        <v>343</v>
      </c>
      <c r="Q20" s="266">
        <v>79.7</v>
      </c>
      <c r="R20" s="266">
        <v>312.2</v>
      </c>
      <c r="S20" s="266">
        <v>211.6</v>
      </c>
    </row>
    <row r="21" spans="1:19" ht="13.5" customHeight="1">
      <c r="A21" s="236" t="s">
        <v>87</v>
      </c>
      <c r="B21" s="233">
        <v>6</v>
      </c>
      <c r="C21" s="245"/>
      <c r="D21" s="255">
        <v>123.7</v>
      </c>
      <c r="E21" s="266">
        <v>75.5</v>
      </c>
      <c r="F21" s="266">
        <v>121.9</v>
      </c>
      <c r="G21" s="266">
        <v>146</v>
      </c>
      <c r="H21" s="266">
        <v>56.6</v>
      </c>
      <c r="I21" s="266">
        <v>105.2</v>
      </c>
      <c r="J21" s="266">
        <v>122</v>
      </c>
      <c r="K21" s="266">
        <v>68.3</v>
      </c>
      <c r="L21" s="266">
        <v>91.4</v>
      </c>
      <c r="M21" s="266">
        <v>118.3</v>
      </c>
      <c r="N21" s="266">
        <v>81.400000000000006</v>
      </c>
      <c r="O21" s="266">
        <v>108.1</v>
      </c>
      <c r="P21" s="266">
        <v>311.39999999999998</v>
      </c>
      <c r="Q21" s="266">
        <v>78</v>
      </c>
      <c r="R21" s="266">
        <v>224.5</v>
      </c>
      <c r="S21" s="266">
        <v>231.9</v>
      </c>
    </row>
    <row r="22" spans="1:19" ht="13.5" customHeight="1">
      <c r="A22" s="235" t="s">
        <v>87</v>
      </c>
      <c r="B22" s="233">
        <v>7</v>
      </c>
      <c r="D22" s="255">
        <v>117.2</v>
      </c>
      <c r="E22" s="266">
        <v>78.900000000000006</v>
      </c>
      <c r="F22" s="266">
        <v>122.8</v>
      </c>
      <c r="G22" s="266">
        <v>118.6</v>
      </c>
      <c r="H22" s="266">
        <v>85.8</v>
      </c>
      <c r="I22" s="266">
        <v>93.1</v>
      </c>
      <c r="J22" s="266">
        <v>113.6</v>
      </c>
      <c r="K22" s="266">
        <v>78.3</v>
      </c>
      <c r="L22" s="266">
        <v>81.5</v>
      </c>
      <c r="M22" s="266">
        <v>111.7</v>
      </c>
      <c r="N22" s="266">
        <v>79.099999999999994</v>
      </c>
      <c r="O22" s="266">
        <v>102.7</v>
      </c>
      <c r="P22" s="266">
        <v>249.4</v>
      </c>
      <c r="Q22" s="266">
        <v>79.7</v>
      </c>
      <c r="R22" s="266">
        <v>300</v>
      </c>
      <c r="S22" s="266">
        <v>204.3</v>
      </c>
    </row>
    <row r="23" spans="1:19" ht="13.5" customHeight="1">
      <c r="A23" s="235" t="s">
        <v>87</v>
      </c>
      <c r="B23" s="233">
        <v>8</v>
      </c>
      <c r="C23" s="245"/>
      <c r="D23" s="255">
        <v>110.8</v>
      </c>
      <c r="E23" s="266">
        <v>65.3</v>
      </c>
      <c r="F23" s="266">
        <v>116.7</v>
      </c>
      <c r="G23" s="266">
        <v>137.19999999999999</v>
      </c>
      <c r="H23" s="266">
        <v>76.099999999999994</v>
      </c>
      <c r="I23" s="266">
        <v>94.8</v>
      </c>
      <c r="J23" s="266">
        <v>120.3</v>
      </c>
      <c r="K23" s="266">
        <v>70.8</v>
      </c>
      <c r="L23" s="266">
        <v>91.4</v>
      </c>
      <c r="M23" s="266">
        <v>110.8</v>
      </c>
      <c r="N23" s="266">
        <v>88.4</v>
      </c>
      <c r="O23" s="266">
        <v>213.5</v>
      </c>
      <c r="P23" s="266">
        <v>122.8</v>
      </c>
      <c r="Q23" s="266">
        <v>88.1</v>
      </c>
      <c r="R23" s="266">
        <v>222.4</v>
      </c>
      <c r="S23" s="266">
        <v>213</v>
      </c>
    </row>
    <row r="24" spans="1:19" ht="13.5" customHeight="1">
      <c r="A24" s="235" t="s">
        <v>87</v>
      </c>
      <c r="B24" s="233">
        <v>9</v>
      </c>
      <c r="C24" s="245"/>
      <c r="D24" s="255">
        <v>121.5</v>
      </c>
      <c r="E24" s="266">
        <v>92.5</v>
      </c>
      <c r="F24" s="266">
        <v>125.4</v>
      </c>
      <c r="G24" s="266">
        <v>141.6</v>
      </c>
      <c r="H24" s="266">
        <v>61.1</v>
      </c>
      <c r="I24" s="266">
        <v>102.6</v>
      </c>
      <c r="J24" s="266">
        <v>116.9</v>
      </c>
      <c r="K24" s="266">
        <v>70</v>
      </c>
      <c r="L24" s="266">
        <v>88.9</v>
      </c>
      <c r="M24" s="266">
        <v>104.2</v>
      </c>
      <c r="N24" s="266">
        <v>72.099999999999994</v>
      </c>
      <c r="O24" s="266">
        <v>137.80000000000001</v>
      </c>
      <c r="P24" s="266">
        <v>282.3</v>
      </c>
      <c r="Q24" s="266">
        <v>83.1</v>
      </c>
      <c r="R24" s="266">
        <v>261.2</v>
      </c>
      <c r="S24" s="266">
        <v>207.2</v>
      </c>
    </row>
    <row r="25" spans="1:19" ht="13.5" customHeight="1">
      <c r="A25" s="235" t="s">
        <v>87</v>
      </c>
      <c r="B25" s="233">
        <v>10</v>
      </c>
      <c r="C25" s="245"/>
      <c r="D25" s="255">
        <v>120.4</v>
      </c>
      <c r="E25" s="266">
        <v>88.4</v>
      </c>
      <c r="F25" s="266">
        <v>128.1</v>
      </c>
      <c r="G25" s="266">
        <v>134.5</v>
      </c>
      <c r="H25" s="266">
        <v>86.7</v>
      </c>
      <c r="I25" s="266">
        <v>102.6</v>
      </c>
      <c r="J25" s="266">
        <v>130.5</v>
      </c>
      <c r="K25" s="266">
        <v>83.3</v>
      </c>
      <c r="L25" s="266">
        <v>84</v>
      </c>
      <c r="M25" s="266">
        <v>112.5</v>
      </c>
      <c r="N25" s="266">
        <v>69.8</v>
      </c>
      <c r="O25" s="266">
        <v>148.6</v>
      </c>
      <c r="P25" s="266">
        <v>187.3</v>
      </c>
      <c r="Q25" s="266">
        <v>88.1</v>
      </c>
      <c r="R25" s="266">
        <v>277.60000000000002</v>
      </c>
      <c r="S25" s="266">
        <v>210.1</v>
      </c>
    </row>
    <row r="26" spans="1:19" ht="13.5" customHeight="1">
      <c r="A26" s="237" t="s">
        <v>87</v>
      </c>
      <c r="B26" s="241">
        <v>11</v>
      </c>
      <c r="C26" s="247"/>
      <c r="D26" s="258">
        <v>128</v>
      </c>
      <c r="E26" s="269">
        <v>87.1</v>
      </c>
      <c r="F26" s="269">
        <v>127.2</v>
      </c>
      <c r="G26" s="269">
        <v>143.4</v>
      </c>
      <c r="H26" s="269">
        <v>69.900000000000006</v>
      </c>
      <c r="I26" s="269">
        <v>108.7</v>
      </c>
      <c r="J26" s="269">
        <v>125.4</v>
      </c>
      <c r="K26" s="269">
        <v>87.5</v>
      </c>
      <c r="L26" s="269">
        <v>103.7</v>
      </c>
      <c r="M26" s="269">
        <v>115.8</v>
      </c>
      <c r="N26" s="269">
        <v>72.099999999999994</v>
      </c>
      <c r="O26" s="269">
        <v>110.8</v>
      </c>
      <c r="P26" s="269">
        <v>302.5</v>
      </c>
      <c r="Q26" s="269">
        <v>79.7</v>
      </c>
      <c r="R26" s="269">
        <v>273.5</v>
      </c>
      <c r="S26" s="269">
        <v>244.9</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54">
        <v>-6.1</v>
      </c>
      <c r="E28" s="265">
        <v>1.3</v>
      </c>
      <c r="F28" s="265">
        <v>-5.8</v>
      </c>
      <c r="G28" s="265">
        <v>90.7</v>
      </c>
      <c r="H28" s="265">
        <v>46.1</v>
      </c>
      <c r="I28" s="265">
        <v>9.9</v>
      </c>
      <c r="J28" s="265">
        <v>16.7</v>
      </c>
      <c r="K28" s="265">
        <v>-24</v>
      </c>
      <c r="L28" s="280">
        <v>-7.6</v>
      </c>
      <c r="M28" s="280">
        <v>-4.7</v>
      </c>
      <c r="N28" s="280">
        <v>27.1</v>
      </c>
      <c r="O28" s="280">
        <v>-11.9</v>
      </c>
      <c r="P28" s="265">
        <v>-58.1</v>
      </c>
      <c r="Q28" s="265">
        <v>-7.9</v>
      </c>
      <c r="R28" s="265">
        <v>-9.1999999999999993</v>
      </c>
      <c r="S28" s="280">
        <v>5.9</v>
      </c>
    </row>
    <row r="29" spans="1:19" ht="13.5" customHeight="1">
      <c r="A29" s="233" t="s">
        <v>52</v>
      </c>
      <c r="B29" s="233" t="s">
        <v>333</v>
      </c>
      <c r="C29" s="245"/>
      <c r="D29" s="255">
        <v>-1.1000000000000001</v>
      </c>
      <c r="E29" s="266">
        <v>23.8</v>
      </c>
      <c r="F29" s="266">
        <v>-10.4</v>
      </c>
      <c r="G29" s="266">
        <v>-29.4</v>
      </c>
      <c r="H29" s="266">
        <v>28</v>
      </c>
      <c r="I29" s="266">
        <v>5.6</v>
      </c>
      <c r="J29" s="266">
        <v>4.9000000000000004</v>
      </c>
      <c r="K29" s="266">
        <v>47.5</v>
      </c>
      <c r="L29" s="281">
        <v>-6.4</v>
      </c>
      <c r="M29" s="281">
        <v>8.1999999999999993</v>
      </c>
      <c r="N29" s="281">
        <v>10.6</v>
      </c>
      <c r="O29" s="281">
        <v>-24.2</v>
      </c>
      <c r="P29" s="266">
        <v>-29.4</v>
      </c>
      <c r="Q29" s="266">
        <v>1.2</v>
      </c>
      <c r="R29" s="266">
        <v>-32.5</v>
      </c>
      <c r="S29" s="281">
        <v>8.9</v>
      </c>
    </row>
    <row r="30" spans="1:19" ht="13.5" customHeight="1">
      <c r="A30" s="233"/>
      <c r="B30" s="233" t="s">
        <v>244</v>
      </c>
      <c r="C30" s="245"/>
      <c r="D30" s="255">
        <v>-16.399999999999999</v>
      </c>
      <c r="E30" s="266">
        <v>4.4000000000000004</v>
      </c>
      <c r="F30" s="266">
        <v>-21.5</v>
      </c>
      <c r="G30" s="266">
        <v>-17.2</v>
      </c>
      <c r="H30" s="266">
        <v>-26.5</v>
      </c>
      <c r="I30" s="266">
        <v>-25.4</v>
      </c>
      <c r="J30" s="266">
        <v>-19.2</v>
      </c>
      <c r="K30" s="266">
        <v>-7</v>
      </c>
      <c r="L30" s="281">
        <v>-16.399999999999999</v>
      </c>
      <c r="M30" s="281">
        <v>10.7</v>
      </c>
      <c r="N30" s="281">
        <v>-33.799999999999997</v>
      </c>
      <c r="O30" s="281">
        <v>-15.1</v>
      </c>
      <c r="P30" s="266">
        <v>27</v>
      </c>
      <c r="Q30" s="266">
        <v>4.0999999999999996</v>
      </c>
      <c r="R30" s="266">
        <v>8.6999999999999993</v>
      </c>
      <c r="S30" s="281">
        <v>-19.2</v>
      </c>
    </row>
    <row r="31" spans="1:19" ht="13.5" customHeight="1">
      <c r="A31" s="233"/>
      <c r="B31" s="233" t="s">
        <v>153</v>
      </c>
      <c r="C31" s="245"/>
      <c r="D31" s="255">
        <v>1.4</v>
      </c>
      <c r="E31" s="266">
        <v>-13.3</v>
      </c>
      <c r="F31" s="266">
        <v>9</v>
      </c>
      <c r="G31" s="266">
        <v>15</v>
      </c>
      <c r="H31" s="266">
        <v>5.5</v>
      </c>
      <c r="I31" s="266">
        <v>1.7</v>
      </c>
      <c r="J31" s="266">
        <v>0.3</v>
      </c>
      <c r="K31" s="266">
        <v>-32.5</v>
      </c>
      <c r="L31" s="281">
        <v>6.8</v>
      </c>
      <c r="M31" s="281">
        <v>-7.1</v>
      </c>
      <c r="N31" s="281">
        <v>-15.7</v>
      </c>
      <c r="O31" s="281">
        <v>5.9</v>
      </c>
      <c r="P31" s="266">
        <v>-27.4</v>
      </c>
      <c r="Q31" s="266">
        <v>-12.1</v>
      </c>
      <c r="R31" s="266">
        <v>23.5</v>
      </c>
      <c r="S31" s="281">
        <v>58.5</v>
      </c>
    </row>
    <row r="32" spans="1:19" ht="13.5" customHeight="1">
      <c r="A32" s="233"/>
      <c r="B32" s="233" t="s">
        <v>366</v>
      </c>
      <c r="C32" s="245"/>
      <c r="D32" s="255">
        <v>8.6999999999999993</v>
      </c>
      <c r="E32" s="266">
        <v>-10.3</v>
      </c>
      <c r="F32" s="266">
        <v>8.5</v>
      </c>
      <c r="G32" s="266">
        <v>-5.7</v>
      </c>
      <c r="H32" s="266">
        <v>-4.7</v>
      </c>
      <c r="I32" s="266">
        <v>-8.1999999999999993</v>
      </c>
      <c r="J32" s="266">
        <v>14</v>
      </c>
      <c r="K32" s="266">
        <v>8.1</v>
      </c>
      <c r="L32" s="281">
        <v>33.6</v>
      </c>
      <c r="M32" s="281">
        <v>15.5</v>
      </c>
      <c r="N32" s="281">
        <v>27.6</v>
      </c>
      <c r="O32" s="281">
        <v>23.6</v>
      </c>
      <c r="P32" s="266">
        <v>34.5</v>
      </c>
      <c r="Q32" s="266">
        <v>17.600000000000001</v>
      </c>
      <c r="R32" s="266">
        <v>54.7</v>
      </c>
      <c r="S32" s="281">
        <v>18.5</v>
      </c>
    </row>
    <row r="33" spans="1:32" ht="13.5" customHeight="1">
      <c r="A33" s="234"/>
      <c r="B33" s="234" t="s">
        <v>160</v>
      </c>
      <c r="C33" s="246"/>
      <c r="D33" s="257">
        <v>5.8</v>
      </c>
      <c r="E33" s="268">
        <v>-0.3</v>
      </c>
      <c r="F33" s="268">
        <v>4.0999999999999996</v>
      </c>
      <c r="G33" s="268">
        <v>34.799999999999997</v>
      </c>
      <c r="H33" s="268">
        <v>3.6</v>
      </c>
      <c r="I33" s="268">
        <v>16.7</v>
      </c>
      <c r="J33" s="268">
        <v>-5.0999999999999996</v>
      </c>
      <c r="K33" s="268">
        <v>-17</v>
      </c>
      <c r="L33" s="268">
        <v>-0.6</v>
      </c>
      <c r="M33" s="268">
        <v>7.3</v>
      </c>
      <c r="N33" s="268">
        <v>14.3</v>
      </c>
      <c r="O33" s="268">
        <v>0.2</v>
      </c>
      <c r="P33" s="268">
        <v>40.5</v>
      </c>
      <c r="Q33" s="268">
        <v>-2.2000000000000002</v>
      </c>
      <c r="R33" s="268">
        <v>-15.1</v>
      </c>
      <c r="S33" s="268">
        <v>4.5999999999999996</v>
      </c>
    </row>
    <row r="34" spans="1:32" ht="13.5" customHeight="1">
      <c r="A34" s="233" t="s">
        <v>174</v>
      </c>
      <c r="B34" s="233">
        <v>11</v>
      </c>
      <c r="C34" s="245" t="s">
        <v>257</v>
      </c>
      <c r="D34" s="254">
        <v>4.5999999999999996</v>
      </c>
      <c r="E34" s="265">
        <v>6.1</v>
      </c>
      <c r="F34" s="265">
        <v>8.6999999999999993</v>
      </c>
      <c r="G34" s="265">
        <v>30.6</v>
      </c>
      <c r="H34" s="265">
        <v>-20.5</v>
      </c>
      <c r="I34" s="265">
        <v>24.9</v>
      </c>
      <c r="J34" s="265">
        <v>-11.5</v>
      </c>
      <c r="K34" s="265">
        <v>-6.9</v>
      </c>
      <c r="L34" s="265">
        <v>-35.6</v>
      </c>
      <c r="M34" s="265">
        <v>-4.8</v>
      </c>
      <c r="N34" s="265">
        <v>-8.3000000000000007</v>
      </c>
      <c r="O34" s="265">
        <v>-3.4</v>
      </c>
      <c r="P34" s="265">
        <v>39.299999999999997</v>
      </c>
      <c r="Q34" s="265">
        <v>-7.8</v>
      </c>
      <c r="R34" s="265">
        <v>-33.9</v>
      </c>
      <c r="S34" s="265">
        <v>-7.4</v>
      </c>
    </row>
    <row r="35" spans="1:32" ht="13.5" customHeight="1">
      <c r="A35" s="235" t="s">
        <v>87</v>
      </c>
      <c r="B35" s="233">
        <v>12</v>
      </c>
      <c r="C35" s="245"/>
      <c r="D35" s="255">
        <v>0.8</v>
      </c>
      <c r="E35" s="266">
        <v>-5.5</v>
      </c>
      <c r="F35" s="266">
        <v>4.9000000000000004</v>
      </c>
      <c r="G35" s="266">
        <v>48.4</v>
      </c>
      <c r="H35" s="266">
        <v>-28</v>
      </c>
      <c r="I35" s="266">
        <v>21.6</v>
      </c>
      <c r="J35" s="266">
        <v>-4.2</v>
      </c>
      <c r="K35" s="266">
        <v>-15.3</v>
      </c>
      <c r="L35" s="266">
        <v>-40.799999999999997</v>
      </c>
      <c r="M35" s="266">
        <v>10</v>
      </c>
      <c r="N35" s="266">
        <v>-5.0999999999999996</v>
      </c>
      <c r="O35" s="266">
        <v>-24.6</v>
      </c>
      <c r="P35" s="266">
        <v>25.4</v>
      </c>
      <c r="Q35" s="266">
        <v>-15.9</v>
      </c>
      <c r="R35" s="266">
        <v>-33.1</v>
      </c>
      <c r="S35" s="266">
        <v>-6.8</v>
      </c>
    </row>
    <row r="36" spans="1:32" ht="13.5" customHeight="1">
      <c r="A36" s="235" t="s">
        <v>473</v>
      </c>
      <c r="B36" s="233" t="s">
        <v>363</v>
      </c>
      <c r="C36" s="245"/>
      <c r="D36" s="255">
        <v>9.6</v>
      </c>
      <c r="E36" s="266">
        <v>-1.8</v>
      </c>
      <c r="F36" s="266">
        <v>-2.2000000000000002</v>
      </c>
      <c r="G36" s="266">
        <v>4.3</v>
      </c>
      <c r="H36" s="266">
        <v>-36.4</v>
      </c>
      <c r="I36" s="266">
        <v>0</v>
      </c>
      <c r="J36" s="266">
        <v>23.9</v>
      </c>
      <c r="K36" s="266">
        <v>16.100000000000001</v>
      </c>
      <c r="L36" s="266">
        <v>-33.6</v>
      </c>
      <c r="M36" s="266">
        <v>5.9</v>
      </c>
      <c r="N36" s="266">
        <v>-24</v>
      </c>
      <c r="O36" s="266">
        <v>7.6</v>
      </c>
      <c r="P36" s="266">
        <v>112.5</v>
      </c>
      <c r="Q36" s="266">
        <v>-19.600000000000001</v>
      </c>
      <c r="R36" s="266">
        <v>51.4</v>
      </c>
      <c r="S36" s="266">
        <v>44.9</v>
      </c>
    </row>
    <row r="37" spans="1:32" ht="13.5" customHeight="1">
      <c r="A37" s="235" t="s">
        <v>87</v>
      </c>
      <c r="B37" s="233">
        <v>2</v>
      </c>
      <c r="D37" s="255">
        <v>8.3000000000000007</v>
      </c>
      <c r="E37" s="266">
        <v>11.9</v>
      </c>
      <c r="F37" s="266">
        <v>-0.6</v>
      </c>
      <c r="G37" s="266">
        <v>5.6</v>
      </c>
      <c r="H37" s="266">
        <v>-56.4</v>
      </c>
      <c r="I37" s="266">
        <v>10.4</v>
      </c>
      <c r="J37" s="266">
        <v>23.4</v>
      </c>
      <c r="K37" s="266">
        <v>31.6</v>
      </c>
      <c r="L37" s="266">
        <v>-44.8</v>
      </c>
      <c r="M37" s="266">
        <v>1.3</v>
      </c>
      <c r="N37" s="266">
        <v>-28.3</v>
      </c>
      <c r="O37" s="266">
        <v>0</v>
      </c>
      <c r="P37" s="266">
        <v>72</v>
      </c>
      <c r="Q37" s="266">
        <v>-7.2</v>
      </c>
      <c r="R37" s="266">
        <v>50.6</v>
      </c>
      <c r="S37" s="266">
        <v>21.6</v>
      </c>
    </row>
    <row r="38" spans="1:32" ht="13.5" customHeight="1">
      <c r="A38" s="235" t="s">
        <v>87</v>
      </c>
      <c r="B38" s="233">
        <v>3</v>
      </c>
      <c r="C38" s="245"/>
      <c r="D38" s="255">
        <v>8.3000000000000007</v>
      </c>
      <c r="E38" s="266">
        <v>6.2</v>
      </c>
      <c r="F38" s="266">
        <v>-2.9</v>
      </c>
      <c r="G38" s="266">
        <v>21.7</v>
      </c>
      <c r="H38" s="266">
        <v>-38.1</v>
      </c>
      <c r="I38" s="266">
        <v>17.8</v>
      </c>
      <c r="J38" s="266">
        <v>20.3</v>
      </c>
      <c r="K38" s="266">
        <v>14.7</v>
      </c>
      <c r="L38" s="266">
        <v>-40.6</v>
      </c>
      <c r="M38" s="266">
        <v>5.0999999999999996</v>
      </c>
      <c r="N38" s="266">
        <v>-26.1</v>
      </c>
      <c r="O38" s="266">
        <v>10.6</v>
      </c>
      <c r="P38" s="266">
        <v>42.7</v>
      </c>
      <c r="Q38" s="266">
        <v>3.6</v>
      </c>
      <c r="R38" s="266">
        <v>48.9</v>
      </c>
      <c r="S38" s="266">
        <v>20.100000000000001</v>
      </c>
    </row>
    <row r="39" spans="1:32" ht="13.5" customHeight="1">
      <c r="A39" s="235" t="s">
        <v>87</v>
      </c>
      <c r="B39" s="233">
        <v>4</v>
      </c>
      <c r="C39" s="245"/>
      <c r="D39" s="255">
        <v>9</v>
      </c>
      <c r="E39" s="266">
        <v>2.8</v>
      </c>
      <c r="F39" s="266">
        <v>-0.7</v>
      </c>
      <c r="G39" s="266">
        <v>2.4</v>
      </c>
      <c r="H39" s="266">
        <v>-25.2</v>
      </c>
      <c r="I39" s="266">
        <v>-2.2999999999999998</v>
      </c>
      <c r="J39" s="266">
        <v>9.8000000000000007</v>
      </c>
      <c r="K39" s="266">
        <v>11.7</v>
      </c>
      <c r="L39" s="266">
        <v>-42.1</v>
      </c>
      <c r="M39" s="266">
        <v>-5.7</v>
      </c>
      <c r="N39" s="266">
        <v>-26.6</v>
      </c>
      <c r="O39" s="266">
        <v>-5.0999999999999996</v>
      </c>
      <c r="P39" s="266">
        <v>182.4</v>
      </c>
      <c r="Q39" s="266">
        <v>-5.6</v>
      </c>
      <c r="R39" s="266">
        <v>47.8</v>
      </c>
      <c r="S39" s="266">
        <v>10.5</v>
      </c>
    </row>
    <row r="40" spans="1:32" ht="13.5" customHeight="1">
      <c r="A40" s="235" t="s">
        <v>87</v>
      </c>
      <c r="B40" s="233">
        <v>5</v>
      </c>
      <c r="C40" s="245"/>
      <c r="D40" s="255">
        <v>11.8</v>
      </c>
      <c r="E40" s="266">
        <v>13.3</v>
      </c>
      <c r="F40" s="266">
        <v>4</v>
      </c>
      <c r="G40" s="266">
        <v>-3.7</v>
      </c>
      <c r="H40" s="266">
        <v>-46.4</v>
      </c>
      <c r="I40" s="266">
        <v>1.7</v>
      </c>
      <c r="J40" s="266">
        <v>10.5</v>
      </c>
      <c r="K40" s="266">
        <v>15.3</v>
      </c>
      <c r="L40" s="266">
        <v>-39.5</v>
      </c>
      <c r="M40" s="266">
        <v>-3.3</v>
      </c>
      <c r="N40" s="266">
        <v>-14.9</v>
      </c>
      <c r="O40" s="266">
        <v>1.9</v>
      </c>
      <c r="P40" s="266">
        <v>96.3</v>
      </c>
      <c r="Q40" s="266">
        <v>-12.9</v>
      </c>
      <c r="R40" s="266">
        <v>57.7</v>
      </c>
      <c r="S40" s="266">
        <v>28.1</v>
      </c>
    </row>
    <row r="41" spans="1:32" ht="13.5" customHeight="1">
      <c r="A41" s="236" t="s">
        <v>87</v>
      </c>
      <c r="B41" s="233">
        <v>6</v>
      </c>
      <c r="C41" s="245"/>
      <c r="D41" s="255">
        <v>6.5</v>
      </c>
      <c r="E41" s="266">
        <v>5.7</v>
      </c>
      <c r="F41" s="266">
        <v>-0.7</v>
      </c>
      <c r="G41" s="266">
        <v>-5.2</v>
      </c>
      <c r="H41" s="266">
        <v>-50.8</v>
      </c>
      <c r="I41" s="266">
        <v>2.1</v>
      </c>
      <c r="J41" s="266">
        <v>10.7</v>
      </c>
      <c r="K41" s="266">
        <v>26</v>
      </c>
      <c r="L41" s="266">
        <v>-42.2</v>
      </c>
      <c r="M41" s="266">
        <v>2.2000000000000002</v>
      </c>
      <c r="N41" s="266">
        <v>-23.9</v>
      </c>
      <c r="O41" s="266">
        <v>-32.200000000000003</v>
      </c>
      <c r="P41" s="266">
        <v>93.7</v>
      </c>
      <c r="Q41" s="266">
        <v>-23.3</v>
      </c>
      <c r="R41" s="266">
        <v>39.299999999999997</v>
      </c>
      <c r="S41" s="266">
        <v>27</v>
      </c>
    </row>
    <row r="42" spans="1:32" ht="13.5" customHeight="1">
      <c r="A42" s="235" t="s">
        <v>87</v>
      </c>
      <c r="B42" s="233">
        <v>7</v>
      </c>
      <c r="D42" s="255">
        <v>1.8</v>
      </c>
      <c r="E42" s="266">
        <v>-5.7</v>
      </c>
      <c r="F42" s="266">
        <v>2.2000000000000002</v>
      </c>
      <c r="G42" s="266">
        <v>-17.3</v>
      </c>
      <c r="H42" s="266">
        <v>-1</v>
      </c>
      <c r="I42" s="266">
        <v>-19.2</v>
      </c>
      <c r="J42" s="266">
        <v>9.9</v>
      </c>
      <c r="K42" s="266">
        <v>25.3</v>
      </c>
      <c r="L42" s="266">
        <v>-36.5</v>
      </c>
      <c r="M42" s="266">
        <v>-26.8</v>
      </c>
      <c r="N42" s="266">
        <v>-34.6</v>
      </c>
      <c r="O42" s="266">
        <v>-19.100000000000001</v>
      </c>
      <c r="P42" s="266">
        <v>84.2</v>
      </c>
      <c r="Q42" s="266">
        <v>-12.9</v>
      </c>
      <c r="R42" s="266">
        <v>86.1</v>
      </c>
      <c r="S42" s="266">
        <v>14.6</v>
      </c>
    </row>
    <row r="43" spans="1:32" ht="13.5" customHeight="1">
      <c r="A43" s="235" t="s">
        <v>87</v>
      </c>
      <c r="B43" s="233">
        <v>8</v>
      </c>
      <c r="C43" s="245"/>
      <c r="D43" s="255">
        <v>3.1</v>
      </c>
      <c r="E43" s="266">
        <v>-11.9</v>
      </c>
      <c r="F43" s="266">
        <v>-0.7</v>
      </c>
      <c r="G43" s="266">
        <v>-1.2</v>
      </c>
      <c r="H43" s="266">
        <v>-16.600000000000001</v>
      </c>
      <c r="I43" s="266">
        <v>-12.4</v>
      </c>
      <c r="J43" s="266">
        <v>20.3</v>
      </c>
      <c r="K43" s="266">
        <v>30.6</v>
      </c>
      <c r="L43" s="266">
        <v>-27.4</v>
      </c>
      <c r="M43" s="266">
        <v>7.3</v>
      </c>
      <c r="N43" s="266">
        <v>-30.9</v>
      </c>
      <c r="O43" s="266">
        <v>43.7</v>
      </c>
      <c r="P43" s="266">
        <v>94</v>
      </c>
      <c r="Q43" s="266">
        <v>-7.2</v>
      </c>
      <c r="R43" s="266">
        <v>70.3</v>
      </c>
      <c r="S43" s="266">
        <v>17.5</v>
      </c>
    </row>
    <row r="44" spans="1:32" ht="13.5" customHeight="1">
      <c r="A44" s="235" t="s">
        <v>87</v>
      </c>
      <c r="B44" s="233">
        <v>9</v>
      </c>
      <c r="C44" s="245"/>
      <c r="D44" s="255">
        <v>2.7</v>
      </c>
      <c r="E44" s="266">
        <v>17.2</v>
      </c>
      <c r="F44" s="266">
        <v>0</v>
      </c>
      <c r="G44" s="266">
        <v>-5.9</v>
      </c>
      <c r="H44" s="266">
        <v>-45.2</v>
      </c>
      <c r="I44" s="266">
        <v>-10.199999999999999</v>
      </c>
      <c r="J44" s="266">
        <v>18.899999999999999</v>
      </c>
      <c r="K44" s="266">
        <v>18.2</v>
      </c>
      <c r="L44" s="266">
        <v>-29.4</v>
      </c>
      <c r="M44" s="266">
        <v>-3.8</v>
      </c>
      <c r="N44" s="266">
        <v>-44.6</v>
      </c>
      <c r="O44" s="266">
        <v>-5.6</v>
      </c>
      <c r="P44" s="266">
        <v>87.5</v>
      </c>
      <c r="Q44" s="266">
        <v>-19.600000000000001</v>
      </c>
      <c r="R44" s="266">
        <v>75.3</v>
      </c>
      <c r="S44" s="266">
        <v>5.0999999999999996</v>
      </c>
    </row>
    <row r="45" spans="1:32" ht="13.5" customHeight="1">
      <c r="A45" s="235" t="s">
        <v>87</v>
      </c>
      <c r="B45" s="233">
        <v>10</v>
      </c>
      <c r="C45" s="245"/>
      <c r="D45" s="255">
        <v>-0.9</v>
      </c>
      <c r="E45" s="266">
        <v>13.9</v>
      </c>
      <c r="F45" s="266">
        <v>0</v>
      </c>
      <c r="G45" s="266">
        <v>-9</v>
      </c>
      <c r="H45" s="266">
        <v>-14.1</v>
      </c>
      <c r="I45" s="266">
        <v>-11.9</v>
      </c>
      <c r="J45" s="266">
        <v>20.3</v>
      </c>
      <c r="K45" s="266">
        <v>13.6</v>
      </c>
      <c r="L45" s="266">
        <v>-30.6</v>
      </c>
      <c r="M45" s="266">
        <v>1.5</v>
      </c>
      <c r="N45" s="266">
        <v>-42.3</v>
      </c>
      <c r="O45" s="266">
        <v>-3.6</v>
      </c>
      <c r="P45" s="266">
        <v>18.399999999999999</v>
      </c>
      <c r="Q45" s="266">
        <v>-8.8000000000000007</v>
      </c>
      <c r="R45" s="266">
        <v>83.8</v>
      </c>
      <c r="S45" s="266">
        <v>3.5</v>
      </c>
    </row>
    <row r="46" spans="1:32" ht="13.5" customHeight="1">
      <c r="A46" s="237" t="s">
        <v>87</v>
      </c>
      <c r="B46" s="241">
        <v>11</v>
      </c>
      <c r="C46" s="247"/>
      <c r="D46" s="258">
        <v>4.4000000000000004</v>
      </c>
      <c r="E46" s="269">
        <v>5.8</v>
      </c>
      <c r="F46" s="269">
        <v>-3.3</v>
      </c>
      <c r="G46" s="269">
        <v>-7.4</v>
      </c>
      <c r="H46" s="269">
        <v>-21</v>
      </c>
      <c r="I46" s="269">
        <v>-11.3</v>
      </c>
      <c r="J46" s="269">
        <v>19.3</v>
      </c>
      <c r="K46" s="269">
        <v>31.2</v>
      </c>
      <c r="L46" s="269">
        <v>-25</v>
      </c>
      <c r="M46" s="269">
        <v>-0.8</v>
      </c>
      <c r="N46" s="269">
        <v>-41.5</v>
      </c>
      <c r="O46" s="269">
        <v>-34.9</v>
      </c>
      <c r="P46" s="269">
        <v>104.3</v>
      </c>
      <c r="Q46" s="269">
        <v>-16</v>
      </c>
      <c r="R46" s="269">
        <v>81.099999999999994</v>
      </c>
      <c r="S46" s="269">
        <v>19.899999999999999</v>
      </c>
    </row>
    <row r="47" spans="1:32" ht="27" customHeight="1">
      <c r="A47" s="238" t="s">
        <v>474</v>
      </c>
      <c r="B47" s="238"/>
      <c r="C47" s="248"/>
      <c r="D47" s="260">
        <v>6.3</v>
      </c>
      <c r="E47" s="260">
        <v>-1.5</v>
      </c>
      <c r="F47" s="260">
        <v>-0.7</v>
      </c>
      <c r="G47" s="260">
        <v>6.6</v>
      </c>
      <c r="H47" s="260">
        <v>-19.399999999999999</v>
      </c>
      <c r="I47" s="260">
        <v>5.9</v>
      </c>
      <c r="J47" s="260">
        <v>-3.9</v>
      </c>
      <c r="K47" s="260">
        <v>5</v>
      </c>
      <c r="L47" s="260">
        <v>23.5</v>
      </c>
      <c r="M47" s="260">
        <v>2.9</v>
      </c>
      <c r="N47" s="260">
        <v>3.3</v>
      </c>
      <c r="O47" s="260">
        <v>-25.4</v>
      </c>
      <c r="P47" s="260">
        <v>61.5</v>
      </c>
      <c r="Q47" s="260">
        <v>-9.5</v>
      </c>
      <c r="R47" s="260">
        <v>-1.5</v>
      </c>
      <c r="S47" s="260">
        <v>16.600000000000001</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254">
        <v>128.4</v>
      </c>
      <c r="E54" s="265">
        <v>46.7</v>
      </c>
      <c r="F54" s="265">
        <v>150.9</v>
      </c>
      <c r="G54" s="265">
        <v>142.5</v>
      </c>
      <c r="H54" s="265">
        <v>108.1</v>
      </c>
      <c r="I54" s="265">
        <v>137.9</v>
      </c>
      <c r="J54" s="265">
        <v>103.7</v>
      </c>
      <c r="K54" s="265">
        <v>95.1</v>
      </c>
      <c r="L54" s="280">
        <v>123.2</v>
      </c>
      <c r="M54" s="280">
        <v>106.9</v>
      </c>
      <c r="N54" s="280">
        <v>129.1</v>
      </c>
      <c r="O54" s="280">
        <v>133.69999999999999</v>
      </c>
      <c r="P54" s="265">
        <v>258.89999999999998</v>
      </c>
      <c r="Q54" s="265">
        <v>86.6</v>
      </c>
      <c r="R54" s="265">
        <v>107.1</v>
      </c>
      <c r="S54" s="280">
        <v>108.5</v>
      </c>
    </row>
    <row r="55" spans="1:19" ht="13.5" customHeight="1">
      <c r="A55" s="233" t="s">
        <v>52</v>
      </c>
      <c r="B55" s="233" t="s">
        <v>333</v>
      </c>
      <c r="C55" s="245"/>
      <c r="D55" s="255">
        <v>120.7</v>
      </c>
      <c r="E55" s="266">
        <v>77.900000000000006</v>
      </c>
      <c r="F55" s="266">
        <v>129.69999999999999</v>
      </c>
      <c r="G55" s="266">
        <v>125.6</v>
      </c>
      <c r="H55" s="266">
        <v>135.80000000000001</v>
      </c>
      <c r="I55" s="266">
        <v>133.19999999999999</v>
      </c>
      <c r="J55" s="266">
        <v>117.3</v>
      </c>
      <c r="K55" s="266">
        <v>124.5</v>
      </c>
      <c r="L55" s="281">
        <v>110.1</v>
      </c>
      <c r="M55" s="281">
        <v>107.8</v>
      </c>
      <c r="N55" s="281">
        <v>139.30000000000001</v>
      </c>
      <c r="O55" s="281">
        <v>117</v>
      </c>
      <c r="P55" s="266">
        <v>93.2</v>
      </c>
      <c r="Q55" s="266">
        <v>91.9</v>
      </c>
      <c r="R55" s="266">
        <v>91.5</v>
      </c>
      <c r="S55" s="281">
        <v>113</v>
      </c>
    </row>
    <row r="56" spans="1:19" ht="13.5" customHeight="1">
      <c r="A56" s="233"/>
      <c r="B56" s="233" t="s">
        <v>244</v>
      </c>
      <c r="C56" s="245"/>
      <c r="D56" s="255">
        <v>100</v>
      </c>
      <c r="E56" s="266">
        <v>100</v>
      </c>
      <c r="F56" s="266">
        <v>100</v>
      </c>
      <c r="G56" s="266">
        <v>100</v>
      </c>
      <c r="H56" s="266">
        <v>100</v>
      </c>
      <c r="I56" s="266">
        <v>100</v>
      </c>
      <c r="J56" s="266">
        <v>100</v>
      </c>
      <c r="K56" s="266">
        <v>100</v>
      </c>
      <c r="L56" s="281">
        <v>100</v>
      </c>
      <c r="M56" s="281">
        <v>100</v>
      </c>
      <c r="N56" s="281">
        <v>100</v>
      </c>
      <c r="O56" s="281">
        <v>100</v>
      </c>
      <c r="P56" s="266">
        <v>100</v>
      </c>
      <c r="Q56" s="266">
        <v>100</v>
      </c>
      <c r="R56" s="266">
        <v>100</v>
      </c>
      <c r="S56" s="281">
        <v>100</v>
      </c>
    </row>
    <row r="57" spans="1:19" ht="13.5" customHeight="1">
      <c r="A57" s="233"/>
      <c r="B57" s="233" t="s">
        <v>153</v>
      </c>
      <c r="C57" s="245"/>
      <c r="D57" s="255">
        <v>105.1</v>
      </c>
      <c r="E57" s="266">
        <v>80.5</v>
      </c>
      <c r="F57" s="266">
        <v>108.4</v>
      </c>
      <c r="G57" s="266">
        <v>110.1</v>
      </c>
      <c r="H57" s="266">
        <v>77.8</v>
      </c>
      <c r="I57" s="266">
        <v>120.2</v>
      </c>
      <c r="J57" s="266">
        <v>106</v>
      </c>
      <c r="K57" s="266">
        <v>63</v>
      </c>
      <c r="L57" s="281">
        <v>136.19999999999999</v>
      </c>
      <c r="M57" s="281">
        <v>94.9</v>
      </c>
      <c r="N57" s="281">
        <v>79.8</v>
      </c>
      <c r="O57" s="281">
        <v>103.7</v>
      </c>
      <c r="P57" s="266">
        <v>82.1</v>
      </c>
      <c r="Q57" s="266">
        <v>90.9</v>
      </c>
      <c r="R57" s="266">
        <v>128.9</v>
      </c>
      <c r="S57" s="281">
        <v>153</v>
      </c>
    </row>
    <row r="58" spans="1:19" ht="13.5" customHeight="1">
      <c r="A58" s="233"/>
      <c r="B58" s="233" t="s">
        <v>366</v>
      </c>
      <c r="C58" s="245"/>
      <c r="D58" s="256">
        <v>117.3</v>
      </c>
      <c r="E58" s="262">
        <v>59.3</v>
      </c>
      <c r="F58" s="262">
        <v>118.4</v>
      </c>
      <c r="G58" s="262">
        <v>112.4</v>
      </c>
      <c r="H58" s="262">
        <v>77.900000000000006</v>
      </c>
      <c r="I58" s="262">
        <v>109.8</v>
      </c>
      <c r="J58" s="262">
        <v>129.4</v>
      </c>
      <c r="K58" s="262">
        <v>87.7</v>
      </c>
      <c r="L58" s="262">
        <v>107.9</v>
      </c>
      <c r="M58" s="262">
        <v>114.3</v>
      </c>
      <c r="N58" s="262">
        <v>93.5</v>
      </c>
      <c r="O58" s="262">
        <v>99.8</v>
      </c>
      <c r="P58" s="262">
        <v>167.3</v>
      </c>
      <c r="Q58" s="262">
        <v>108.8</v>
      </c>
      <c r="R58" s="262">
        <v>199.4</v>
      </c>
      <c r="S58" s="262">
        <v>206.9</v>
      </c>
    </row>
    <row r="59" spans="1:19" ht="13.5" customHeight="1">
      <c r="A59" s="234"/>
      <c r="B59" s="234" t="s">
        <v>160</v>
      </c>
      <c r="C59" s="246"/>
      <c r="D59" s="257">
        <v>120</v>
      </c>
      <c r="E59" s="268">
        <v>57.7</v>
      </c>
      <c r="F59" s="268">
        <v>120.3</v>
      </c>
      <c r="G59" s="268">
        <v>109.3</v>
      </c>
      <c r="H59" s="268">
        <v>80.900000000000006</v>
      </c>
      <c r="I59" s="268">
        <v>113.9</v>
      </c>
      <c r="J59" s="268">
        <v>103.9</v>
      </c>
      <c r="K59" s="268">
        <v>62.1</v>
      </c>
      <c r="L59" s="268">
        <v>121.2</v>
      </c>
      <c r="M59" s="268">
        <v>120.7</v>
      </c>
      <c r="N59" s="268">
        <v>90.8</v>
      </c>
      <c r="O59" s="268">
        <v>104.3</v>
      </c>
      <c r="P59" s="268">
        <v>340.7</v>
      </c>
      <c r="Q59" s="268">
        <v>109.8</v>
      </c>
      <c r="R59" s="268">
        <v>167.1</v>
      </c>
      <c r="S59" s="268">
        <v>174.3</v>
      </c>
    </row>
    <row r="60" spans="1:19" ht="13.5" customHeight="1">
      <c r="A60" s="233" t="s">
        <v>174</v>
      </c>
      <c r="B60" s="233">
        <v>11</v>
      </c>
      <c r="C60" s="245" t="s">
        <v>257</v>
      </c>
      <c r="D60" s="254">
        <v>124</v>
      </c>
      <c r="E60" s="265">
        <v>52.5</v>
      </c>
      <c r="F60" s="265">
        <v>127.4</v>
      </c>
      <c r="G60" s="265">
        <v>106.6</v>
      </c>
      <c r="H60" s="265">
        <v>79.3</v>
      </c>
      <c r="I60" s="265">
        <v>118.7</v>
      </c>
      <c r="J60" s="265">
        <v>108.8</v>
      </c>
      <c r="K60" s="265">
        <v>65.400000000000006</v>
      </c>
      <c r="L60" s="265">
        <v>112.6</v>
      </c>
      <c r="M60" s="265">
        <v>124.4</v>
      </c>
      <c r="N60" s="265">
        <v>92.3</v>
      </c>
      <c r="O60" s="265">
        <v>121.3</v>
      </c>
      <c r="P60" s="265">
        <v>371.4</v>
      </c>
      <c r="Q60" s="265">
        <v>104.3</v>
      </c>
      <c r="R60" s="265">
        <v>154.9</v>
      </c>
      <c r="S60" s="265">
        <v>176.1</v>
      </c>
    </row>
    <row r="61" spans="1:19" ht="13.5" customHeight="1">
      <c r="A61" s="235" t="s">
        <v>87</v>
      </c>
      <c r="B61" s="233">
        <v>12</v>
      </c>
      <c r="C61" s="245"/>
      <c r="D61" s="255">
        <v>123.1</v>
      </c>
      <c r="E61" s="266">
        <v>55.2</v>
      </c>
      <c r="F61" s="266">
        <v>126.6</v>
      </c>
      <c r="G61" s="266">
        <v>108.1</v>
      </c>
      <c r="H61" s="266">
        <v>78.599999999999994</v>
      </c>
      <c r="I61" s="266">
        <v>126.8</v>
      </c>
      <c r="J61" s="266">
        <v>120.6</v>
      </c>
      <c r="K61" s="266">
        <v>63</v>
      </c>
      <c r="L61" s="266">
        <v>108</v>
      </c>
      <c r="M61" s="266">
        <v>129</v>
      </c>
      <c r="N61" s="266">
        <v>90.8</v>
      </c>
      <c r="O61" s="266">
        <v>87.2</v>
      </c>
      <c r="P61" s="266">
        <v>281</v>
      </c>
      <c r="Q61" s="266">
        <v>101.4</v>
      </c>
      <c r="R61" s="266">
        <v>195.8</v>
      </c>
      <c r="S61" s="266">
        <v>177.5</v>
      </c>
    </row>
    <row r="62" spans="1:19" ht="13.5" customHeight="1">
      <c r="A62" s="235" t="s">
        <v>473</v>
      </c>
      <c r="B62" s="233" t="s">
        <v>363</v>
      </c>
      <c r="C62" s="245"/>
      <c r="D62" s="255">
        <v>126</v>
      </c>
      <c r="E62" s="266">
        <v>53.7</v>
      </c>
      <c r="F62" s="266">
        <v>115.3</v>
      </c>
      <c r="G62" s="266">
        <v>107.4</v>
      </c>
      <c r="H62" s="266">
        <v>51</v>
      </c>
      <c r="I62" s="266">
        <v>91.4</v>
      </c>
      <c r="J62" s="266">
        <v>108.8</v>
      </c>
      <c r="K62" s="266">
        <v>55.9</v>
      </c>
      <c r="L62" s="266">
        <v>78.2</v>
      </c>
      <c r="M62" s="266">
        <v>109.2</v>
      </c>
      <c r="N62" s="266">
        <v>60</v>
      </c>
      <c r="O62" s="266">
        <v>183</v>
      </c>
      <c r="P62" s="266">
        <v>650</v>
      </c>
      <c r="Q62" s="266">
        <v>85.5</v>
      </c>
      <c r="R62" s="266">
        <v>395.8</v>
      </c>
      <c r="S62" s="266">
        <v>247.9</v>
      </c>
    </row>
    <row r="63" spans="1:19" ht="13.5" customHeight="1">
      <c r="A63" s="235" t="s">
        <v>87</v>
      </c>
      <c r="B63" s="233">
        <v>2</v>
      </c>
      <c r="D63" s="255">
        <v>121.2</v>
      </c>
      <c r="E63" s="266">
        <v>59.8</v>
      </c>
      <c r="F63" s="266">
        <v>121</v>
      </c>
      <c r="G63" s="266">
        <v>99.3</v>
      </c>
      <c r="H63" s="266">
        <v>48.3</v>
      </c>
      <c r="I63" s="266">
        <v>87.4</v>
      </c>
      <c r="J63" s="266">
        <v>92.6</v>
      </c>
      <c r="K63" s="266">
        <v>59.8</v>
      </c>
      <c r="L63" s="266">
        <v>78.2</v>
      </c>
      <c r="M63" s="266">
        <v>121.4</v>
      </c>
      <c r="N63" s="266">
        <v>46.2</v>
      </c>
      <c r="O63" s="266">
        <v>163.80000000000001</v>
      </c>
      <c r="P63" s="266">
        <v>569</v>
      </c>
      <c r="Q63" s="266">
        <v>87</v>
      </c>
      <c r="R63" s="266">
        <v>298.60000000000002</v>
      </c>
      <c r="S63" s="266">
        <v>212.7</v>
      </c>
    </row>
    <row r="64" spans="1:19" ht="13.5" customHeight="1">
      <c r="A64" s="235" t="s">
        <v>87</v>
      </c>
      <c r="B64" s="233">
        <v>3</v>
      </c>
      <c r="C64" s="245"/>
      <c r="D64" s="255">
        <v>119.2</v>
      </c>
      <c r="E64" s="266">
        <v>55.6</v>
      </c>
      <c r="F64" s="266">
        <v>113.7</v>
      </c>
      <c r="G64" s="266">
        <v>111.8</v>
      </c>
      <c r="H64" s="266">
        <v>62.8</v>
      </c>
      <c r="I64" s="266">
        <v>87.9</v>
      </c>
      <c r="J64" s="266">
        <v>98.5</v>
      </c>
      <c r="K64" s="266">
        <v>63</v>
      </c>
      <c r="L64" s="266">
        <v>78.2</v>
      </c>
      <c r="M64" s="266">
        <v>137.4</v>
      </c>
      <c r="N64" s="266">
        <v>50.8</v>
      </c>
      <c r="O64" s="266">
        <v>153.19999999999999</v>
      </c>
      <c r="P64" s="266">
        <v>519</v>
      </c>
      <c r="Q64" s="266">
        <v>98.6</v>
      </c>
      <c r="R64" s="266">
        <v>316.89999999999998</v>
      </c>
      <c r="S64" s="266">
        <v>205.6</v>
      </c>
    </row>
    <row r="65" spans="1:19" ht="13.5" customHeight="1">
      <c r="A65" s="235" t="s">
        <v>87</v>
      </c>
      <c r="B65" s="233">
        <v>4</v>
      </c>
      <c r="C65" s="245"/>
      <c r="D65" s="255">
        <v>132.69999999999999</v>
      </c>
      <c r="E65" s="266">
        <v>52.5</v>
      </c>
      <c r="F65" s="266">
        <v>117.7</v>
      </c>
      <c r="G65" s="266">
        <v>101.5</v>
      </c>
      <c r="H65" s="266">
        <v>60</v>
      </c>
      <c r="I65" s="266">
        <v>99</v>
      </c>
      <c r="J65" s="266">
        <v>105.9</v>
      </c>
      <c r="K65" s="266">
        <v>63.8</v>
      </c>
      <c r="L65" s="266">
        <v>86.2</v>
      </c>
      <c r="M65" s="266">
        <v>117.6</v>
      </c>
      <c r="N65" s="266">
        <v>52.3</v>
      </c>
      <c r="O65" s="266">
        <v>153.19999999999999</v>
      </c>
      <c r="P65" s="266">
        <v>921.4</v>
      </c>
      <c r="Q65" s="266">
        <v>95.7</v>
      </c>
      <c r="R65" s="266">
        <v>280.3</v>
      </c>
      <c r="S65" s="266">
        <v>208.5</v>
      </c>
    </row>
    <row r="66" spans="1:19" ht="13.5" customHeight="1">
      <c r="A66" s="235" t="s">
        <v>87</v>
      </c>
      <c r="B66" s="233">
        <v>5</v>
      </c>
      <c r="C66" s="245"/>
      <c r="D66" s="255">
        <v>126</v>
      </c>
      <c r="E66" s="266">
        <v>52.5</v>
      </c>
      <c r="F66" s="266">
        <v>110.5</v>
      </c>
      <c r="G66" s="266">
        <v>100.7</v>
      </c>
      <c r="H66" s="266">
        <v>43.4</v>
      </c>
      <c r="I66" s="266">
        <v>95.5</v>
      </c>
      <c r="J66" s="266">
        <v>100</v>
      </c>
      <c r="K66" s="266">
        <v>68.5</v>
      </c>
      <c r="L66" s="266">
        <v>80.5</v>
      </c>
      <c r="M66" s="266">
        <v>109.2</v>
      </c>
      <c r="N66" s="266">
        <v>64.599999999999994</v>
      </c>
      <c r="O66" s="266">
        <v>142.6</v>
      </c>
      <c r="P66" s="266">
        <v>861.9</v>
      </c>
      <c r="Q66" s="266">
        <v>88.4</v>
      </c>
      <c r="R66" s="266">
        <v>336.6</v>
      </c>
      <c r="S66" s="266">
        <v>191.5</v>
      </c>
    </row>
    <row r="67" spans="1:19" ht="13.5" customHeight="1">
      <c r="A67" s="236" t="s">
        <v>87</v>
      </c>
      <c r="B67" s="233">
        <v>6</v>
      </c>
      <c r="C67" s="245"/>
      <c r="D67" s="255">
        <v>124</v>
      </c>
      <c r="E67" s="266">
        <v>51.7</v>
      </c>
      <c r="F67" s="266">
        <v>115.3</v>
      </c>
      <c r="G67" s="266">
        <v>97.8</v>
      </c>
      <c r="H67" s="266">
        <v>40</v>
      </c>
      <c r="I67" s="266">
        <v>91.9</v>
      </c>
      <c r="J67" s="266">
        <v>97.1</v>
      </c>
      <c r="K67" s="266">
        <v>65.400000000000006</v>
      </c>
      <c r="L67" s="266">
        <v>78.2</v>
      </c>
      <c r="M67" s="266">
        <v>123.7</v>
      </c>
      <c r="N67" s="266">
        <v>43.1</v>
      </c>
      <c r="O67" s="266">
        <v>114.9</v>
      </c>
      <c r="P67" s="266">
        <v>781</v>
      </c>
      <c r="Q67" s="266">
        <v>84.1</v>
      </c>
      <c r="R67" s="266">
        <v>235.2</v>
      </c>
      <c r="S67" s="266">
        <v>209.9</v>
      </c>
    </row>
    <row r="68" spans="1:19" ht="13.5" customHeight="1">
      <c r="A68" s="235" t="s">
        <v>87</v>
      </c>
      <c r="B68" s="233">
        <v>7</v>
      </c>
      <c r="D68" s="255">
        <v>121.2</v>
      </c>
      <c r="E68" s="266">
        <v>50.2</v>
      </c>
      <c r="F68" s="266">
        <v>117.7</v>
      </c>
      <c r="G68" s="266">
        <v>101.5</v>
      </c>
      <c r="H68" s="266">
        <v>68.3</v>
      </c>
      <c r="I68" s="266">
        <v>88.4</v>
      </c>
      <c r="J68" s="266">
        <v>101.5</v>
      </c>
      <c r="K68" s="266">
        <v>62.2</v>
      </c>
      <c r="L68" s="266">
        <v>79.3</v>
      </c>
      <c r="M68" s="266">
        <v>116.8</v>
      </c>
      <c r="N68" s="266">
        <v>60</v>
      </c>
      <c r="O68" s="266">
        <v>123.4</v>
      </c>
      <c r="P68" s="266">
        <v>604.79999999999995</v>
      </c>
      <c r="Q68" s="266">
        <v>84.1</v>
      </c>
      <c r="R68" s="266">
        <v>283.10000000000002</v>
      </c>
      <c r="S68" s="266">
        <v>204.2</v>
      </c>
    </row>
    <row r="69" spans="1:19" ht="13.5" customHeight="1">
      <c r="A69" s="233" t="s">
        <v>87</v>
      </c>
      <c r="B69" s="233">
        <v>8</v>
      </c>
      <c r="C69" s="245"/>
      <c r="D69" s="255">
        <v>113.5</v>
      </c>
      <c r="E69" s="266">
        <v>45.2</v>
      </c>
      <c r="F69" s="266">
        <v>114.5</v>
      </c>
      <c r="G69" s="266">
        <v>105.1</v>
      </c>
      <c r="H69" s="266">
        <v>54.5</v>
      </c>
      <c r="I69" s="266">
        <v>93.4</v>
      </c>
      <c r="J69" s="266">
        <v>95.6</v>
      </c>
      <c r="K69" s="266">
        <v>55.9</v>
      </c>
      <c r="L69" s="266">
        <v>75.900000000000006</v>
      </c>
      <c r="M69" s="266">
        <v>119.1</v>
      </c>
      <c r="N69" s="266">
        <v>70.8</v>
      </c>
      <c r="O69" s="266">
        <v>295.7</v>
      </c>
      <c r="P69" s="266">
        <v>297.60000000000002</v>
      </c>
      <c r="Q69" s="266">
        <v>91.3</v>
      </c>
      <c r="R69" s="266">
        <v>214.1</v>
      </c>
      <c r="S69" s="266">
        <v>216.9</v>
      </c>
    </row>
    <row r="70" spans="1:19" ht="13.5" customHeight="1">
      <c r="A70" s="235" t="s">
        <v>87</v>
      </c>
      <c r="B70" s="233">
        <v>9</v>
      </c>
      <c r="C70" s="245"/>
      <c r="D70" s="255">
        <v>126</v>
      </c>
      <c r="E70" s="266">
        <v>80.7</v>
      </c>
      <c r="F70" s="266">
        <v>120.2</v>
      </c>
      <c r="G70" s="266">
        <v>122.1</v>
      </c>
      <c r="H70" s="266">
        <v>37.9</v>
      </c>
      <c r="I70" s="266">
        <v>97</v>
      </c>
      <c r="J70" s="266">
        <v>92.6</v>
      </c>
      <c r="K70" s="266">
        <v>54.3</v>
      </c>
      <c r="L70" s="266">
        <v>81.599999999999994</v>
      </c>
      <c r="M70" s="266">
        <v>113</v>
      </c>
      <c r="N70" s="266">
        <v>52.3</v>
      </c>
      <c r="O70" s="266">
        <v>178.7</v>
      </c>
      <c r="P70" s="266">
        <v>704.8</v>
      </c>
      <c r="Q70" s="266">
        <v>89.9</v>
      </c>
      <c r="R70" s="266">
        <v>260.60000000000002</v>
      </c>
      <c r="S70" s="266">
        <v>198.6</v>
      </c>
    </row>
    <row r="71" spans="1:19" ht="13.5" customHeight="1">
      <c r="A71" s="235" t="s">
        <v>87</v>
      </c>
      <c r="B71" s="233">
        <v>10</v>
      </c>
      <c r="C71" s="245"/>
      <c r="D71" s="255">
        <v>121.2</v>
      </c>
      <c r="E71" s="266">
        <v>49.8</v>
      </c>
      <c r="F71" s="266">
        <v>123.4</v>
      </c>
      <c r="G71" s="266">
        <v>116.2</v>
      </c>
      <c r="H71" s="266">
        <v>65.5</v>
      </c>
      <c r="I71" s="266">
        <v>93.4</v>
      </c>
      <c r="J71" s="266">
        <v>101.5</v>
      </c>
      <c r="K71" s="266">
        <v>62.2</v>
      </c>
      <c r="L71" s="266">
        <v>90.8</v>
      </c>
      <c r="M71" s="266">
        <v>121.4</v>
      </c>
      <c r="N71" s="266">
        <v>46.2</v>
      </c>
      <c r="O71" s="266">
        <v>195.7</v>
      </c>
      <c r="P71" s="266">
        <v>447.6</v>
      </c>
      <c r="Q71" s="266">
        <v>87</v>
      </c>
      <c r="R71" s="266">
        <v>280.3</v>
      </c>
      <c r="S71" s="266">
        <v>219.7</v>
      </c>
    </row>
    <row r="72" spans="1:19" ht="13.5" customHeight="1">
      <c r="A72" s="237" t="s">
        <v>87</v>
      </c>
      <c r="B72" s="241">
        <v>11</v>
      </c>
      <c r="C72" s="247"/>
      <c r="D72" s="258">
        <v>133.69999999999999</v>
      </c>
      <c r="E72" s="269">
        <v>59.1</v>
      </c>
      <c r="F72" s="269">
        <v>123.4</v>
      </c>
      <c r="G72" s="269">
        <v>119.9</v>
      </c>
      <c r="H72" s="269">
        <v>47.6</v>
      </c>
      <c r="I72" s="269">
        <v>101</v>
      </c>
      <c r="J72" s="269">
        <v>94.1</v>
      </c>
      <c r="K72" s="269">
        <v>67.7</v>
      </c>
      <c r="L72" s="269">
        <v>131</v>
      </c>
      <c r="M72" s="269">
        <v>126</v>
      </c>
      <c r="N72" s="269">
        <v>53.8</v>
      </c>
      <c r="O72" s="269">
        <v>140.4</v>
      </c>
      <c r="P72" s="269">
        <v>759.5</v>
      </c>
      <c r="Q72" s="269">
        <v>85.5</v>
      </c>
      <c r="R72" s="269">
        <v>287.3</v>
      </c>
      <c r="S72" s="269">
        <v>267.60000000000002</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-8.5</v>
      </c>
      <c r="E74" s="265">
        <v>-18.8</v>
      </c>
      <c r="F74" s="265">
        <v>-4.5999999999999996</v>
      </c>
      <c r="G74" s="265">
        <v>78.900000000000006</v>
      </c>
      <c r="H74" s="265">
        <v>74.900000000000006</v>
      </c>
      <c r="I74" s="265">
        <v>-6.4</v>
      </c>
      <c r="J74" s="265">
        <v>9.4</v>
      </c>
      <c r="K74" s="265">
        <v>36</v>
      </c>
      <c r="L74" s="280">
        <v>-18.3</v>
      </c>
      <c r="M74" s="280">
        <v>19.5</v>
      </c>
      <c r="N74" s="280">
        <v>27.2</v>
      </c>
      <c r="O74" s="280">
        <v>-9.8000000000000007</v>
      </c>
      <c r="P74" s="265">
        <v>-63.3</v>
      </c>
      <c r="Q74" s="265">
        <v>-7.9</v>
      </c>
      <c r="R74" s="265">
        <v>-24.1</v>
      </c>
      <c r="S74" s="280">
        <v>17.600000000000001</v>
      </c>
    </row>
    <row r="75" spans="1:19" ht="13.5" customHeight="1">
      <c r="A75" s="233" t="s">
        <v>52</v>
      </c>
      <c r="B75" s="233" t="s">
        <v>333</v>
      </c>
      <c r="C75" s="245"/>
      <c r="D75" s="255">
        <v>-6</v>
      </c>
      <c r="E75" s="266">
        <v>67</v>
      </c>
      <c r="F75" s="266">
        <v>-14</v>
      </c>
      <c r="G75" s="266">
        <v>-11.8</v>
      </c>
      <c r="H75" s="266">
        <v>25.6</v>
      </c>
      <c r="I75" s="266">
        <v>-3.4</v>
      </c>
      <c r="J75" s="266">
        <v>13.1</v>
      </c>
      <c r="K75" s="266">
        <v>30.9</v>
      </c>
      <c r="L75" s="281">
        <v>-10.6</v>
      </c>
      <c r="M75" s="281">
        <v>0.9</v>
      </c>
      <c r="N75" s="281">
        <v>7.9</v>
      </c>
      <c r="O75" s="281">
        <v>-12.6</v>
      </c>
      <c r="P75" s="266">
        <v>-64</v>
      </c>
      <c r="Q75" s="266">
        <v>6</v>
      </c>
      <c r="R75" s="266">
        <v>-14.5</v>
      </c>
      <c r="S75" s="281">
        <v>4.2</v>
      </c>
    </row>
    <row r="76" spans="1:19" ht="13.5" customHeight="1">
      <c r="A76" s="233"/>
      <c r="B76" s="233" t="s">
        <v>244</v>
      </c>
      <c r="C76" s="245"/>
      <c r="D76" s="255">
        <v>-17.100000000000001</v>
      </c>
      <c r="E76" s="266">
        <v>28.4</v>
      </c>
      <c r="F76" s="266">
        <v>-22.9</v>
      </c>
      <c r="G76" s="266">
        <v>-20.399999999999999</v>
      </c>
      <c r="H76" s="266">
        <v>-26.4</v>
      </c>
      <c r="I76" s="266">
        <v>-24.9</v>
      </c>
      <c r="J76" s="266">
        <v>-14.8</v>
      </c>
      <c r="K76" s="266">
        <v>-19.7</v>
      </c>
      <c r="L76" s="281">
        <v>-9.1</v>
      </c>
      <c r="M76" s="281">
        <v>-7.2</v>
      </c>
      <c r="N76" s="281">
        <v>-28.2</v>
      </c>
      <c r="O76" s="281">
        <v>-14.5</v>
      </c>
      <c r="P76" s="266">
        <v>7.6</v>
      </c>
      <c r="Q76" s="266">
        <v>8.9</v>
      </c>
      <c r="R76" s="266">
        <v>9.3000000000000007</v>
      </c>
      <c r="S76" s="281">
        <v>-11.5</v>
      </c>
    </row>
    <row r="77" spans="1:19" ht="13.5" customHeight="1">
      <c r="A77" s="233"/>
      <c r="B77" s="233" t="s">
        <v>153</v>
      </c>
      <c r="C77" s="245"/>
      <c r="D77" s="255">
        <v>5</v>
      </c>
      <c r="E77" s="266">
        <v>-19.5</v>
      </c>
      <c r="F77" s="266">
        <v>8.4</v>
      </c>
      <c r="G77" s="266">
        <v>10.1</v>
      </c>
      <c r="H77" s="266">
        <v>-22.2</v>
      </c>
      <c r="I77" s="266">
        <v>20.2</v>
      </c>
      <c r="J77" s="266">
        <v>6</v>
      </c>
      <c r="K77" s="266">
        <v>-37.1</v>
      </c>
      <c r="L77" s="281">
        <v>36.200000000000003</v>
      </c>
      <c r="M77" s="281">
        <v>-5.2</v>
      </c>
      <c r="N77" s="281">
        <v>-20.2</v>
      </c>
      <c r="O77" s="281">
        <v>3.7</v>
      </c>
      <c r="P77" s="266">
        <v>-18.100000000000001</v>
      </c>
      <c r="Q77" s="266">
        <v>-9.1999999999999993</v>
      </c>
      <c r="R77" s="266">
        <v>28.9</v>
      </c>
      <c r="S77" s="281">
        <v>53</v>
      </c>
    </row>
    <row r="78" spans="1:19" ht="13.5" customHeight="1">
      <c r="A78" s="233"/>
      <c r="B78" s="233" t="s">
        <v>366</v>
      </c>
      <c r="C78" s="245"/>
      <c r="D78" s="255">
        <v>11.6</v>
      </c>
      <c r="E78" s="266">
        <v>-26.3</v>
      </c>
      <c r="F78" s="266">
        <v>9.1999999999999993</v>
      </c>
      <c r="G78" s="266">
        <v>2.1</v>
      </c>
      <c r="H78" s="266">
        <v>0.1</v>
      </c>
      <c r="I78" s="266">
        <v>-8.6999999999999993</v>
      </c>
      <c r="J78" s="266">
        <v>22.1</v>
      </c>
      <c r="K78" s="266">
        <v>39.200000000000003</v>
      </c>
      <c r="L78" s="281">
        <v>-20.8</v>
      </c>
      <c r="M78" s="281">
        <v>20.399999999999999</v>
      </c>
      <c r="N78" s="281">
        <v>17.2</v>
      </c>
      <c r="O78" s="281">
        <v>-3.8</v>
      </c>
      <c r="P78" s="266">
        <v>103.8</v>
      </c>
      <c r="Q78" s="266">
        <v>19.7</v>
      </c>
      <c r="R78" s="266">
        <v>54.7</v>
      </c>
      <c r="S78" s="281">
        <v>35.200000000000003</v>
      </c>
    </row>
    <row r="79" spans="1:19" ht="13.5" customHeight="1">
      <c r="A79" s="234"/>
      <c r="B79" s="234" t="s">
        <v>160</v>
      </c>
      <c r="C79" s="246"/>
      <c r="D79" s="257">
        <v>2.2999999999999998</v>
      </c>
      <c r="E79" s="268">
        <v>-2.7</v>
      </c>
      <c r="F79" s="268">
        <v>1.6</v>
      </c>
      <c r="G79" s="268">
        <v>-2.8</v>
      </c>
      <c r="H79" s="268">
        <v>3.9</v>
      </c>
      <c r="I79" s="268">
        <v>3.7</v>
      </c>
      <c r="J79" s="268">
        <v>-19.7</v>
      </c>
      <c r="K79" s="268">
        <v>-29.2</v>
      </c>
      <c r="L79" s="268">
        <v>12.3</v>
      </c>
      <c r="M79" s="268">
        <v>5.6</v>
      </c>
      <c r="N79" s="268">
        <v>-2.9</v>
      </c>
      <c r="O79" s="268">
        <v>4.5</v>
      </c>
      <c r="P79" s="268">
        <v>103.6</v>
      </c>
      <c r="Q79" s="268">
        <v>0.9</v>
      </c>
      <c r="R79" s="268">
        <v>-16.2</v>
      </c>
      <c r="S79" s="268">
        <v>-15.8</v>
      </c>
    </row>
    <row r="80" spans="1:19" ht="13.5" customHeight="1">
      <c r="A80" s="233" t="s">
        <v>174</v>
      </c>
      <c r="B80" s="233">
        <v>11</v>
      </c>
      <c r="C80" s="245" t="s">
        <v>257</v>
      </c>
      <c r="D80" s="254">
        <v>1.6</v>
      </c>
      <c r="E80" s="265">
        <v>17.2</v>
      </c>
      <c r="F80" s="265">
        <v>3.2</v>
      </c>
      <c r="G80" s="265">
        <v>-7.6</v>
      </c>
      <c r="H80" s="265">
        <v>-4.2</v>
      </c>
      <c r="I80" s="265">
        <v>11.4</v>
      </c>
      <c r="J80" s="265">
        <v>-13</v>
      </c>
      <c r="K80" s="265">
        <v>-25.2</v>
      </c>
      <c r="L80" s="265">
        <v>-27.4</v>
      </c>
      <c r="M80" s="265">
        <v>1.9</v>
      </c>
      <c r="N80" s="265">
        <v>-9.1</v>
      </c>
      <c r="O80" s="265">
        <v>1.8</v>
      </c>
      <c r="P80" s="265">
        <v>100</v>
      </c>
      <c r="Q80" s="265">
        <v>-11.2</v>
      </c>
      <c r="R80" s="265">
        <v>-30.8</v>
      </c>
      <c r="S80" s="265">
        <v>-24.2</v>
      </c>
    </row>
    <row r="81" spans="1:32" ht="13.5" customHeight="1">
      <c r="A81" s="235" t="s">
        <v>87</v>
      </c>
      <c r="B81" s="233">
        <v>12</v>
      </c>
      <c r="C81" s="245"/>
      <c r="D81" s="255">
        <v>-1.5</v>
      </c>
      <c r="E81" s="266">
        <v>-22.7</v>
      </c>
      <c r="F81" s="266">
        <v>2.6</v>
      </c>
      <c r="G81" s="266">
        <v>1.4</v>
      </c>
      <c r="H81" s="266">
        <v>-11.7</v>
      </c>
      <c r="I81" s="266">
        <v>11.6</v>
      </c>
      <c r="J81" s="266">
        <v>-6.8</v>
      </c>
      <c r="K81" s="266">
        <v>-25.3</v>
      </c>
      <c r="L81" s="266">
        <v>-31.9</v>
      </c>
      <c r="M81" s="266">
        <v>12.7</v>
      </c>
      <c r="N81" s="266">
        <v>-24.3</v>
      </c>
      <c r="O81" s="266">
        <v>-21.2</v>
      </c>
      <c r="P81" s="266">
        <v>96.6</v>
      </c>
      <c r="Q81" s="266">
        <v>-20.5</v>
      </c>
      <c r="R81" s="266">
        <v>-35.6</v>
      </c>
      <c r="S81" s="266">
        <v>-22.2</v>
      </c>
    </row>
    <row r="82" spans="1:32" ht="13.5" customHeight="1">
      <c r="A82" s="235" t="s">
        <v>473</v>
      </c>
      <c r="B82" s="233" t="s">
        <v>363</v>
      </c>
      <c r="C82" s="245"/>
      <c r="D82" s="255">
        <v>7.4</v>
      </c>
      <c r="E82" s="266">
        <v>0</v>
      </c>
      <c r="F82" s="266">
        <v>-0.7</v>
      </c>
      <c r="G82" s="266">
        <v>-0.6</v>
      </c>
      <c r="H82" s="266">
        <v>-30.9</v>
      </c>
      <c r="I82" s="266">
        <v>-15.8</v>
      </c>
      <c r="J82" s="266">
        <v>-3.9</v>
      </c>
      <c r="K82" s="266">
        <v>1.5</v>
      </c>
      <c r="L82" s="266">
        <v>-30.6</v>
      </c>
      <c r="M82" s="266">
        <v>-2.7</v>
      </c>
      <c r="N82" s="266">
        <v>-22</v>
      </c>
      <c r="O82" s="266">
        <v>36.6</v>
      </c>
      <c r="P82" s="266">
        <v>121.9</v>
      </c>
      <c r="Q82" s="266">
        <v>-27.2</v>
      </c>
      <c r="R82" s="266">
        <v>70.3</v>
      </c>
      <c r="S82" s="266">
        <v>35.4</v>
      </c>
    </row>
    <row r="83" spans="1:32" ht="13.5" customHeight="1">
      <c r="A83" s="235" t="s">
        <v>87</v>
      </c>
      <c r="B83" s="233">
        <v>2</v>
      </c>
      <c r="D83" s="255">
        <v>2.5</v>
      </c>
      <c r="E83" s="266">
        <v>2.6</v>
      </c>
      <c r="F83" s="266">
        <v>0</v>
      </c>
      <c r="G83" s="266">
        <v>-8.6999999999999993</v>
      </c>
      <c r="H83" s="266">
        <v>-44.9</v>
      </c>
      <c r="I83" s="266">
        <v>-18</v>
      </c>
      <c r="J83" s="266">
        <v>-6</v>
      </c>
      <c r="K83" s="266">
        <v>13.3</v>
      </c>
      <c r="L83" s="266">
        <v>-41.3</v>
      </c>
      <c r="M83" s="266">
        <v>-7.5</v>
      </c>
      <c r="N83" s="266">
        <v>-34.700000000000003</v>
      </c>
      <c r="O83" s="266">
        <v>32.700000000000003</v>
      </c>
      <c r="P83" s="266">
        <v>75.7</v>
      </c>
      <c r="Q83" s="266">
        <v>-18.8</v>
      </c>
      <c r="R83" s="266">
        <v>85.9</v>
      </c>
      <c r="S83" s="266">
        <v>15.3</v>
      </c>
    </row>
    <row r="84" spans="1:32" ht="13.5" customHeight="1">
      <c r="A84" s="235" t="s">
        <v>87</v>
      </c>
      <c r="B84" s="233">
        <v>3</v>
      </c>
      <c r="C84" s="245"/>
      <c r="D84" s="255">
        <v>1.6</v>
      </c>
      <c r="E84" s="266">
        <v>-12.7</v>
      </c>
      <c r="F84" s="266">
        <v>-4.8</v>
      </c>
      <c r="G84" s="266">
        <v>-3.8</v>
      </c>
      <c r="H84" s="266">
        <v>-37.200000000000003</v>
      </c>
      <c r="I84" s="266">
        <v>-16.399999999999999</v>
      </c>
      <c r="J84" s="266">
        <v>-3</v>
      </c>
      <c r="K84" s="266">
        <v>-4.7</v>
      </c>
      <c r="L84" s="266">
        <v>-35.799999999999997</v>
      </c>
      <c r="M84" s="266">
        <v>6.5</v>
      </c>
      <c r="N84" s="266">
        <v>-47.6</v>
      </c>
      <c r="O84" s="266">
        <v>35.799999999999997</v>
      </c>
      <c r="P84" s="266">
        <v>49.3</v>
      </c>
      <c r="Q84" s="266">
        <v>-1.4</v>
      </c>
      <c r="R84" s="266">
        <v>95.6</v>
      </c>
      <c r="S84" s="266">
        <v>24.8</v>
      </c>
    </row>
    <row r="85" spans="1:32" ht="13.5" customHeight="1">
      <c r="A85" s="235" t="s">
        <v>87</v>
      </c>
      <c r="B85" s="233">
        <v>4</v>
      </c>
      <c r="C85" s="245"/>
      <c r="D85" s="255">
        <v>8.6999999999999993</v>
      </c>
      <c r="E85" s="266">
        <v>-16</v>
      </c>
      <c r="F85" s="266">
        <v>-4</v>
      </c>
      <c r="G85" s="266">
        <v>-19.3</v>
      </c>
      <c r="H85" s="266">
        <v>-14.7</v>
      </c>
      <c r="I85" s="266">
        <v>-18</v>
      </c>
      <c r="J85" s="266">
        <v>-9.9</v>
      </c>
      <c r="K85" s="266">
        <v>-11</v>
      </c>
      <c r="L85" s="266">
        <v>-46.1</v>
      </c>
      <c r="M85" s="266">
        <v>-1.8</v>
      </c>
      <c r="N85" s="266">
        <v>-40.4</v>
      </c>
      <c r="O85" s="266">
        <v>14.3</v>
      </c>
      <c r="P85" s="266">
        <v>207.1</v>
      </c>
      <c r="Q85" s="266">
        <v>-4.3</v>
      </c>
      <c r="R85" s="266">
        <v>64.5</v>
      </c>
      <c r="S85" s="266">
        <v>9.6999999999999993</v>
      </c>
    </row>
    <row r="86" spans="1:32" ht="13.5" customHeight="1">
      <c r="A86" s="235" t="s">
        <v>87</v>
      </c>
      <c r="B86" s="233">
        <v>5</v>
      </c>
      <c r="C86" s="245"/>
      <c r="D86" s="255">
        <v>13</v>
      </c>
      <c r="E86" s="266">
        <v>-11.8</v>
      </c>
      <c r="F86" s="266">
        <v>2.2000000000000002</v>
      </c>
      <c r="G86" s="266">
        <v>-13.3</v>
      </c>
      <c r="H86" s="266">
        <v>-40.1</v>
      </c>
      <c r="I86" s="266">
        <v>-9.1</v>
      </c>
      <c r="J86" s="266">
        <v>0</v>
      </c>
      <c r="K86" s="266">
        <v>7.4</v>
      </c>
      <c r="L86" s="266">
        <v>-35.1</v>
      </c>
      <c r="M86" s="266">
        <v>-2.1</v>
      </c>
      <c r="N86" s="266">
        <v>-17.7</v>
      </c>
      <c r="O86" s="266">
        <v>24.1</v>
      </c>
      <c r="P86" s="266">
        <v>105.7</v>
      </c>
      <c r="Q86" s="266">
        <v>-11.6</v>
      </c>
      <c r="R86" s="266">
        <v>86.7</v>
      </c>
      <c r="S86" s="266">
        <v>30.7</v>
      </c>
    </row>
    <row r="87" spans="1:32" ht="13.5" customHeight="1">
      <c r="A87" s="236" t="s">
        <v>87</v>
      </c>
      <c r="B87" s="233">
        <v>6</v>
      </c>
      <c r="C87" s="245"/>
      <c r="D87" s="255">
        <v>4.8</v>
      </c>
      <c r="E87" s="266">
        <v>-11.9</v>
      </c>
      <c r="F87" s="266">
        <v>-2.7</v>
      </c>
      <c r="G87" s="266">
        <v>-10.8</v>
      </c>
      <c r="H87" s="266">
        <v>-54</v>
      </c>
      <c r="I87" s="266">
        <v>-19.100000000000001</v>
      </c>
      <c r="J87" s="266">
        <v>4.9000000000000004</v>
      </c>
      <c r="K87" s="266">
        <v>5.0999999999999996</v>
      </c>
      <c r="L87" s="266">
        <v>-38.700000000000003</v>
      </c>
      <c r="M87" s="266">
        <v>3.3</v>
      </c>
      <c r="N87" s="266">
        <v>-39.1</v>
      </c>
      <c r="O87" s="266">
        <v>-1.8</v>
      </c>
      <c r="P87" s="266">
        <v>105</v>
      </c>
      <c r="Q87" s="266">
        <v>-26.6</v>
      </c>
      <c r="R87" s="266">
        <v>62.1</v>
      </c>
      <c r="S87" s="266">
        <v>31.8</v>
      </c>
    </row>
    <row r="88" spans="1:32" ht="13.5" customHeight="1">
      <c r="A88" s="235" t="s">
        <v>87</v>
      </c>
      <c r="B88" s="233">
        <v>7</v>
      </c>
      <c r="D88" s="255">
        <v>5.9</v>
      </c>
      <c r="E88" s="266">
        <v>-15.6</v>
      </c>
      <c r="F88" s="266">
        <v>2.8</v>
      </c>
      <c r="G88" s="266">
        <v>-0.7</v>
      </c>
      <c r="H88" s="266">
        <v>16.600000000000001</v>
      </c>
      <c r="I88" s="266">
        <v>-26.1</v>
      </c>
      <c r="J88" s="266">
        <v>4.5</v>
      </c>
      <c r="K88" s="266">
        <v>4</v>
      </c>
      <c r="L88" s="266">
        <v>-32.299999999999997</v>
      </c>
      <c r="M88" s="266">
        <v>-5.6</v>
      </c>
      <c r="N88" s="266">
        <v>-22</v>
      </c>
      <c r="O88" s="266">
        <v>9.4</v>
      </c>
      <c r="P88" s="266">
        <v>82.7</v>
      </c>
      <c r="Q88" s="266">
        <v>-15.9</v>
      </c>
      <c r="R88" s="266">
        <v>70.3</v>
      </c>
      <c r="S88" s="266">
        <v>27.1</v>
      </c>
    </row>
    <row r="89" spans="1:32" ht="13.5" customHeight="1">
      <c r="A89" s="233" t="s">
        <v>87</v>
      </c>
      <c r="B89" s="233">
        <v>8</v>
      </c>
      <c r="C89" s="245"/>
      <c r="D89" s="255">
        <v>4.4000000000000004</v>
      </c>
      <c r="E89" s="266">
        <v>-17.5</v>
      </c>
      <c r="F89" s="266">
        <v>2.1</v>
      </c>
      <c r="G89" s="266">
        <v>9.9</v>
      </c>
      <c r="H89" s="266">
        <v>-26.2</v>
      </c>
      <c r="I89" s="266">
        <v>-15.6</v>
      </c>
      <c r="J89" s="266">
        <v>0</v>
      </c>
      <c r="K89" s="266">
        <v>2.9</v>
      </c>
      <c r="L89" s="266">
        <v>-37.1</v>
      </c>
      <c r="M89" s="266">
        <v>2</v>
      </c>
      <c r="N89" s="266">
        <v>-25.8</v>
      </c>
      <c r="O89" s="266">
        <v>65.5</v>
      </c>
      <c r="P89" s="266">
        <v>95.3</v>
      </c>
      <c r="Q89" s="266">
        <v>-14.8</v>
      </c>
      <c r="R89" s="266">
        <v>65.2</v>
      </c>
      <c r="S89" s="266">
        <v>32.700000000000003</v>
      </c>
    </row>
    <row r="90" spans="1:32" ht="13.5" customHeight="1">
      <c r="A90" s="235" t="s">
        <v>87</v>
      </c>
      <c r="B90" s="233">
        <v>9</v>
      </c>
      <c r="C90" s="245"/>
      <c r="D90" s="255">
        <v>4.8</v>
      </c>
      <c r="E90" s="266">
        <v>31.4</v>
      </c>
      <c r="F90" s="266">
        <v>-1.3</v>
      </c>
      <c r="G90" s="266">
        <v>22.1</v>
      </c>
      <c r="H90" s="266">
        <v>-60.8</v>
      </c>
      <c r="I90" s="266">
        <v>-16.5</v>
      </c>
      <c r="J90" s="266">
        <v>-6</v>
      </c>
      <c r="K90" s="266">
        <v>-5.6</v>
      </c>
      <c r="L90" s="266">
        <v>-28.3</v>
      </c>
      <c r="M90" s="266">
        <v>-1.3</v>
      </c>
      <c r="N90" s="266">
        <v>-35.799999999999997</v>
      </c>
      <c r="O90" s="266">
        <v>23.5</v>
      </c>
      <c r="P90" s="266">
        <v>89.8</v>
      </c>
      <c r="Q90" s="266">
        <v>-20.399999999999999</v>
      </c>
      <c r="R90" s="266">
        <v>74.5</v>
      </c>
      <c r="S90" s="266">
        <v>18.5</v>
      </c>
    </row>
    <row r="91" spans="1:32" ht="13.5" customHeight="1">
      <c r="A91" s="235" t="s">
        <v>87</v>
      </c>
      <c r="B91" s="233">
        <v>10</v>
      </c>
      <c r="C91" s="245"/>
      <c r="D91" s="255">
        <v>-1.5</v>
      </c>
      <c r="E91" s="266">
        <v>-11.7</v>
      </c>
      <c r="F91" s="266">
        <v>-3.1</v>
      </c>
      <c r="G91" s="266">
        <v>13.7</v>
      </c>
      <c r="H91" s="266">
        <v>-31.7</v>
      </c>
      <c r="I91" s="266">
        <v>-18.5</v>
      </c>
      <c r="J91" s="266">
        <v>-8</v>
      </c>
      <c r="K91" s="266">
        <v>-8.1</v>
      </c>
      <c r="L91" s="266">
        <v>-18.600000000000001</v>
      </c>
      <c r="M91" s="266">
        <v>3.9</v>
      </c>
      <c r="N91" s="266">
        <v>-36.1</v>
      </c>
      <c r="O91" s="266">
        <v>53.2</v>
      </c>
      <c r="P91" s="266">
        <v>16</v>
      </c>
      <c r="Q91" s="266">
        <v>-15.5</v>
      </c>
      <c r="R91" s="266">
        <v>84.3</v>
      </c>
      <c r="S91" s="266">
        <v>26.8</v>
      </c>
    </row>
    <row r="92" spans="1:32" ht="13.5" customHeight="1">
      <c r="A92" s="237" t="s">
        <v>87</v>
      </c>
      <c r="B92" s="241">
        <v>11</v>
      </c>
      <c r="C92" s="247"/>
      <c r="D92" s="258">
        <v>9.5</v>
      </c>
      <c r="E92" s="269">
        <v>11.7</v>
      </c>
      <c r="F92" s="269">
        <v>-2.5</v>
      </c>
      <c r="G92" s="269">
        <v>13.2</v>
      </c>
      <c r="H92" s="269">
        <v>-39.4</v>
      </c>
      <c r="I92" s="269">
        <v>-14.9</v>
      </c>
      <c r="J92" s="269">
        <v>-14.7</v>
      </c>
      <c r="K92" s="269">
        <v>4.8</v>
      </c>
      <c r="L92" s="269">
        <v>16.3</v>
      </c>
      <c r="M92" s="269">
        <v>1.3</v>
      </c>
      <c r="N92" s="269">
        <v>-35.299999999999997</v>
      </c>
      <c r="O92" s="269">
        <v>-4.4000000000000004</v>
      </c>
      <c r="P92" s="269">
        <v>112.7</v>
      </c>
      <c r="Q92" s="269">
        <v>-14.5</v>
      </c>
      <c r="R92" s="269">
        <v>85.5</v>
      </c>
      <c r="S92" s="269">
        <v>58.3</v>
      </c>
    </row>
    <row r="93" spans="1:32" ht="27" customHeight="1">
      <c r="A93" s="238" t="s">
        <v>474</v>
      </c>
      <c r="B93" s="238"/>
      <c r="C93" s="248"/>
      <c r="D93" s="304">
        <v>10.3</v>
      </c>
      <c r="E93" s="260">
        <v>18.7</v>
      </c>
      <c r="F93" s="260">
        <v>0</v>
      </c>
      <c r="G93" s="260">
        <v>3.2</v>
      </c>
      <c r="H93" s="260">
        <v>-27.3</v>
      </c>
      <c r="I93" s="260">
        <v>8.1</v>
      </c>
      <c r="J93" s="260">
        <v>-7.3</v>
      </c>
      <c r="K93" s="260">
        <v>8.8000000000000007</v>
      </c>
      <c r="L93" s="260">
        <v>44.3</v>
      </c>
      <c r="M93" s="260">
        <v>3.8</v>
      </c>
      <c r="N93" s="260">
        <v>16.5</v>
      </c>
      <c r="O93" s="260">
        <v>-28.3</v>
      </c>
      <c r="P93" s="260">
        <v>69.7</v>
      </c>
      <c r="Q93" s="260">
        <v>-1.7</v>
      </c>
      <c r="R93" s="260">
        <v>2.5</v>
      </c>
      <c r="S93" s="260">
        <v>21.8</v>
      </c>
      <c r="T93" s="239"/>
      <c r="U93" s="239"/>
      <c r="V93" s="239"/>
      <c r="W93" s="239"/>
      <c r="X93" s="239"/>
      <c r="Y93" s="239"/>
      <c r="Z93" s="239"/>
      <c r="AA93" s="239"/>
      <c r="AB93" s="239"/>
      <c r="AC93" s="239"/>
      <c r="AD93" s="239"/>
      <c r="AE93" s="239"/>
      <c r="AF93" s="239"/>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F95"/>
  <sheetViews>
    <sheetView view="pageBreakPreview" topLeftCell="A37" zoomScaleNormal="85" zoomScaleSheetLayoutView="100" workbookViewId="0">
      <selection activeCell="V1" sqref="V1:X1048576"/>
    </sheetView>
  </sheetViews>
  <sheetFormatPr defaultColWidth="9" defaultRowHeight="13"/>
  <cols>
    <col min="1" max="1" width="4.90625" style="25" bestFit="1" customWidth="1"/>
    <col min="2" max="2" width="3.6328125" style="25" bestFit="1" customWidth="1"/>
    <col min="3" max="3" width="3.08984375" style="25" bestFit="1" customWidth="1"/>
    <col min="4" max="6" width="8.26953125" style="25" customWidth="1"/>
    <col min="7" max="7" width="9.26953125" style="25" customWidth="1"/>
    <col min="8" max="19" width="8.26953125" style="25" customWidth="1"/>
    <col min="20" max="32" width="7.6328125" style="25" customWidth="1"/>
    <col min="33" max="33" width="9" style="25" bestFit="1" customWidth="0"/>
    <col min="34" max="16384" width="9" style="25"/>
  </cols>
  <sheetData>
    <row r="1" spans="1:28" ht="19">
      <c r="A1" s="326"/>
      <c r="B1" s="285"/>
      <c r="C1" s="285"/>
      <c r="D1" s="285"/>
      <c r="E1" s="284"/>
      <c r="F1" s="284"/>
      <c r="G1" s="273"/>
      <c r="H1" s="273"/>
      <c r="I1" s="273"/>
      <c r="J1" s="273"/>
      <c r="K1" s="273"/>
      <c r="L1" s="273"/>
      <c r="M1" s="273"/>
      <c r="N1" s="273"/>
      <c r="O1" s="273"/>
      <c r="P1" s="284"/>
      <c r="Q1" s="284"/>
      <c r="R1" s="285"/>
      <c r="S1" s="284"/>
      <c r="T1" s="284"/>
      <c r="U1" s="284"/>
      <c r="V1" s="284"/>
      <c r="W1" s="284"/>
      <c r="X1" s="284"/>
      <c r="Y1" s="284"/>
      <c r="Z1" s="284"/>
      <c r="AA1" s="284"/>
      <c r="AB1" s="284"/>
    </row>
    <row r="2" spans="1:28" ht="19">
      <c r="A2" s="285"/>
      <c r="B2" s="285"/>
      <c r="C2" s="285"/>
      <c r="D2" s="285"/>
      <c r="E2" s="284"/>
      <c r="F2" s="284"/>
      <c r="G2" s="274" t="s">
        <v>481</v>
      </c>
      <c r="H2" s="274"/>
      <c r="I2" s="274"/>
      <c r="J2" s="274"/>
      <c r="K2" s="274"/>
      <c r="L2" s="274"/>
      <c r="M2" s="274"/>
      <c r="N2" s="274"/>
      <c r="O2" s="274"/>
      <c r="P2" s="284"/>
      <c r="Q2" s="284"/>
      <c r="R2" s="285"/>
      <c r="S2" s="284"/>
      <c r="T2" s="284"/>
      <c r="U2" s="284"/>
      <c r="V2" s="284"/>
      <c r="W2" s="284"/>
      <c r="X2" s="284"/>
      <c r="Y2" s="284"/>
      <c r="Z2" s="284"/>
      <c r="AA2" s="284"/>
      <c r="AB2" s="284"/>
    </row>
    <row r="3" spans="1:28" ht="16.5">
      <c r="A3" s="227" t="s">
        <v>259</v>
      </c>
      <c r="B3" s="8"/>
      <c r="C3" s="8"/>
      <c r="H3" s="275"/>
      <c r="I3" s="275"/>
      <c r="J3" s="275"/>
      <c r="K3" s="275"/>
      <c r="L3" s="275"/>
      <c r="M3" s="275"/>
      <c r="N3" s="275"/>
      <c r="O3" s="275"/>
      <c r="S3" s="19" t="s">
        <v>135</v>
      </c>
    </row>
    <row r="4" spans="1:28">
      <c r="A4" s="228" t="s">
        <v>53</v>
      </c>
      <c r="B4" s="228"/>
      <c r="C4" s="242"/>
      <c r="D4" s="250" t="s">
        <v>71</v>
      </c>
      <c r="E4" s="250" t="s">
        <v>443</v>
      </c>
      <c r="F4" s="250" t="s">
        <v>130</v>
      </c>
      <c r="G4" s="250" t="s">
        <v>106</v>
      </c>
      <c r="H4" s="250" t="s">
        <v>218</v>
      </c>
      <c r="I4" s="250" t="s">
        <v>277</v>
      </c>
      <c r="J4" s="250" t="s">
        <v>458</v>
      </c>
      <c r="K4" s="250" t="s">
        <v>459</v>
      </c>
      <c r="L4" s="250" t="s">
        <v>81</v>
      </c>
      <c r="M4" s="250" t="s">
        <v>334</v>
      </c>
      <c r="N4" s="250" t="s">
        <v>19</v>
      </c>
      <c r="O4" s="250" t="s">
        <v>181</v>
      </c>
      <c r="P4" s="250" t="s">
        <v>136</v>
      </c>
      <c r="Q4" s="250" t="s">
        <v>461</v>
      </c>
      <c r="R4" s="250" t="s">
        <v>462</v>
      </c>
      <c r="S4" s="250" t="s">
        <v>5</v>
      </c>
    </row>
    <row r="5" spans="1:28">
      <c r="A5" s="229"/>
      <c r="B5" s="229"/>
      <c r="C5" s="243"/>
      <c r="D5" s="251" t="s">
        <v>96</v>
      </c>
      <c r="E5" s="251"/>
      <c r="F5" s="251"/>
      <c r="G5" s="251" t="s">
        <v>431</v>
      </c>
      <c r="H5" s="251" t="s">
        <v>390</v>
      </c>
      <c r="I5" s="251" t="s">
        <v>369</v>
      </c>
      <c r="J5" s="251" t="s">
        <v>464</v>
      </c>
      <c r="K5" s="251" t="s">
        <v>152</v>
      </c>
      <c r="L5" s="278" t="s">
        <v>273</v>
      </c>
      <c r="M5" s="282" t="s">
        <v>201</v>
      </c>
      <c r="N5" s="278" t="s">
        <v>281</v>
      </c>
      <c r="O5" s="278" t="s">
        <v>463</v>
      </c>
      <c r="P5" s="278" t="s">
        <v>416</v>
      </c>
      <c r="Q5" s="278" t="s">
        <v>446</v>
      </c>
      <c r="R5" s="278" t="s">
        <v>172</v>
      </c>
      <c r="S5" s="286" t="s">
        <v>337</v>
      </c>
    </row>
    <row r="6" spans="1:28" ht="18" customHeight="1">
      <c r="A6" s="230"/>
      <c r="B6" s="230"/>
      <c r="C6" s="244"/>
      <c r="D6" s="252" t="s">
        <v>213</v>
      </c>
      <c r="E6" s="252" t="s">
        <v>389</v>
      </c>
      <c r="F6" s="252" t="s">
        <v>36</v>
      </c>
      <c r="G6" s="252" t="s">
        <v>465</v>
      </c>
      <c r="H6" s="252" t="s">
        <v>17</v>
      </c>
      <c r="I6" s="252" t="s">
        <v>63</v>
      </c>
      <c r="J6" s="252" t="s">
        <v>312</v>
      </c>
      <c r="K6" s="252" t="s">
        <v>466</v>
      </c>
      <c r="L6" s="279" t="s">
        <v>166</v>
      </c>
      <c r="M6" s="283" t="s">
        <v>467</v>
      </c>
      <c r="N6" s="279" t="s">
        <v>77</v>
      </c>
      <c r="O6" s="279" t="s">
        <v>425</v>
      </c>
      <c r="P6" s="283" t="s">
        <v>306</v>
      </c>
      <c r="Q6" s="283" t="s">
        <v>468</v>
      </c>
      <c r="R6" s="279" t="s">
        <v>469</v>
      </c>
      <c r="S6" s="279" t="s">
        <v>209</v>
      </c>
    </row>
    <row r="7" spans="1:28" ht="15.75" customHeight="1">
      <c r="A7" s="293"/>
      <c r="B7" s="293"/>
      <c r="C7" s="293"/>
      <c r="D7" s="253" t="s">
        <v>138</v>
      </c>
      <c r="E7" s="253"/>
      <c r="F7" s="253"/>
      <c r="G7" s="253"/>
      <c r="H7" s="253"/>
      <c r="I7" s="253"/>
      <c r="J7" s="253"/>
      <c r="K7" s="253"/>
      <c r="L7" s="253"/>
      <c r="M7" s="253"/>
      <c r="N7" s="253"/>
      <c r="O7" s="253"/>
      <c r="P7" s="253"/>
      <c r="Q7" s="253"/>
      <c r="R7" s="253"/>
      <c r="S7" s="293"/>
    </row>
    <row r="8" spans="1:28" ht="13.5" customHeight="1">
      <c r="A8" s="232" t="s">
        <v>190</v>
      </c>
      <c r="B8" s="232" t="s">
        <v>60</v>
      </c>
      <c r="C8" s="245" t="s">
        <v>58</v>
      </c>
      <c r="D8" s="329">
        <v>99.2</v>
      </c>
      <c r="E8" s="345">
        <v>94.9</v>
      </c>
      <c r="F8" s="345">
        <v>101.5</v>
      </c>
      <c r="G8" s="345">
        <v>32.799999999999997</v>
      </c>
      <c r="H8" s="345">
        <v>98.3</v>
      </c>
      <c r="I8" s="345">
        <v>95.5</v>
      </c>
      <c r="J8" s="345">
        <v>96.4</v>
      </c>
      <c r="K8" s="345">
        <v>99.2</v>
      </c>
      <c r="L8" s="359">
        <v>102.1</v>
      </c>
      <c r="M8" s="359">
        <v>123.1</v>
      </c>
      <c r="N8" s="359">
        <v>107.5</v>
      </c>
      <c r="O8" s="359">
        <v>102.7</v>
      </c>
      <c r="P8" s="345">
        <v>89.2</v>
      </c>
      <c r="Q8" s="345">
        <v>98.8</v>
      </c>
      <c r="R8" s="345">
        <v>102.1</v>
      </c>
      <c r="S8" s="359">
        <v>100.1</v>
      </c>
    </row>
    <row r="9" spans="1:28" ht="13.5" customHeight="1">
      <c r="A9" s="233" t="s">
        <v>52</v>
      </c>
      <c r="B9" s="233" t="s">
        <v>333</v>
      </c>
      <c r="C9" s="245"/>
      <c r="D9" s="330">
        <v>100.3</v>
      </c>
      <c r="E9" s="346">
        <v>98.8</v>
      </c>
      <c r="F9" s="346">
        <v>101.3</v>
      </c>
      <c r="G9" s="346">
        <v>100.9</v>
      </c>
      <c r="H9" s="346">
        <v>96.9</v>
      </c>
      <c r="I9" s="346">
        <v>96.9</v>
      </c>
      <c r="J9" s="346">
        <v>97</v>
      </c>
      <c r="K9" s="346">
        <v>99.9</v>
      </c>
      <c r="L9" s="360">
        <v>100.1</v>
      </c>
      <c r="M9" s="360">
        <v>125.4</v>
      </c>
      <c r="N9" s="360">
        <v>110.3</v>
      </c>
      <c r="O9" s="360">
        <v>103.2</v>
      </c>
      <c r="P9" s="346">
        <v>88.9</v>
      </c>
      <c r="Q9" s="346">
        <v>99.2</v>
      </c>
      <c r="R9" s="346">
        <v>101.6</v>
      </c>
      <c r="S9" s="360">
        <v>102.1</v>
      </c>
    </row>
    <row r="10" spans="1:28">
      <c r="A10" s="233"/>
      <c r="B10" s="233" t="s">
        <v>244</v>
      </c>
      <c r="C10" s="245"/>
      <c r="D10" s="330">
        <v>100</v>
      </c>
      <c r="E10" s="346">
        <v>100</v>
      </c>
      <c r="F10" s="346">
        <v>100</v>
      </c>
      <c r="G10" s="346">
        <v>100</v>
      </c>
      <c r="H10" s="346">
        <v>100</v>
      </c>
      <c r="I10" s="346">
        <v>100</v>
      </c>
      <c r="J10" s="346">
        <v>100</v>
      </c>
      <c r="K10" s="346">
        <v>100</v>
      </c>
      <c r="L10" s="360">
        <v>100</v>
      </c>
      <c r="M10" s="360">
        <v>100</v>
      </c>
      <c r="N10" s="360">
        <v>100</v>
      </c>
      <c r="O10" s="360">
        <v>100</v>
      </c>
      <c r="P10" s="346">
        <v>100</v>
      </c>
      <c r="Q10" s="346">
        <v>100</v>
      </c>
      <c r="R10" s="346">
        <v>100</v>
      </c>
      <c r="S10" s="360">
        <v>100</v>
      </c>
    </row>
    <row r="11" spans="1:28" ht="13.5" customHeight="1">
      <c r="A11" s="233"/>
      <c r="B11" s="233" t="s">
        <v>153</v>
      </c>
      <c r="C11" s="245"/>
      <c r="D11" s="330">
        <v>100.4</v>
      </c>
      <c r="E11" s="346">
        <v>99.8</v>
      </c>
      <c r="F11" s="346">
        <v>98</v>
      </c>
      <c r="G11" s="346">
        <v>95.6</v>
      </c>
      <c r="H11" s="346">
        <v>101.1</v>
      </c>
      <c r="I11" s="346">
        <v>98</v>
      </c>
      <c r="J11" s="346">
        <v>101.1</v>
      </c>
      <c r="K11" s="346">
        <v>91.4</v>
      </c>
      <c r="L11" s="360">
        <v>99.2</v>
      </c>
      <c r="M11" s="360">
        <v>121.2</v>
      </c>
      <c r="N11" s="360">
        <v>97.8</v>
      </c>
      <c r="O11" s="360">
        <v>99.9</v>
      </c>
      <c r="P11" s="346">
        <v>104.8</v>
      </c>
      <c r="Q11" s="346">
        <v>101</v>
      </c>
      <c r="R11" s="346">
        <v>97.2</v>
      </c>
      <c r="S11" s="360">
        <v>107.4</v>
      </c>
    </row>
    <row r="12" spans="1:28" ht="13.5" customHeight="1">
      <c r="A12" s="233"/>
      <c r="B12" s="233" t="s">
        <v>366</v>
      </c>
      <c r="C12" s="245"/>
      <c r="D12" s="331">
        <v>101.2</v>
      </c>
      <c r="E12" s="347">
        <v>94.6</v>
      </c>
      <c r="F12" s="347">
        <v>100.9</v>
      </c>
      <c r="G12" s="347">
        <v>94.6</v>
      </c>
      <c r="H12" s="347">
        <v>96.6</v>
      </c>
      <c r="I12" s="347">
        <v>95.8</v>
      </c>
      <c r="J12" s="347">
        <v>99.4</v>
      </c>
      <c r="K12" s="347">
        <v>90</v>
      </c>
      <c r="L12" s="347">
        <v>88.6</v>
      </c>
      <c r="M12" s="347">
        <v>116.7</v>
      </c>
      <c r="N12" s="347">
        <v>101.2</v>
      </c>
      <c r="O12" s="347">
        <v>100.7</v>
      </c>
      <c r="P12" s="347">
        <v>107.3</v>
      </c>
      <c r="Q12" s="347">
        <v>102.6</v>
      </c>
      <c r="R12" s="347">
        <v>96.5</v>
      </c>
      <c r="S12" s="347">
        <v>110.8</v>
      </c>
    </row>
    <row r="13" spans="1:28" ht="13.5" customHeight="1">
      <c r="A13" s="234"/>
      <c r="B13" s="234" t="s">
        <v>160</v>
      </c>
      <c r="C13" s="246"/>
      <c r="D13" s="332">
        <v>102.1</v>
      </c>
      <c r="E13" s="348">
        <v>101.5</v>
      </c>
      <c r="F13" s="348">
        <v>101.6</v>
      </c>
      <c r="G13" s="348">
        <v>89.9</v>
      </c>
      <c r="H13" s="348">
        <v>97.7</v>
      </c>
      <c r="I13" s="348">
        <v>95.9</v>
      </c>
      <c r="J13" s="348">
        <v>97.5</v>
      </c>
      <c r="K13" s="348">
        <v>91.1</v>
      </c>
      <c r="L13" s="348">
        <v>103.7</v>
      </c>
      <c r="M13" s="348">
        <v>113.7</v>
      </c>
      <c r="N13" s="348">
        <v>105.3</v>
      </c>
      <c r="O13" s="348">
        <v>101.5</v>
      </c>
      <c r="P13" s="348">
        <v>110.1</v>
      </c>
      <c r="Q13" s="348">
        <v>104.2</v>
      </c>
      <c r="R13" s="348">
        <v>92.1</v>
      </c>
      <c r="S13" s="348">
        <v>109.2</v>
      </c>
    </row>
    <row r="14" spans="1:28" ht="13.5" customHeight="1">
      <c r="A14" s="233" t="s">
        <v>174</v>
      </c>
      <c r="B14" s="233">
        <v>11</v>
      </c>
      <c r="C14" s="245" t="s">
        <v>257</v>
      </c>
      <c r="D14" s="333">
        <v>102.4</v>
      </c>
      <c r="E14" s="349">
        <v>102.9</v>
      </c>
      <c r="F14" s="349">
        <v>101.5</v>
      </c>
      <c r="G14" s="349">
        <v>87.1</v>
      </c>
      <c r="H14" s="349">
        <v>95.7</v>
      </c>
      <c r="I14" s="349">
        <v>97</v>
      </c>
      <c r="J14" s="349">
        <v>97.9</v>
      </c>
      <c r="K14" s="349">
        <v>91.9</v>
      </c>
      <c r="L14" s="349">
        <v>104.1</v>
      </c>
      <c r="M14" s="349">
        <v>114.4</v>
      </c>
      <c r="N14" s="349">
        <v>106.5</v>
      </c>
      <c r="O14" s="349">
        <v>100.9</v>
      </c>
      <c r="P14" s="349">
        <v>111.6</v>
      </c>
      <c r="Q14" s="349">
        <v>104.1</v>
      </c>
      <c r="R14" s="349">
        <v>91.7</v>
      </c>
      <c r="S14" s="349">
        <v>108.3</v>
      </c>
    </row>
    <row r="15" spans="1:28" ht="13.5" customHeight="1">
      <c r="A15" s="235" t="s">
        <v>87</v>
      </c>
      <c r="B15" s="233">
        <v>12</v>
      </c>
      <c r="C15" s="245"/>
      <c r="D15" s="334">
        <v>102.5</v>
      </c>
      <c r="E15" s="350">
        <v>103.3</v>
      </c>
      <c r="F15" s="350">
        <v>100.9</v>
      </c>
      <c r="G15" s="350">
        <v>87.6</v>
      </c>
      <c r="H15" s="350">
        <v>95.4</v>
      </c>
      <c r="I15" s="350">
        <v>97</v>
      </c>
      <c r="J15" s="350">
        <v>98</v>
      </c>
      <c r="K15" s="350">
        <v>90.9</v>
      </c>
      <c r="L15" s="350">
        <v>107.1</v>
      </c>
      <c r="M15" s="350">
        <v>114.1</v>
      </c>
      <c r="N15" s="350">
        <v>108</v>
      </c>
      <c r="O15" s="350">
        <v>101.9</v>
      </c>
      <c r="P15" s="350">
        <v>111.3</v>
      </c>
      <c r="Q15" s="350">
        <v>104.5</v>
      </c>
      <c r="R15" s="350">
        <v>91.6</v>
      </c>
      <c r="S15" s="350">
        <v>109.1</v>
      </c>
    </row>
    <row r="16" spans="1:28" ht="13.5" customHeight="1">
      <c r="A16" s="235" t="s">
        <v>473</v>
      </c>
      <c r="B16" s="233" t="s">
        <v>363</v>
      </c>
      <c r="C16" s="245"/>
      <c r="D16" s="334">
        <v>102.1</v>
      </c>
      <c r="E16" s="350">
        <v>104.4</v>
      </c>
      <c r="F16" s="350">
        <v>100.3</v>
      </c>
      <c r="G16" s="350">
        <v>85.8</v>
      </c>
      <c r="H16" s="350">
        <v>92.3</v>
      </c>
      <c r="I16" s="350">
        <v>96.7</v>
      </c>
      <c r="J16" s="350">
        <v>97.1</v>
      </c>
      <c r="K16" s="350">
        <v>90.4</v>
      </c>
      <c r="L16" s="350">
        <v>107.9</v>
      </c>
      <c r="M16" s="350">
        <v>114.3</v>
      </c>
      <c r="N16" s="350">
        <v>109.2</v>
      </c>
      <c r="O16" s="350">
        <v>100.8</v>
      </c>
      <c r="P16" s="350">
        <v>111.5</v>
      </c>
      <c r="Q16" s="350">
        <v>103.4</v>
      </c>
      <c r="R16" s="350">
        <v>92.8</v>
      </c>
      <c r="S16" s="350">
        <v>109.3</v>
      </c>
    </row>
    <row r="17" spans="1:19" ht="13.5" customHeight="1">
      <c r="A17" s="235" t="s">
        <v>87</v>
      </c>
      <c r="B17" s="233">
        <v>2</v>
      </c>
      <c r="D17" s="334">
        <v>101.8</v>
      </c>
      <c r="E17" s="350">
        <v>104</v>
      </c>
      <c r="F17" s="350">
        <v>99.6</v>
      </c>
      <c r="G17" s="350">
        <v>81</v>
      </c>
      <c r="H17" s="350">
        <v>91.7</v>
      </c>
      <c r="I17" s="350">
        <v>98.2</v>
      </c>
      <c r="J17" s="350">
        <v>97.3</v>
      </c>
      <c r="K17" s="350">
        <v>89.4</v>
      </c>
      <c r="L17" s="350">
        <v>109.5</v>
      </c>
      <c r="M17" s="350">
        <v>114.1</v>
      </c>
      <c r="N17" s="350">
        <v>107.7</v>
      </c>
      <c r="O17" s="350">
        <v>100.3</v>
      </c>
      <c r="P17" s="350">
        <v>111.6</v>
      </c>
      <c r="Q17" s="350">
        <v>103.3</v>
      </c>
      <c r="R17" s="350">
        <v>92.8</v>
      </c>
      <c r="S17" s="350">
        <v>108.4</v>
      </c>
    </row>
    <row r="18" spans="1:19" ht="13.5" customHeight="1">
      <c r="A18" s="235" t="s">
        <v>87</v>
      </c>
      <c r="B18" s="233">
        <v>3</v>
      </c>
      <c r="C18" s="245"/>
      <c r="D18" s="334">
        <v>101.4</v>
      </c>
      <c r="E18" s="350">
        <v>103.3</v>
      </c>
      <c r="F18" s="350">
        <v>99.2</v>
      </c>
      <c r="G18" s="350">
        <v>81.599999999999994</v>
      </c>
      <c r="H18" s="350">
        <v>91.9</v>
      </c>
      <c r="I18" s="350">
        <v>98.9</v>
      </c>
      <c r="J18" s="350">
        <v>97.3</v>
      </c>
      <c r="K18" s="350">
        <v>88.4</v>
      </c>
      <c r="L18" s="350">
        <v>109</v>
      </c>
      <c r="M18" s="350">
        <v>113.1</v>
      </c>
      <c r="N18" s="350">
        <v>105.9</v>
      </c>
      <c r="O18" s="350">
        <v>99.3</v>
      </c>
      <c r="P18" s="350">
        <v>110.5</v>
      </c>
      <c r="Q18" s="350">
        <v>102.9</v>
      </c>
      <c r="R18" s="350">
        <v>91.5</v>
      </c>
      <c r="S18" s="350">
        <v>108.9</v>
      </c>
    </row>
    <row r="19" spans="1:19" ht="13.5" customHeight="1">
      <c r="A19" s="235" t="s">
        <v>87</v>
      </c>
      <c r="B19" s="233">
        <v>4</v>
      </c>
      <c r="C19" s="245"/>
      <c r="D19" s="334">
        <v>102</v>
      </c>
      <c r="E19" s="350">
        <v>104.4</v>
      </c>
      <c r="F19" s="350">
        <v>100</v>
      </c>
      <c r="G19" s="350">
        <v>83.5</v>
      </c>
      <c r="H19" s="350">
        <v>91.3</v>
      </c>
      <c r="I19" s="350">
        <v>98.4</v>
      </c>
      <c r="J19" s="350">
        <v>97.5</v>
      </c>
      <c r="K19" s="350">
        <v>88.6</v>
      </c>
      <c r="L19" s="350">
        <v>107.8</v>
      </c>
      <c r="M19" s="350">
        <v>114.6</v>
      </c>
      <c r="N19" s="350">
        <v>104.3</v>
      </c>
      <c r="O19" s="350">
        <v>97.5</v>
      </c>
      <c r="P19" s="350">
        <v>110.7</v>
      </c>
      <c r="Q19" s="350">
        <v>105.5</v>
      </c>
      <c r="R19" s="350">
        <v>99.7</v>
      </c>
      <c r="S19" s="350">
        <v>109.6</v>
      </c>
    </row>
    <row r="20" spans="1:19" ht="13.5" customHeight="1">
      <c r="A20" s="235" t="s">
        <v>87</v>
      </c>
      <c r="B20" s="233">
        <v>5</v>
      </c>
      <c r="C20" s="245"/>
      <c r="D20" s="334">
        <v>102.4</v>
      </c>
      <c r="E20" s="350">
        <v>103.9</v>
      </c>
      <c r="F20" s="350">
        <v>100.1</v>
      </c>
      <c r="G20" s="350">
        <v>86.6</v>
      </c>
      <c r="H20" s="350">
        <v>92.4</v>
      </c>
      <c r="I20" s="350">
        <v>98.5</v>
      </c>
      <c r="J20" s="350">
        <v>98.7</v>
      </c>
      <c r="K20" s="350">
        <v>88.8</v>
      </c>
      <c r="L20" s="350">
        <v>110</v>
      </c>
      <c r="M20" s="350">
        <v>114.4</v>
      </c>
      <c r="N20" s="350">
        <v>104.2</v>
      </c>
      <c r="O20" s="350">
        <v>100.5</v>
      </c>
      <c r="P20" s="350">
        <v>111.8</v>
      </c>
      <c r="Q20" s="350">
        <v>105.7</v>
      </c>
      <c r="R20" s="350">
        <v>99.4</v>
      </c>
      <c r="S20" s="350">
        <v>109.2</v>
      </c>
    </row>
    <row r="21" spans="1:19" ht="13.5" customHeight="1">
      <c r="A21" s="236" t="s">
        <v>87</v>
      </c>
      <c r="B21" s="233">
        <v>6</v>
      </c>
      <c r="C21" s="245"/>
      <c r="D21" s="334">
        <v>102.5</v>
      </c>
      <c r="E21" s="350">
        <v>103.6</v>
      </c>
      <c r="F21" s="350">
        <v>100.3</v>
      </c>
      <c r="G21" s="350">
        <v>86.4</v>
      </c>
      <c r="H21" s="350">
        <v>92.6</v>
      </c>
      <c r="I21" s="350">
        <v>97.3</v>
      </c>
      <c r="J21" s="350">
        <v>98.4</v>
      </c>
      <c r="K21" s="350">
        <v>88.9</v>
      </c>
      <c r="L21" s="350">
        <v>111.7</v>
      </c>
      <c r="M21" s="350">
        <v>115.4</v>
      </c>
      <c r="N21" s="350">
        <v>104.7</v>
      </c>
      <c r="O21" s="350">
        <v>102.3</v>
      </c>
      <c r="P21" s="350">
        <v>112.5</v>
      </c>
      <c r="Q21" s="350">
        <v>106</v>
      </c>
      <c r="R21" s="350">
        <v>100.5</v>
      </c>
      <c r="S21" s="350">
        <v>108.9</v>
      </c>
    </row>
    <row r="22" spans="1:19" ht="13.5" customHeight="1">
      <c r="A22" s="235" t="s">
        <v>87</v>
      </c>
      <c r="B22" s="233">
        <v>7</v>
      </c>
      <c r="D22" s="334">
        <v>102.4</v>
      </c>
      <c r="E22" s="350">
        <v>99.9</v>
      </c>
      <c r="F22" s="350">
        <v>99.9</v>
      </c>
      <c r="G22" s="350">
        <v>86.1</v>
      </c>
      <c r="H22" s="350">
        <v>92.6</v>
      </c>
      <c r="I22" s="350">
        <v>97.4</v>
      </c>
      <c r="J22" s="350">
        <v>98.4</v>
      </c>
      <c r="K22" s="350">
        <v>89.2</v>
      </c>
      <c r="L22" s="350">
        <v>112.9</v>
      </c>
      <c r="M22" s="350">
        <v>114.3</v>
      </c>
      <c r="N22" s="350">
        <v>108.1</v>
      </c>
      <c r="O22" s="350">
        <v>102.8</v>
      </c>
      <c r="P22" s="350">
        <v>113</v>
      </c>
      <c r="Q22" s="350">
        <v>105.5</v>
      </c>
      <c r="R22" s="350">
        <v>100.8</v>
      </c>
      <c r="S22" s="350">
        <v>107.9</v>
      </c>
    </row>
    <row r="23" spans="1:19" ht="13.5" customHeight="1">
      <c r="A23" s="235" t="s">
        <v>87</v>
      </c>
      <c r="B23" s="233">
        <v>8</v>
      </c>
      <c r="C23" s="245"/>
      <c r="D23" s="334">
        <v>102.2</v>
      </c>
      <c r="E23" s="350">
        <v>99.5</v>
      </c>
      <c r="F23" s="350">
        <v>99.5</v>
      </c>
      <c r="G23" s="350">
        <v>85.3</v>
      </c>
      <c r="H23" s="350">
        <v>92</v>
      </c>
      <c r="I23" s="350">
        <v>95.5</v>
      </c>
      <c r="J23" s="350">
        <v>98.4</v>
      </c>
      <c r="K23" s="350">
        <v>89</v>
      </c>
      <c r="L23" s="350">
        <v>130.6</v>
      </c>
      <c r="M23" s="350">
        <v>114.5</v>
      </c>
      <c r="N23" s="350">
        <v>108.9</v>
      </c>
      <c r="O23" s="350">
        <v>103.5</v>
      </c>
      <c r="P23" s="350">
        <v>114</v>
      </c>
      <c r="Q23" s="350">
        <v>105.3</v>
      </c>
      <c r="R23" s="350">
        <v>99.9</v>
      </c>
      <c r="S23" s="350">
        <v>104.3</v>
      </c>
    </row>
    <row r="24" spans="1:19" ht="13.5" customHeight="1">
      <c r="A24" s="235" t="s">
        <v>87</v>
      </c>
      <c r="B24" s="233">
        <v>9</v>
      </c>
      <c r="C24" s="245"/>
      <c r="D24" s="334">
        <v>101.5</v>
      </c>
      <c r="E24" s="350">
        <v>100.3</v>
      </c>
      <c r="F24" s="350">
        <v>98.5</v>
      </c>
      <c r="G24" s="350">
        <v>84.7</v>
      </c>
      <c r="H24" s="350">
        <v>92.3</v>
      </c>
      <c r="I24" s="350">
        <v>95</v>
      </c>
      <c r="J24" s="350">
        <v>98.3</v>
      </c>
      <c r="K24" s="350">
        <v>88.8</v>
      </c>
      <c r="L24" s="350">
        <v>127.4</v>
      </c>
      <c r="M24" s="350">
        <v>114.2</v>
      </c>
      <c r="N24" s="350">
        <v>107.8</v>
      </c>
      <c r="O24" s="350">
        <v>104.7</v>
      </c>
      <c r="P24" s="350">
        <v>112.6</v>
      </c>
      <c r="Q24" s="350">
        <v>104.7</v>
      </c>
      <c r="R24" s="350">
        <v>99.7</v>
      </c>
      <c r="S24" s="350">
        <v>102.2</v>
      </c>
    </row>
    <row r="25" spans="1:19" ht="13.5" customHeight="1">
      <c r="A25" s="235" t="s">
        <v>87</v>
      </c>
      <c r="B25" s="233">
        <v>10</v>
      </c>
      <c r="C25" s="245"/>
      <c r="D25" s="334">
        <v>101.5</v>
      </c>
      <c r="E25" s="350">
        <v>102.9</v>
      </c>
      <c r="F25" s="350">
        <v>98.8</v>
      </c>
      <c r="G25" s="350">
        <v>84</v>
      </c>
      <c r="H25" s="350">
        <v>99.1</v>
      </c>
      <c r="I25" s="350">
        <v>97.3</v>
      </c>
      <c r="J25" s="350">
        <v>98.4</v>
      </c>
      <c r="K25" s="350">
        <v>88.9</v>
      </c>
      <c r="L25" s="350">
        <v>113.9</v>
      </c>
      <c r="M25" s="350">
        <v>114.4</v>
      </c>
      <c r="N25" s="350">
        <v>107.3</v>
      </c>
      <c r="O25" s="350">
        <v>101.8</v>
      </c>
      <c r="P25" s="350">
        <v>114</v>
      </c>
      <c r="Q25" s="350">
        <v>103.8</v>
      </c>
      <c r="R25" s="350">
        <v>100</v>
      </c>
      <c r="S25" s="350">
        <v>101.3</v>
      </c>
    </row>
    <row r="26" spans="1:19" ht="13.5" customHeight="1">
      <c r="A26" s="237" t="s">
        <v>87</v>
      </c>
      <c r="B26" s="241">
        <v>11</v>
      </c>
      <c r="C26" s="247"/>
      <c r="D26" s="335">
        <v>101.2</v>
      </c>
      <c r="E26" s="351">
        <v>103.3</v>
      </c>
      <c r="F26" s="351">
        <v>98.5</v>
      </c>
      <c r="G26" s="351">
        <v>85.6</v>
      </c>
      <c r="H26" s="351">
        <v>99</v>
      </c>
      <c r="I26" s="351">
        <v>97.5</v>
      </c>
      <c r="J26" s="351">
        <v>98.6</v>
      </c>
      <c r="K26" s="351">
        <v>88.3</v>
      </c>
      <c r="L26" s="351">
        <v>113</v>
      </c>
      <c r="M26" s="351">
        <v>112.2</v>
      </c>
      <c r="N26" s="351">
        <v>105.5</v>
      </c>
      <c r="O26" s="351">
        <v>102.4</v>
      </c>
      <c r="P26" s="351">
        <v>113.8</v>
      </c>
      <c r="Q26" s="351">
        <v>103.8</v>
      </c>
      <c r="R26" s="351">
        <v>100.3</v>
      </c>
      <c r="S26" s="351">
        <v>99.6</v>
      </c>
    </row>
    <row r="27" spans="1:19" ht="17.25" customHeight="1">
      <c r="A27" s="293"/>
      <c r="B27" s="293"/>
      <c r="C27" s="293"/>
      <c r="D27" s="259" t="s">
        <v>97</v>
      </c>
      <c r="E27" s="259"/>
      <c r="F27" s="259"/>
      <c r="G27" s="259"/>
      <c r="H27" s="259"/>
      <c r="I27" s="259"/>
      <c r="J27" s="259"/>
      <c r="K27" s="259"/>
      <c r="L27" s="259"/>
      <c r="M27" s="259"/>
      <c r="N27" s="259"/>
      <c r="O27" s="259"/>
      <c r="P27" s="259"/>
      <c r="Q27" s="259"/>
      <c r="R27" s="259"/>
      <c r="S27" s="259"/>
    </row>
    <row r="28" spans="1:19" ht="13.5" customHeight="1">
      <c r="A28" s="232" t="s">
        <v>190</v>
      </c>
      <c r="B28" s="232" t="s">
        <v>60</v>
      </c>
      <c r="C28" s="245" t="s">
        <v>58</v>
      </c>
      <c r="D28" s="254">
        <v>0.6</v>
      </c>
      <c r="E28" s="265">
        <v>-3.1</v>
      </c>
      <c r="F28" s="265">
        <v>0.4</v>
      </c>
      <c r="G28" s="265">
        <v>-63.4</v>
      </c>
      <c r="H28" s="265">
        <v>4</v>
      </c>
      <c r="I28" s="265">
        <v>0.1</v>
      </c>
      <c r="J28" s="265">
        <v>2.2999999999999998</v>
      </c>
      <c r="K28" s="265">
        <v>1.1000000000000001</v>
      </c>
      <c r="L28" s="280">
        <v>0.9</v>
      </c>
      <c r="M28" s="280">
        <v>2.9</v>
      </c>
      <c r="N28" s="280">
        <v>-1.8</v>
      </c>
      <c r="O28" s="280">
        <v>0.1</v>
      </c>
      <c r="P28" s="265">
        <v>0.8</v>
      </c>
      <c r="Q28" s="265">
        <v>3.6</v>
      </c>
      <c r="R28" s="265">
        <v>-12.5</v>
      </c>
      <c r="S28" s="280">
        <v>3.9</v>
      </c>
    </row>
    <row r="29" spans="1:19" ht="13.5" customHeight="1">
      <c r="A29" s="233" t="s">
        <v>52</v>
      </c>
      <c r="B29" s="233" t="s">
        <v>333</v>
      </c>
      <c r="C29" s="245"/>
      <c r="D29" s="255">
        <v>1.1000000000000001</v>
      </c>
      <c r="E29" s="266">
        <v>4.0999999999999996</v>
      </c>
      <c r="F29" s="266">
        <v>-0.2</v>
      </c>
      <c r="G29" s="266">
        <v>208.1</v>
      </c>
      <c r="H29" s="266">
        <v>-1.4</v>
      </c>
      <c r="I29" s="266">
        <v>1.5</v>
      </c>
      <c r="J29" s="266">
        <v>0.7</v>
      </c>
      <c r="K29" s="266">
        <v>0.7</v>
      </c>
      <c r="L29" s="281">
        <v>-1.9</v>
      </c>
      <c r="M29" s="281">
        <v>1.9</v>
      </c>
      <c r="N29" s="281">
        <v>2.7</v>
      </c>
      <c r="O29" s="281">
        <v>0.5</v>
      </c>
      <c r="P29" s="266">
        <v>-0.4</v>
      </c>
      <c r="Q29" s="266">
        <v>0.5</v>
      </c>
      <c r="R29" s="266">
        <v>-0.5</v>
      </c>
      <c r="S29" s="281">
        <v>2</v>
      </c>
    </row>
    <row r="30" spans="1:19" ht="13.5" customHeight="1">
      <c r="A30" s="233"/>
      <c r="B30" s="233" t="s">
        <v>244</v>
      </c>
      <c r="C30" s="245"/>
      <c r="D30" s="255">
        <v>-0.3</v>
      </c>
      <c r="E30" s="266">
        <v>1.2</v>
      </c>
      <c r="F30" s="266">
        <v>-1.3</v>
      </c>
      <c r="G30" s="266">
        <v>-0.9</v>
      </c>
      <c r="H30" s="266">
        <v>3.2</v>
      </c>
      <c r="I30" s="266">
        <v>3.1</v>
      </c>
      <c r="J30" s="266">
        <v>3.1</v>
      </c>
      <c r="K30" s="266">
        <v>0.1</v>
      </c>
      <c r="L30" s="281">
        <v>-0.1</v>
      </c>
      <c r="M30" s="281">
        <v>-20.3</v>
      </c>
      <c r="N30" s="281">
        <v>-9.4</v>
      </c>
      <c r="O30" s="281">
        <v>-3.1</v>
      </c>
      <c r="P30" s="266">
        <v>12.5</v>
      </c>
      <c r="Q30" s="266">
        <v>0.8</v>
      </c>
      <c r="R30" s="266">
        <v>-1.6</v>
      </c>
      <c r="S30" s="281">
        <v>-2.1</v>
      </c>
    </row>
    <row r="31" spans="1:19" ht="13.5" customHeight="1">
      <c r="A31" s="233"/>
      <c r="B31" s="233" t="s">
        <v>153</v>
      </c>
      <c r="C31" s="245"/>
      <c r="D31" s="255">
        <v>0.4</v>
      </c>
      <c r="E31" s="266">
        <v>-0.2</v>
      </c>
      <c r="F31" s="266">
        <v>-2</v>
      </c>
      <c r="G31" s="266">
        <v>-4.4000000000000004</v>
      </c>
      <c r="H31" s="266">
        <v>1.1000000000000001</v>
      </c>
      <c r="I31" s="266">
        <v>-2</v>
      </c>
      <c r="J31" s="266">
        <v>1.1000000000000001</v>
      </c>
      <c r="K31" s="266">
        <v>-8.6</v>
      </c>
      <c r="L31" s="281">
        <v>-0.8</v>
      </c>
      <c r="M31" s="281">
        <v>21.2</v>
      </c>
      <c r="N31" s="281">
        <v>-2.2000000000000002</v>
      </c>
      <c r="O31" s="281">
        <v>-0.1</v>
      </c>
      <c r="P31" s="266">
        <v>4.8</v>
      </c>
      <c r="Q31" s="266">
        <v>1</v>
      </c>
      <c r="R31" s="266">
        <v>-2.8</v>
      </c>
      <c r="S31" s="281">
        <v>7.4</v>
      </c>
    </row>
    <row r="32" spans="1:19" ht="13.5" customHeight="1">
      <c r="A32" s="233"/>
      <c r="B32" s="233" t="s">
        <v>366</v>
      </c>
      <c r="C32" s="245"/>
      <c r="D32" s="255">
        <v>0.8</v>
      </c>
      <c r="E32" s="266">
        <v>-5.2</v>
      </c>
      <c r="F32" s="266">
        <v>2.9</v>
      </c>
      <c r="G32" s="266">
        <v>-1.1000000000000001</v>
      </c>
      <c r="H32" s="266">
        <v>-4.5</v>
      </c>
      <c r="I32" s="266">
        <v>-2.2000000000000002</v>
      </c>
      <c r="J32" s="266">
        <v>-1.7</v>
      </c>
      <c r="K32" s="266">
        <v>-1.6</v>
      </c>
      <c r="L32" s="281">
        <v>-10.7</v>
      </c>
      <c r="M32" s="281">
        <v>-3.7</v>
      </c>
      <c r="N32" s="281">
        <v>3.5</v>
      </c>
      <c r="O32" s="281">
        <v>0.8</v>
      </c>
      <c r="P32" s="266">
        <v>2.4</v>
      </c>
      <c r="Q32" s="266">
        <v>1.6</v>
      </c>
      <c r="R32" s="266">
        <v>-0.7</v>
      </c>
      <c r="S32" s="281">
        <v>3.2</v>
      </c>
    </row>
    <row r="33" spans="1:32" ht="13.5" customHeight="1">
      <c r="A33" s="234"/>
      <c r="B33" s="234" t="s">
        <v>160</v>
      </c>
      <c r="C33" s="246"/>
      <c r="D33" s="257">
        <v>0.9</v>
      </c>
      <c r="E33" s="268">
        <v>7.3</v>
      </c>
      <c r="F33" s="268">
        <v>0.7</v>
      </c>
      <c r="G33" s="268">
        <v>-4.8</v>
      </c>
      <c r="H33" s="268">
        <v>1.1000000000000001</v>
      </c>
      <c r="I33" s="268">
        <v>0.1</v>
      </c>
      <c r="J33" s="268">
        <v>-1.9</v>
      </c>
      <c r="K33" s="268">
        <v>1.2</v>
      </c>
      <c r="L33" s="268">
        <v>17.2</v>
      </c>
      <c r="M33" s="268">
        <v>-2.5</v>
      </c>
      <c r="N33" s="268">
        <v>4.0999999999999996</v>
      </c>
      <c r="O33" s="268">
        <v>0.7</v>
      </c>
      <c r="P33" s="268">
        <v>2.6</v>
      </c>
      <c r="Q33" s="268">
        <v>1.6</v>
      </c>
      <c r="R33" s="268">
        <v>-4.5999999999999996</v>
      </c>
      <c r="S33" s="268">
        <v>-1.5</v>
      </c>
    </row>
    <row r="34" spans="1:32" ht="13.5" customHeight="1">
      <c r="A34" s="233" t="s">
        <v>174</v>
      </c>
      <c r="B34" s="233">
        <v>11</v>
      </c>
      <c r="C34" s="245" t="s">
        <v>257</v>
      </c>
      <c r="D34" s="336">
        <v>1</v>
      </c>
      <c r="E34" s="352">
        <v>8.9</v>
      </c>
      <c r="F34" s="352">
        <v>1.3</v>
      </c>
      <c r="G34" s="352">
        <v>-4.2</v>
      </c>
      <c r="H34" s="352">
        <v>-0.1</v>
      </c>
      <c r="I34" s="352">
        <v>1.7</v>
      </c>
      <c r="J34" s="352">
        <v>-0.6</v>
      </c>
      <c r="K34" s="352">
        <v>0.8</v>
      </c>
      <c r="L34" s="352">
        <v>22.1</v>
      </c>
      <c r="M34" s="352">
        <v>-1.5</v>
      </c>
      <c r="N34" s="352">
        <v>1.9</v>
      </c>
      <c r="O34" s="352">
        <v>-0.8</v>
      </c>
      <c r="P34" s="352">
        <v>1.6</v>
      </c>
      <c r="Q34" s="352">
        <v>0.9</v>
      </c>
      <c r="R34" s="352">
        <v>-3</v>
      </c>
      <c r="S34" s="352">
        <v>-3.1</v>
      </c>
    </row>
    <row r="35" spans="1:32" ht="13.5" customHeight="1">
      <c r="A35" s="235" t="s">
        <v>87</v>
      </c>
      <c r="B35" s="233">
        <v>12</v>
      </c>
      <c r="C35" s="245"/>
      <c r="D35" s="337">
        <v>1</v>
      </c>
      <c r="E35" s="353">
        <v>10.199999999999999</v>
      </c>
      <c r="F35" s="353">
        <v>0.4</v>
      </c>
      <c r="G35" s="353">
        <v>-3.6</v>
      </c>
      <c r="H35" s="353">
        <v>-0.6</v>
      </c>
      <c r="I35" s="353">
        <v>1.1000000000000001</v>
      </c>
      <c r="J35" s="353">
        <v>-0.2</v>
      </c>
      <c r="K35" s="353">
        <v>0.3</v>
      </c>
      <c r="L35" s="353">
        <v>24.5</v>
      </c>
      <c r="M35" s="353">
        <v>-1</v>
      </c>
      <c r="N35" s="353">
        <v>3.7</v>
      </c>
      <c r="O35" s="353">
        <v>-1.2</v>
      </c>
      <c r="P35" s="353">
        <v>1.5</v>
      </c>
      <c r="Q35" s="353">
        <v>0.7</v>
      </c>
      <c r="R35" s="353">
        <v>-3.6</v>
      </c>
      <c r="S35" s="353">
        <v>-2.4</v>
      </c>
    </row>
    <row r="36" spans="1:32" ht="13.5" customHeight="1">
      <c r="A36" s="235" t="s">
        <v>473</v>
      </c>
      <c r="B36" s="233" t="s">
        <v>363</v>
      </c>
      <c r="C36" s="245"/>
      <c r="D36" s="337">
        <v>0.1</v>
      </c>
      <c r="E36" s="353">
        <v>3.9</v>
      </c>
      <c r="F36" s="353">
        <v>-0.3</v>
      </c>
      <c r="G36" s="353">
        <v>-5.2</v>
      </c>
      <c r="H36" s="353">
        <v>-5.8</v>
      </c>
      <c r="I36" s="353">
        <v>1.4</v>
      </c>
      <c r="J36" s="353">
        <v>-0.5</v>
      </c>
      <c r="K36" s="353">
        <v>0.3</v>
      </c>
      <c r="L36" s="353">
        <v>9.1</v>
      </c>
      <c r="M36" s="353">
        <v>-0.3</v>
      </c>
      <c r="N36" s="353">
        <v>3</v>
      </c>
      <c r="O36" s="353">
        <v>-1.7</v>
      </c>
      <c r="P36" s="353">
        <v>2.1</v>
      </c>
      <c r="Q36" s="353">
        <v>-0.3</v>
      </c>
      <c r="R36" s="353">
        <v>0.4</v>
      </c>
      <c r="S36" s="353">
        <v>-2.8</v>
      </c>
    </row>
    <row r="37" spans="1:32" ht="13.5" customHeight="1">
      <c r="A37" s="235" t="s">
        <v>87</v>
      </c>
      <c r="B37" s="233">
        <v>2</v>
      </c>
      <c r="D37" s="337">
        <v>0.1</v>
      </c>
      <c r="E37" s="353">
        <v>3.7</v>
      </c>
      <c r="F37" s="353">
        <v>-1</v>
      </c>
      <c r="G37" s="353">
        <v>-10.4</v>
      </c>
      <c r="H37" s="353">
        <v>-6.1</v>
      </c>
      <c r="I37" s="353">
        <v>3.6</v>
      </c>
      <c r="J37" s="353">
        <v>-0.9</v>
      </c>
      <c r="K37" s="353">
        <v>-0.1</v>
      </c>
      <c r="L37" s="353">
        <v>8.8000000000000007</v>
      </c>
      <c r="M37" s="353">
        <v>0.3</v>
      </c>
      <c r="N37" s="353">
        <v>2.8</v>
      </c>
      <c r="O37" s="353">
        <v>-1</v>
      </c>
      <c r="P37" s="353">
        <v>2.2999999999999998</v>
      </c>
      <c r="Q37" s="353">
        <v>-0.5</v>
      </c>
      <c r="R37" s="353">
        <v>1.6</v>
      </c>
      <c r="S37" s="353">
        <v>-2.2999999999999998</v>
      </c>
    </row>
    <row r="38" spans="1:32" ht="13.5" customHeight="1">
      <c r="A38" s="235" t="s">
        <v>87</v>
      </c>
      <c r="B38" s="233">
        <v>3</v>
      </c>
      <c r="C38" s="245"/>
      <c r="D38" s="337">
        <v>0.5</v>
      </c>
      <c r="E38" s="353">
        <v>2.6</v>
      </c>
      <c r="F38" s="353">
        <v>-1.4</v>
      </c>
      <c r="G38" s="353">
        <v>-9.9</v>
      </c>
      <c r="H38" s="353">
        <v>-5.5</v>
      </c>
      <c r="I38" s="353">
        <v>4.5</v>
      </c>
      <c r="J38" s="353">
        <v>0.7</v>
      </c>
      <c r="K38" s="353">
        <v>-1</v>
      </c>
      <c r="L38" s="353">
        <v>8.5</v>
      </c>
      <c r="M38" s="353">
        <v>-0.9</v>
      </c>
      <c r="N38" s="353">
        <v>3.8</v>
      </c>
      <c r="O38" s="353">
        <v>-1.4</v>
      </c>
      <c r="P38" s="353">
        <v>2.2999999999999998</v>
      </c>
      <c r="Q38" s="353">
        <v>0.1</v>
      </c>
      <c r="R38" s="353">
        <v>5.2</v>
      </c>
      <c r="S38" s="353">
        <v>-1.2</v>
      </c>
    </row>
    <row r="39" spans="1:32" ht="13.5" customHeight="1">
      <c r="A39" s="235" t="s">
        <v>87</v>
      </c>
      <c r="B39" s="233">
        <v>4</v>
      </c>
      <c r="C39" s="245"/>
      <c r="D39" s="337">
        <v>-0.2</v>
      </c>
      <c r="E39" s="353">
        <v>3.2</v>
      </c>
      <c r="F39" s="353">
        <v>-2.2999999999999998</v>
      </c>
      <c r="G39" s="353">
        <v>-10.6</v>
      </c>
      <c r="H39" s="353">
        <v>-8.5</v>
      </c>
      <c r="I39" s="353">
        <v>2.7</v>
      </c>
      <c r="J39" s="353">
        <v>1.1000000000000001</v>
      </c>
      <c r="K39" s="353">
        <v>-3.3</v>
      </c>
      <c r="L39" s="353">
        <v>7.1</v>
      </c>
      <c r="M39" s="353">
        <v>1.9</v>
      </c>
      <c r="N39" s="353">
        <v>-0.4</v>
      </c>
      <c r="O39" s="353">
        <v>-1.3</v>
      </c>
      <c r="P39" s="353">
        <v>1.2</v>
      </c>
      <c r="Q39" s="353">
        <v>0.7</v>
      </c>
      <c r="R39" s="353">
        <v>6.4</v>
      </c>
      <c r="S39" s="353">
        <v>-1.6</v>
      </c>
    </row>
    <row r="40" spans="1:32" ht="13.5" customHeight="1">
      <c r="A40" s="235" t="s">
        <v>87</v>
      </c>
      <c r="B40" s="233">
        <v>5</v>
      </c>
      <c r="C40" s="245"/>
      <c r="D40" s="337">
        <v>0.5</v>
      </c>
      <c r="E40" s="353">
        <v>2.7</v>
      </c>
      <c r="F40" s="353">
        <v>-2.2000000000000002</v>
      </c>
      <c r="G40" s="353">
        <v>-7.2</v>
      </c>
      <c r="H40" s="353">
        <v>-7.2</v>
      </c>
      <c r="I40" s="353">
        <v>3.9</v>
      </c>
      <c r="J40" s="353">
        <v>1.4</v>
      </c>
      <c r="K40" s="353">
        <v>-2.2000000000000002</v>
      </c>
      <c r="L40" s="353">
        <v>6.2</v>
      </c>
      <c r="M40" s="353">
        <v>1.7</v>
      </c>
      <c r="N40" s="353">
        <v>1.2</v>
      </c>
      <c r="O40" s="353">
        <v>0.2</v>
      </c>
      <c r="P40" s="353">
        <v>2.2000000000000002</v>
      </c>
      <c r="Q40" s="353">
        <v>1.1000000000000001</v>
      </c>
      <c r="R40" s="353">
        <v>6.1</v>
      </c>
      <c r="S40" s="353">
        <v>0.9</v>
      </c>
    </row>
    <row r="41" spans="1:32" ht="13.5" customHeight="1">
      <c r="A41" s="236" t="s">
        <v>87</v>
      </c>
      <c r="B41" s="233">
        <v>6</v>
      </c>
      <c r="C41" s="245"/>
      <c r="D41" s="337">
        <v>0.1</v>
      </c>
      <c r="E41" s="353">
        <v>1.8</v>
      </c>
      <c r="F41" s="353">
        <v>-2.2999999999999998</v>
      </c>
      <c r="G41" s="353">
        <v>-7.3</v>
      </c>
      <c r="H41" s="353">
        <v>-6.7</v>
      </c>
      <c r="I41" s="353">
        <v>2.2000000000000002</v>
      </c>
      <c r="J41" s="353">
        <v>0.7</v>
      </c>
      <c r="K41" s="353">
        <v>-2.6</v>
      </c>
      <c r="L41" s="353">
        <v>7.9</v>
      </c>
      <c r="M41" s="353">
        <v>2.2000000000000002</v>
      </c>
      <c r="N41" s="353">
        <v>0.6</v>
      </c>
      <c r="O41" s="353">
        <v>1.9</v>
      </c>
      <c r="P41" s="353">
        <v>1.4</v>
      </c>
      <c r="Q41" s="353">
        <v>1.4</v>
      </c>
      <c r="R41" s="353">
        <v>7.8</v>
      </c>
      <c r="S41" s="353">
        <v>0.2</v>
      </c>
    </row>
    <row r="42" spans="1:32" ht="13.5" customHeight="1">
      <c r="A42" s="235" t="s">
        <v>87</v>
      </c>
      <c r="B42" s="233">
        <v>7</v>
      </c>
      <c r="D42" s="337">
        <v>0.1</v>
      </c>
      <c r="E42" s="353">
        <v>-2</v>
      </c>
      <c r="F42" s="353">
        <v>-2.5</v>
      </c>
      <c r="G42" s="353">
        <v>-2.6</v>
      </c>
      <c r="H42" s="353">
        <v>-6.7</v>
      </c>
      <c r="I42" s="353">
        <v>1.9</v>
      </c>
      <c r="J42" s="353">
        <v>1.2</v>
      </c>
      <c r="K42" s="353">
        <v>-3.1</v>
      </c>
      <c r="L42" s="353">
        <v>7.2</v>
      </c>
      <c r="M42" s="353">
        <v>1.3</v>
      </c>
      <c r="N42" s="353">
        <v>3.2</v>
      </c>
      <c r="O42" s="353">
        <v>0.6</v>
      </c>
      <c r="P42" s="353">
        <v>2.4</v>
      </c>
      <c r="Q42" s="353">
        <v>0.7</v>
      </c>
      <c r="R42" s="353">
        <v>8.1999999999999993</v>
      </c>
      <c r="S42" s="353">
        <v>0.9</v>
      </c>
    </row>
    <row r="43" spans="1:32" ht="13.5" customHeight="1">
      <c r="A43" s="235" t="s">
        <v>87</v>
      </c>
      <c r="B43" s="233">
        <v>8</v>
      </c>
      <c r="C43" s="245"/>
      <c r="D43" s="337">
        <v>-0.4</v>
      </c>
      <c r="E43" s="353">
        <v>-2.4</v>
      </c>
      <c r="F43" s="353">
        <v>-2.4</v>
      </c>
      <c r="G43" s="353">
        <v>-3.9</v>
      </c>
      <c r="H43" s="353">
        <v>-6.8</v>
      </c>
      <c r="I43" s="353">
        <v>-1.1000000000000001</v>
      </c>
      <c r="J43" s="353">
        <v>0.6</v>
      </c>
      <c r="K43" s="353">
        <v>-2.6</v>
      </c>
      <c r="L43" s="353">
        <v>22.1</v>
      </c>
      <c r="M43" s="353">
        <v>1.4</v>
      </c>
      <c r="N43" s="353">
        <v>1.2</v>
      </c>
      <c r="O43" s="353">
        <v>0</v>
      </c>
      <c r="P43" s="353">
        <v>3</v>
      </c>
      <c r="Q43" s="353">
        <v>0.8</v>
      </c>
      <c r="R43" s="353">
        <v>7.3</v>
      </c>
      <c r="S43" s="353">
        <v>-3.9</v>
      </c>
    </row>
    <row r="44" spans="1:32" ht="13.5" customHeight="1">
      <c r="A44" s="235" t="s">
        <v>87</v>
      </c>
      <c r="B44" s="233">
        <v>9</v>
      </c>
      <c r="C44" s="245"/>
      <c r="D44" s="337">
        <v>-0.8</v>
      </c>
      <c r="E44" s="353">
        <v>-0.9</v>
      </c>
      <c r="F44" s="353">
        <v>-3.1</v>
      </c>
      <c r="G44" s="353">
        <v>-3.9</v>
      </c>
      <c r="H44" s="353">
        <v>-5.0999999999999996</v>
      </c>
      <c r="I44" s="353">
        <v>-1.8</v>
      </c>
      <c r="J44" s="353">
        <v>0.8</v>
      </c>
      <c r="K44" s="353">
        <v>-3</v>
      </c>
      <c r="L44" s="353">
        <v>18.399999999999999</v>
      </c>
      <c r="M44" s="353">
        <v>-0.3</v>
      </c>
      <c r="N44" s="353">
        <v>1</v>
      </c>
      <c r="O44" s="353">
        <v>1.8</v>
      </c>
      <c r="P44" s="353">
        <v>1.8</v>
      </c>
      <c r="Q44" s="353">
        <v>0.1</v>
      </c>
      <c r="R44" s="353">
        <v>7.9</v>
      </c>
      <c r="S44" s="353">
        <v>-4.9000000000000004</v>
      </c>
    </row>
    <row r="45" spans="1:32" ht="13.5" customHeight="1">
      <c r="A45" s="235" t="s">
        <v>87</v>
      </c>
      <c r="B45" s="233">
        <v>10</v>
      </c>
      <c r="C45" s="245"/>
      <c r="D45" s="337">
        <v>-0.8</v>
      </c>
      <c r="E45" s="353">
        <v>1.4</v>
      </c>
      <c r="F45" s="353">
        <v>-2.7</v>
      </c>
      <c r="G45" s="353">
        <v>-4.7</v>
      </c>
      <c r="H45" s="353">
        <v>4.0999999999999996</v>
      </c>
      <c r="I45" s="353">
        <v>0.1</v>
      </c>
      <c r="J45" s="353">
        <v>0.2</v>
      </c>
      <c r="K45" s="353">
        <v>-3.7</v>
      </c>
      <c r="L45" s="353">
        <v>7</v>
      </c>
      <c r="M45" s="353">
        <v>-0.5</v>
      </c>
      <c r="N45" s="353">
        <v>1.6</v>
      </c>
      <c r="O45" s="353">
        <v>-0.1</v>
      </c>
      <c r="P45" s="353">
        <v>2.6</v>
      </c>
      <c r="Q45" s="353">
        <v>-0.5</v>
      </c>
      <c r="R45" s="353">
        <v>8.8000000000000007</v>
      </c>
      <c r="S45" s="353">
        <v>-5.9</v>
      </c>
    </row>
    <row r="46" spans="1:32" ht="13.5" customHeight="1">
      <c r="A46" s="237" t="s">
        <v>87</v>
      </c>
      <c r="B46" s="241">
        <v>11</v>
      </c>
      <c r="C46" s="247"/>
      <c r="D46" s="258">
        <v>-1.2</v>
      </c>
      <c r="E46" s="269">
        <v>0.4</v>
      </c>
      <c r="F46" s="269">
        <v>-3</v>
      </c>
      <c r="G46" s="269">
        <v>-1.7</v>
      </c>
      <c r="H46" s="269">
        <v>3.4</v>
      </c>
      <c r="I46" s="269">
        <v>0.5</v>
      </c>
      <c r="J46" s="269">
        <v>0.7</v>
      </c>
      <c r="K46" s="269">
        <v>-3.9</v>
      </c>
      <c r="L46" s="269">
        <v>8.5</v>
      </c>
      <c r="M46" s="269">
        <v>-1.9</v>
      </c>
      <c r="N46" s="269">
        <v>-0.9</v>
      </c>
      <c r="O46" s="269">
        <v>1.5</v>
      </c>
      <c r="P46" s="269">
        <v>2</v>
      </c>
      <c r="Q46" s="269">
        <v>-0.3</v>
      </c>
      <c r="R46" s="269">
        <v>9.4</v>
      </c>
      <c r="S46" s="269">
        <v>-8</v>
      </c>
    </row>
    <row r="47" spans="1:32" ht="27" customHeight="1">
      <c r="A47" s="238" t="s">
        <v>474</v>
      </c>
      <c r="B47" s="238"/>
      <c r="C47" s="248"/>
      <c r="D47" s="260">
        <v>-0.3</v>
      </c>
      <c r="E47" s="260">
        <v>0.4</v>
      </c>
      <c r="F47" s="260">
        <v>-0.3</v>
      </c>
      <c r="G47" s="260">
        <v>1.9</v>
      </c>
      <c r="H47" s="260">
        <v>-0.1</v>
      </c>
      <c r="I47" s="260">
        <v>0.2</v>
      </c>
      <c r="J47" s="260">
        <v>0.2</v>
      </c>
      <c r="K47" s="260">
        <v>-0.7</v>
      </c>
      <c r="L47" s="260">
        <v>-0.8</v>
      </c>
      <c r="M47" s="260">
        <v>-1.9</v>
      </c>
      <c r="N47" s="260">
        <v>-1.7</v>
      </c>
      <c r="O47" s="260">
        <v>0.6</v>
      </c>
      <c r="P47" s="260">
        <v>-0.2</v>
      </c>
      <c r="Q47" s="260">
        <v>0</v>
      </c>
      <c r="R47" s="260">
        <v>0.3</v>
      </c>
      <c r="S47" s="260">
        <v>-1.7</v>
      </c>
      <c r="T47" s="239"/>
      <c r="U47" s="239"/>
      <c r="V47" s="239"/>
      <c r="W47" s="239"/>
      <c r="X47" s="239"/>
      <c r="Y47" s="239"/>
      <c r="Z47" s="239"/>
      <c r="AA47" s="239"/>
      <c r="AB47" s="239"/>
      <c r="AC47" s="239"/>
      <c r="AD47" s="239"/>
      <c r="AE47" s="239"/>
      <c r="AF47" s="239"/>
    </row>
    <row r="48" spans="1:32" ht="27" customHeight="1">
      <c r="A48" s="239"/>
      <c r="B48" s="239"/>
      <c r="C48" s="239"/>
      <c r="D48" s="302"/>
      <c r="E48" s="302"/>
      <c r="F48" s="302"/>
      <c r="G48" s="302"/>
      <c r="H48" s="302"/>
      <c r="I48" s="302"/>
      <c r="J48" s="302"/>
      <c r="K48" s="302"/>
      <c r="L48" s="302"/>
      <c r="M48" s="302"/>
      <c r="N48" s="302"/>
      <c r="O48" s="302"/>
      <c r="P48" s="302"/>
      <c r="Q48" s="302"/>
      <c r="R48" s="302"/>
      <c r="S48" s="302"/>
      <c r="T48" s="239"/>
      <c r="U48" s="239"/>
      <c r="V48" s="239"/>
      <c r="W48" s="239"/>
      <c r="X48" s="239"/>
      <c r="Y48" s="239"/>
      <c r="Z48" s="239"/>
      <c r="AA48" s="239"/>
      <c r="AB48" s="239"/>
      <c r="AC48" s="239"/>
      <c r="AD48" s="239"/>
      <c r="AE48" s="239"/>
      <c r="AF48" s="239"/>
    </row>
    <row r="49" spans="1:19" ht="16.5">
      <c r="A49" s="227" t="s">
        <v>475</v>
      </c>
      <c r="B49" s="8"/>
      <c r="C49" s="8"/>
      <c r="H49" s="309"/>
      <c r="I49" s="309"/>
      <c r="J49" s="309"/>
      <c r="K49" s="309"/>
      <c r="L49" s="309"/>
      <c r="M49" s="309"/>
      <c r="N49" s="309"/>
      <c r="O49" s="309"/>
      <c r="S49" s="19" t="s">
        <v>135</v>
      </c>
    </row>
    <row r="50" spans="1:19">
      <c r="A50" s="228" t="s">
        <v>53</v>
      </c>
      <c r="B50" s="228"/>
      <c r="C50" s="242"/>
      <c r="D50" s="250" t="s">
        <v>71</v>
      </c>
      <c r="E50" s="250" t="s">
        <v>443</v>
      </c>
      <c r="F50" s="250" t="s">
        <v>130</v>
      </c>
      <c r="G50" s="250" t="s">
        <v>106</v>
      </c>
      <c r="H50" s="250" t="s">
        <v>218</v>
      </c>
      <c r="I50" s="250" t="s">
        <v>277</v>
      </c>
      <c r="J50" s="250" t="s">
        <v>458</v>
      </c>
      <c r="K50" s="250" t="s">
        <v>459</v>
      </c>
      <c r="L50" s="250" t="s">
        <v>81</v>
      </c>
      <c r="M50" s="250" t="s">
        <v>334</v>
      </c>
      <c r="N50" s="250" t="s">
        <v>19</v>
      </c>
      <c r="O50" s="250" t="s">
        <v>181</v>
      </c>
      <c r="P50" s="250" t="s">
        <v>136</v>
      </c>
      <c r="Q50" s="250" t="s">
        <v>461</v>
      </c>
      <c r="R50" s="250" t="s">
        <v>462</v>
      </c>
      <c r="S50" s="250" t="s">
        <v>5</v>
      </c>
    </row>
    <row r="51" spans="1:19">
      <c r="A51" s="229"/>
      <c r="B51" s="229"/>
      <c r="C51" s="243"/>
      <c r="D51" s="251" t="s">
        <v>96</v>
      </c>
      <c r="E51" s="251"/>
      <c r="F51" s="251"/>
      <c r="G51" s="251" t="s">
        <v>431</v>
      </c>
      <c r="H51" s="251" t="s">
        <v>390</v>
      </c>
      <c r="I51" s="251" t="s">
        <v>369</v>
      </c>
      <c r="J51" s="251" t="s">
        <v>464</v>
      </c>
      <c r="K51" s="251" t="s">
        <v>152</v>
      </c>
      <c r="L51" s="278" t="s">
        <v>273</v>
      </c>
      <c r="M51" s="282" t="s">
        <v>201</v>
      </c>
      <c r="N51" s="278" t="s">
        <v>281</v>
      </c>
      <c r="O51" s="278" t="s">
        <v>463</v>
      </c>
      <c r="P51" s="278" t="s">
        <v>416</v>
      </c>
      <c r="Q51" s="278" t="s">
        <v>446</v>
      </c>
      <c r="R51" s="278" t="s">
        <v>172</v>
      </c>
      <c r="S51" s="286" t="s">
        <v>337</v>
      </c>
    </row>
    <row r="52" spans="1:19" ht="18" customHeight="1">
      <c r="A52" s="230"/>
      <c r="B52" s="230"/>
      <c r="C52" s="249"/>
      <c r="D52" s="252" t="s">
        <v>213</v>
      </c>
      <c r="E52" s="252" t="s">
        <v>389</v>
      </c>
      <c r="F52" s="252" t="s">
        <v>36</v>
      </c>
      <c r="G52" s="252" t="s">
        <v>465</v>
      </c>
      <c r="H52" s="252" t="s">
        <v>17</v>
      </c>
      <c r="I52" s="252" t="s">
        <v>63</v>
      </c>
      <c r="J52" s="252" t="s">
        <v>312</v>
      </c>
      <c r="K52" s="252" t="s">
        <v>466</v>
      </c>
      <c r="L52" s="279" t="s">
        <v>166</v>
      </c>
      <c r="M52" s="283" t="s">
        <v>467</v>
      </c>
      <c r="N52" s="279" t="s">
        <v>77</v>
      </c>
      <c r="O52" s="279" t="s">
        <v>425</v>
      </c>
      <c r="P52" s="283" t="s">
        <v>306</v>
      </c>
      <c r="Q52" s="283" t="s">
        <v>468</v>
      </c>
      <c r="R52" s="279" t="s">
        <v>469</v>
      </c>
      <c r="S52" s="279" t="s">
        <v>209</v>
      </c>
    </row>
    <row r="53" spans="1:19" ht="15.75" customHeight="1">
      <c r="A53" s="293"/>
      <c r="B53" s="293"/>
      <c r="C53" s="293"/>
      <c r="D53" s="253" t="s">
        <v>138</v>
      </c>
      <c r="E53" s="253"/>
      <c r="F53" s="253"/>
      <c r="G53" s="253"/>
      <c r="H53" s="253"/>
      <c r="I53" s="253"/>
      <c r="J53" s="253"/>
      <c r="K53" s="253"/>
      <c r="L53" s="253"/>
      <c r="M53" s="253"/>
      <c r="N53" s="253"/>
      <c r="O53" s="253"/>
      <c r="P53" s="253"/>
      <c r="Q53" s="253"/>
      <c r="R53" s="253"/>
      <c r="S53" s="293"/>
    </row>
    <row r="54" spans="1:19" ht="13.5" customHeight="1">
      <c r="A54" s="232" t="s">
        <v>190</v>
      </c>
      <c r="B54" s="232" t="s">
        <v>60</v>
      </c>
      <c r="C54" s="245" t="s">
        <v>58</v>
      </c>
      <c r="D54" s="338">
        <v>98.5</v>
      </c>
      <c r="E54" s="354">
        <v>94.4</v>
      </c>
      <c r="F54" s="354">
        <v>99</v>
      </c>
      <c r="G54" s="354">
        <v>45.4</v>
      </c>
      <c r="H54" s="354">
        <v>92.5</v>
      </c>
      <c r="I54" s="354">
        <v>93.8</v>
      </c>
      <c r="J54" s="354">
        <v>93</v>
      </c>
      <c r="K54" s="354">
        <v>100.9</v>
      </c>
      <c r="L54" s="361">
        <v>129.5</v>
      </c>
      <c r="M54" s="361">
        <v>142</v>
      </c>
      <c r="N54" s="361">
        <v>104.9</v>
      </c>
      <c r="O54" s="361">
        <v>100.3</v>
      </c>
      <c r="P54" s="354">
        <v>84.3</v>
      </c>
      <c r="Q54" s="354">
        <v>101</v>
      </c>
      <c r="R54" s="354">
        <v>104.9</v>
      </c>
      <c r="S54" s="361">
        <v>103.8</v>
      </c>
    </row>
    <row r="55" spans="1:19" ht="13.5" customHeight="1">
      <c r="A55" s="233" t="s">
        <v>52</v>
      </c>
      <c r="B55" s="233" t="s">
        <v>333</v>
      </c>
      <c r="C55" s="245"/>
      <c r="D55" s="339">
        <v>99.5</v>
      </c>
      <c r="E55" s="22">
        <v>100.4</v>
      </c>
      <c r="F55" s="22">
        <v>99.9</v>
      </c>
      <c r="G55" s="22">
        <v>101.4</v>
      </c>
      <c r="H55" s="22">
        <v>94.9</v>
      </c>
      <c r="I55" s="22">
        <v>96.1</v>
      </c>
      <c r="J55" s="22">
        <v>95</v>
      </c>
      <c r="K55" s="22">
        <v>98.4</v>
      </c>
      <c r="L55" s="362">
        <v>125.3</v>
      </c>
      <c r="M55" s="362">
        <v>146.30000000000001</v>
      </c>
      <c r="N55" s="362">
        <v>105.5</v>
      </c>
      <c r="O55" s="362">
        <v>104.1</v>
      </c>
      <c r="P55" s="22">
        <v>80.3</v>
      </c>
      <c r="Q55" s="22">
        <v>100</v>
      </c>
      <c r="R55" s="22">
        <v>104.1</v>
      </c>
      <c r="S55" s="362">
        <v>104.7</v>
      </c>
    </row>
    <row r="56" spans="1:19" ht="13.5" customHeight="1">
      <c r="A56" s="233"/>
      <c r="B56" s="233" t="s">
        <v>244</v>
      </c>
      <c r="C56" s="245"/>
      <c r="D56" s="339">
        <v>100</v>
      </c>
      <c r="E56" s="22">
        <v>100</v>
      </c>
      <c r="F56" s="22">
        <v>100</v>
      </c>
      <c r="G56" s="22">
        <v>100</v>
      </c>
      <c r="H56" s="22">
        <v>100</v>
      </c>
      <c r="I56" s="22">
        <v>100</v>
      </c>
      <c r="J56" s="22">
        <v>100</v>
      </c>
      <c r="K56" s="22">
        <v>100</v>
      </c>
      <c r="L56" s="362">
        <v>100</v>
      </c>
      <c r="M56" s="362">
        <v>100</v>
      </c>
      <c r="N56" s="362">
        <v>100</v>
      </c>
      <c r="O56" s="362">
        <v>100</v>
      </c>
      <c r="P56" s="22">
        <v>100</v>
      </c>
      <c r="Q56" s="22">
        <v>100</v>
      </c>
      <c r="R56" s="22">
        <v>100</v>
      </c>
      <c r="S56" s="362">
        <v>100</v>
      </c>
    </row>
    <row r="57" spans="1:19" ht="13.5" customHeight="1">
      <c r="A57" s="233"/>
      <c r="B57" s="233" t="s">
        <v>153</v>
      </c>
      <c r="C57" s="245"/>
      <c r="D57" s="339">
        <v>101.8</v>
      </c>
      <c r="E57" s="22">
        <v>98.8</v>
      </c>
      <c r="F57" s="22">
        <v>99.2</v>
      </c>
      <c r="G57" s="22">
        <v>97.6</v>
      </c>
      <c r="H57" s="22">
        <v>99.8</v>
      </c>
      <c r="I57" s="22">
        <v>97.9</v>
      </c>
      <c r="J57" s="22">
        <v>103.8</v>
      </c>
      <c r="K57" s="22">
        <v>98.1</v>
      </c>
      <c r="L57" s="362">
        <v>104.7</v>
      </c>
      <c r="M57" s="362">
        <v>138.1</v>
      </c>
      <c r="N57" s="362">
        <v>93.7</v>
      </c>
      <c r="O57" s="362">
        <v>99</v>
      </c>
      <c r="P57" s="22">
        <v>107.9</v>
      </c>
      <c r="Q57" s="22">
        <v>101.4</v>
      </c>
      <c r="R57" s="22">
        <v>97.6</v>
      </c>
      <c r="S57" s="362">
        <v>112.1</v>
      </c>
    </row>
    <row r="58" spans="1:19" ht="13.5" customHeight="1">
      <c r="A58" s="233"/>
      <c r="B58" s="233" t="s">
        <v>366</v>
      </c>
      <c r="C58" s="245"/>
      <c r="D58" s="340">
        <v>102.5</v>
      </c>
      <c r="E58" s="270">
        <v>80.400000000000006</v>
      </c>
      <c r="F58" s="270">
        <v>101.9</v>
      </c>
      <c r="G58" s="270">
        <v>95.3</v>
      </c>
      <c r="H58" s="270">
        <v>95</v>
      </c>
      <c r="I58" s="270">
        <v>95.5</v>
      </c>
      <c r="J58" s="270">
        <v>101.2</v>
      </c>
      <c r="K58" s="270">
        <v>96.7</v>
      </c>
      <c r="L58" s="270">
        <v>79.5</v>
      </c>
      <c r="M58" s="270">
        <v>133.69999999999999</v>
      </c>
      <c r="N58" s="270">
        <v>93.7</v>
      </c>
      <c r="O58" s="270">
        <v>99.2</v>
      </c>
      <c r="P58" s="270">
        <v>111.2</v>
      </c>
      <c r="Q58" s="270">
        <v>102.5</v>
      </c>
      <c r="R58" s="270">
        <v>94.6</v>
      </c>
      <c r="S58" s="270">
        <v>117.7</v>
      </c>
    </row>
    <row r="59" spans="1:19" ht="13.5" customHeight="1">
      <c r="A59" s="234"/>
      <c r="B59" s="234" t="s">
        <v>160</v>
      </c>
      <c r="C59" s="246"/>
      <c r="D59" s="341">
        <v>103.6</v>
      </c>
      <c r="E59" s="355">
        <v>98.4</v>
      </c>
      <c r="F59" s="355">
        <v>102</v>
      </c>
      <c r="G59" s="355">
        <v>90.1</v>
      </c>
      <c r="H59" s="355">
        <v>98.1</v>
      </c>
      <c r="I59" s="355">
        <v>95.2</v>
      </c>
      <c r="J59" s="355">
        <v>98.1</v>
      </c>
      <c r="K59" s="355">
        <v>95</v>
      </c>
      <c r="L59" s="355">
        <v>130.6</v>
      </c>
      <c r="M59" s="355">
        <v>130.6</v>
      </c>
      <c r="N59" s="355">
        <v>96.2</v>
      </c>
      <c r="O59" s="355">
        <v>100.5</v>
      </c>
      <c r="P59" s="355">
        <v>116.8</v>
      </c>
      <c r="Q59" s="355">
        <v>105.5</v>
      </c>
      <c r="R59" s="355">
        <v>90.5</v>
      </c>
      <c r="S59" s="355">
        <v>115.3</v>
      </c>
    </row>
    <row r="60" spans="1:19" ht="13.5" customHeight="1">
      <c r="A60" s="233" t="s">
        <v>174</v>
      </c>
      <c r="B60" s="233">
        <v>11</v>
      </c>
      <c r="C60" s="245" t="s">
        <v>257</v>
      </c>
      <c r="D60" s="342">
        <v>103.8</v>
      </c>
      <c r="E60" s="356">
        <v>97.4</v>
      </c>
      <c r="F60" s="356">
        <v>102</v>
      </c>
      <c r="G60" s="356">
        <v>86.7</v>
      </c>
      <c r="H60" s="356">
        <v>97.2</v>
      </c>
      <c r="I60" s="356">
        <v>95.8</v>
      </c>
      <c r="J60" s="356">
        <v>98.5</v>
      </c>
      <c r="K60" s="356">
        <v>95.9</v>
      </c>
      <c r="L60" s="356">
        <v>132.1</v>
      </c>
      <c r="M60" s="356">
        <v>132</v>
      </c>
      <c r="N60" s="356">
        <v>97.3</v>
      </c>
      <c r="O60" s="356">
        <v>99.5</v>
      </c>
      <c r="P60" s="356">
        <v>118.6</v>
      </c>
      <c r="Q60" s="356">
        <v>106.3</v>
      </c>
      <c r="R60" s="356">
        <v>89.4</v>
      </c>
      <c r="S60" s="356">
        <v>113.8</v>
      </c>
    </row>
    <row r="61" spans="1:19" ht="13.5" customHeight="1">
      <c r="A61" s="235" t="s">
        <v>87</v>
      </c>
      <c r="B61" s="233">
        <v>12</v>
      </c>
      <c r="C61" s="245"/>
      <c r="D61" s="343">
        <v>103.7</v>
      </c>
      <c r="E61" s="357">
        <v>97.6</v>
      </c>
      <c r="F61" s="357">
        <v>101.2</v>
      </c>
      <c r="G61" s="357">
        <v>85.2</v>
      </c>
      <c r="H61" s="357">
        <v>96.9</v>
      </c>
      <c r="I61" s="357">
        <v>95.7</v>
      </c>
      <c r="J61" s="357">
        <v>98.1</v>
      </c>
      <c r="K61" s="357">
        <v>95.4</v>
      </c>
      <c r="L61" s="357">
        <v>142.30000000000001</v>
      </c>
      <c r="M61" s="357">
        <v>132.30000000000001</v>
      </c>
      <c r="N61" s="357">
        <v>97.4</v>
      </c>
      <c r="O61" s="357">
        <v>100.3</v>
      </c>
      <c r="P61" s="357">
        <v>118.8</v>
      </c>
      <c r="Q61" s="357">
        <v>106.6</v>
      </c>
      <c r="R61" s="357">
        <v>89.3</v>
      </c>
      <c r="S61" s="357">
        <v>114.9</v>
      </c>
    </row>
    <row r="62" spans="1:19" ht="13.5" customHeight="1">
      <c r="A62" s="235" t="s">
        <v>473</v>
      </c>
      <c r="B62" s="233" t="s">
        <v>363</v>
      </c>
      <c r="C62" s="245"/>
      <c r="D62" s="343">
        <v>103.2</v>
      </c>
      <c r="E62" s="357">
        <v>94.3</v>
      </c>
      <c r="F62" s="357">
        <v>101</v>
      </c>
      <c r="G62" s="357">
        <v>85</v>
      </c>
      <c r="H62" s="357">
        <v>92.5</v>
      </c>
      <c r="I62" s="357">
        <v>96.5</v>
      </c>
      <c r="J62" s="357">
        <v>97.2</v>
      </c>
      <c r="K62" s="357">
        <v>94.8</v>
      </c>
      <c r="L62" s="357">
        <v>144.6</v>
      </c>
      <c r="M62" s="357">
        <v>132.80000000000001</v>
      </c>
      <c r="N62" s="357">
        <v>94.7</v>
      </c>
      <c r="O62" s="357">
        <v>99.3</v>
      </c>
      <c r="P62" s="357">
        <v>118.5</v>
      </c>
      <c r="Q62" s="357">
        <v>105.1</v>
      </c>
      <c r="R62" s="357">
        <v>97.2</v>
      </c>
      <c r="S62" s="357">
        <v>115.7</v>
      </c>
    </row>
    <row r="63" spans="1:19" ht="13.5" customHeight="1">
      <c r="A63" s="235" t="s">
        <v>87</v>
      </c>
      <c r="B63" s="233">
        <v>2</v>
      </c>
      <c r="D63" s="343">
        <v>102.6</v>
      </c>
      <c r="E63" s="357">
        <v>94.8</v>
      </c>
      <c r="F63" s="357">
        <v>100.2</v>
      </c>
      <c r="G63" s="357">
        <v>80</v>
      </c>
      <c r="H63" s="357">
        <v>92.1</v>
      </c>
      <c r="I63" s="357">
        <v>97</v>
      </c>
      <c r="J63" s="357">
        <v>97.1</v>
      </c>
      <c r="K63" s="357">
        <v>95</v>
      </c>
      <c r="L63" s="357">
        <v>144.1</v>
      </c>
      <c r="M63" s="357">
        <v>132.9</v>
      </c>
      <c r="N63" s="357">
        <v>94.1</v>
      </c>
      <c r="O63" s="357">
        <v>100.3</v>
      </c>
      <c r="P63" s="357">
        <v>117.8</v>
      </c>
      <c r="Q63" s="357">
        <v>104.3</v>
      </c>
      <c r="R63" s="357">
        <v>97.2</v>
      </c>
      <c r="S63" s="357">
        <v>115.2</v>
      </c>
    </row>
    <row r="64" spans="1:19" ht="13.5" customHeight="1">
      <c r="A64" s="235" t="s">
        <v>87</v>
      </c>
      <c r="B64" s="233">
        <v>3</v>
      </c>
      <c r="C64" s="245"/>
      <c r="D64" s="343">
        <v>102.1</v>
      </c>
      <c r="E64" s="357">
        <v>95</v>
      </c>
      <c r="F64" s="357">
        <v>99.6</v>
      </c>
      <c r="G64" s="357">
        <v>79.5</v>
      </c>
      <c r="H64" s="357">
        <v>92.7</v>
      </c>
      <c r="I64" s="357">
        <v>98.1</v>
      </c>
      <c r="J64" s="357">
        <v>96.6</v>
      </c>
      <c r="K64" s="357">
        <v>93</v>
      </c>
      <c r="L64" s="357">
        <v>142.30000000000001</v>
      </c>
      <c r="M64" s="357">
        <v>131.80000000000001</v>
      </c>
      <c r="N64" s="357">
        <v>91.7</v>
      </c>
      <c r="O64" s="357">
        <v>101</v>
      </c>
      <c r="P64" s="357">
        <v>116.5</v>
      </c>
      <c r="Q64" s="357">
        <v>103.6</v>
      </c>
      <c r="R64" s="357">
        <v>94.8</v>
      </c>
      <c r="S64" s="357">
        <v>115.8</v>
      </c>
    </row>
    <row r="65" spans="1:19" ht="13.5" customHeight="1">
      <c r="A65" s="235" t="s">
        <v>87</v>
      </c>
      <c r="B65" s="233">
        <v>4</v>
      </c>
      <c r="C65" s="245"/>
      <c r="D65" s="343">
        <v>103</v>
      </c>
      <c r="E65" s="357">
        <v>98.9</v>
      </c>
      <c r="F65" s="357">
        <v>100.5</v>
      </c>
      <c r="G65" s="357">
        <v>79.8</v>
      </c>
      <c r="H65" s="357">
        <v>91.5</v>
      </c>
      <c r="I65" s="357">
        <v>98.1</v>
      </c>
      <c r="J65" s="357">
        <v>97.7</v>
      </c>
      <c r="K65" s="357">
        <v>92.5</v>
      </c>
      <c r="L65" s="357">
        <v>142.9</v>
      </c>
      <c r="M65" s="357">
        <v>134.1</v>
      </c>
      <c r="N65" s="357">
        <v>92.4</v>
      </c>
      <c r="O65" s="357">
        <v>97.6</v>
      </c>
      <c r="P65" s="357">
        <v>117.6</v>
      </c>
      <c r="Q65" s="357">
        <v>104.4</v>
      </c>
      <c r="R65" s="357">
        <v>109.8</v>
      </c>
      <c r="S65" s="357">
        <v>116.4</v>
      </c>
    </row>
    <row r="66" spans="1:19" ht="13.5" customHeight="1">
      <c r="A66" s="235" t="s">
        <v>87</v>
      </c>
      <c r="B66" s="233">
        <v>5</v>
      </c>
      <c r="C66" s="245"/>
      <c r="D66" s="343">
        <v>103.3</v>
      </c>
      <c r="E66" s="357">
        <v>99.1</v>
      </c>
      <c r="F66" s="357">
        <v>100.9</v>
      </c>
      <c r="G66" s="357">
        <v>84.1</v>
      </c>
      <c r="H66" s="357">
        <v>91.4</v>
      </c>
      <c r="I66" s="357">
        <v>97.9</v>
      </c>
      <c r="J66" s="357">
        <v>98.4</v>
      </c>
      <c r="K66" s="357">
        <v>93.4</v>
      </c>
      <c r="L66" s="357">
        <v>142.5</v>
      </c>
      <c r="M66" s="357">
        <v>134.1</v>
      </c>
      <c r="N66" s="357">
        <v>93.5</v>
      </c>
      <c r="O66" s="357">
        <v>98.3</v>
      </c>
      <c r="P66" s="357">
        <v>118.2</v>
      </c>
      <c r="Q66" s="357">
        <v>104.9</v>
      </c>
      <c r="R66" s="357">
        <v>110.4</v>
      </c>
      <c r="S66" s="357">
        <v>115</v>
      </c>
    </row>
    <row r="67" spans="1:19" ht="13.5" customHeight="1">
      <c r="A67" s="236" t="s">
        <v>87</v>
      </c>
      <c r="B67" s="233">
        <v>6</v>
      </c>
      <c r="C67" s="245"/>
      <c r="D67" s="343">
        <v>103.2</v>
      </c>
      <c r="E67" s="357">
        <v>99</v>
      </c>
      <c r="F67" s="357">
        <v>101</v>
      </c>
      <c r="G67" s="357">
        <v>82.6</v>
      </c>
      <c r="H67" s="357">
        <v>92</v>
      </c>
      <c r="I67" s="357">
        <v>97</v>
      </c>
      <c r="J67" s="357">
        <v>98</v>
      </c>
      <c r="K67" s="357">
        <v>93.5</v>
      </c>
      <c r="L67" s="357">
        <v>141.4</v>
      </c>
      <c r="M67" s="357">
        <v>134.5</v>
      </c>
      <c r="N67" s="357">
        <v>95.1</v>
      </c>
      <c r="O67" s="357">
        <v>100.8</v>
      </c>
      <c r="P67" s="357">
        <v>118.5</v>
      </c>
      <c r="Q67" s="357">
        <v>104.1</v>
      </c>
      <c r="R67" s="357">
        <v>111.1</v>
      </c>
      <c r="S67" s="357">
        <v>114.5</v>
      </c>
    </row>
    <row r="68" spans="1:19" ht="13.5" customHeight="1">
      <c r="A68" s="235" t="s">
        <v>87</v>
      </c>
      <c r="B68" s="233">
        <v>7</v>
      </c>
      <c r="D68" s="343">
        <v>103</v>
      </c>
      <c r="E68" s="357">
        <v>85.2</v>
      </c>
      <c r="F68" s="357">
        <v>100.6</v>
      </c>
      <c r="G68" s="357">
        <v>82.7</v>
      </c>
      <c r="H68" s="357">
        <v>91.5</v>
      </c>
      <c r="I68" s="357">
        <v>97.7</v>
      </c>
      <c r="J68" s="357">
        <v>98</v>
      </c>
      <c r="K68" s="357">
        <v>94.2</v>
      </c>
      <c r="L68" s="357">
        <v>140.4</v>
      </c>
      <c r="M68" s="357">
        <v>133.80000000000001</v>
      </c>
      <c r="N68" s="357">
        <v>100.9</v>
      </c>
      <c r="O68" s="357">
        <v>103.6</v>
      </c>
      <c r="P68" s="357">
        <v>118.5</v>
      </c>
      <c r="Q68" s="357">
        <v>103.6</v>
      </c>
      <c r="R68" s="357">
        <v>110.9</v>
      </c>
      <c r="S68" s="357">
        <v>113.3</v>
      </c>
    </row>
    <row r="69" spans="1:19" ht="13.5" customHeight="1">
      <c r="A69" s="233" t="s">
        <v>87</v>
      </c>
      <c r="B69" s="233">
        <v>8</v>
      </c>
      <c r="C69" s="245"/>
      <c r="D69" s="343">
        <v>102.1</v>
      </c>
      <c r="E69" s="357">
        <v>85.1</v>
      </c>
      <c r="F69" s="357">
        <v>99.9</v>
      </c>
      <c r="G69" s="357">
        <v>83.1</v>
      </c>
      <c r="H69" s="357">
        <v>90.9</v>
      </c>
      <c r="I69" s="357">
        <v>95.9</v>
      </c>
      <c r="J69" s="357">
        <v>97.6</v>
      </c>
      <c r="K69" s="357">
        <v>94</v>
      </c>
      <c r="L69" s="357">
        <v>143</v>
      </c>
      <c r="M69" s="357">
        <v>133.9</v>
      </c>
      <c r="N69" s="357">
        <v>99.7</v>
      </c>
      <c r="O69" s="357">
        <v>104.4</v>
      </c>
      <c r="P69" s="357">
        <v>118.7</v>
      </c>
      <c r="Q69" s="357">
        <v>102.9</v>
      </c>
      <c r="R69" s="357">
        <v>110.1</v>
      </c>
      <c r="S69" s="357">
        <v>109.3</v>
      </c>
    </row>
    <row r="70" spans="1:19" ht="13.5" customHeight="1">
      <c r="A70" s="235" t="s">
        <v>87</v>
      </c>
      <c r="B70" s="233">
        <v>9</v>
      </c>
      <c r="C70" s="245"/>
      <c r="D70" s="343">
        <v>101.2</v>
      </c>
      <c r="E70" s="357">
        <v>85.3</v>
      </c>
      <c r="F70" s="357">
        <v>99</v>
      </c>
      <c r="G70" s="357">
        <v>83.5</v>
      </c>
      <c r="H70" s="357">
        <v>90.9</v>
      </c>
      <c r="I70" s="357">
        <v>95.5</v>
      </c>
      <c r="J70" s="357">
        <v>97.4</v>
      </c>
      <c r="K70" s="357">
        <v>93.3</v>
      </c>
      <c r="L70" s="357">
        <v>143.6</v>
      </c>
      <c r="M70" s="357">
        <v>132.5</v>
      </c>
      <c r="N70" s="357">
        <v>98.8</v>
      </c>
      <c r="O70" s="357">
        <v>105.2</v>
      </c>
      <c r="P70" s="357">
        <v>118.2</v>
      </c>
      <c r="Q70" s="357">
        <v>101.9</v>
      </c>
      <c r="R70" s="357">
        <v>110.5</v>
      </c>
      <c r="S70" s="357">
        <v>106.8</v>
      </c>
    </row>
    <row r="71" spans="1:19" ht="13.5" customHeight="1">
      <c r="A71" s="235" t="s">
        <v>87</v>
      </c>
      <c r="B71" s="233">
        <v>10</v>
      </c>
      <c r="C71" s="245"/>
      <c r="D71" s="343">
        <v>101.3</v>
      </c>
      <c r="E71" s="357">
        <v>86.3</v>
      </c>
      <c r="F71" s="357">
        <v>98.8</v>
      </c>
      <c r="G71" s="357">
        <v>83.2</v>
      </c>
      <c r="H71" s="357">
        <v>100.1</v>
      </c>
      <c r="I71" s="357">
        <v>97.1</v>
      </c>
      <c r="J71" s="357">
        <v>97.9</v>
      </c>
      <c r="K71" s="357">
        <v>93.1</v>
      </c>
      <c r="L71" s="357">
        <v>143.1</v>
      </c>
      <c r="M71" s="357">
        <v>132.5</v>
      </c>
      <c r="N71" s="357">
        <v>100.2</v>
      </c>
      <c r="O71" s="357">
        <v>101.3</v>
      </c>
      <c r="P71" s="357">
        <v>119</v>
      </c>
      <c r="Q71" s="357">
        <v>100.8</v>
      </c>
      <c r="R71" s="357">
        <v>111</v>
      </c>
      <c r="S71" s="357">
        <v>106</v>
      </c>
    </row>
    <row r="72" spans="1:19" ht="13.5" customHeight="1">
      <c r="A72" s="237" t="s">
        <v>87</v>
      </c>
      <c r="B72" s="241">
        <v>11</v>
      </c>
      <c r="C72" s="247"/>
      <c r="D72" s="344">
        <v>100.8</v>
      </c>
      <c r="E72" s="358">
        <v>86.5</v>
      </c>
      <c r="F72" s="358">
        <v>98.3</v>
      </c>
      <c r="G72" s="358">
        <v>86.1</v>
      </c>
      <c r="H72" s="358">
        <v>100</v>
      </c>
      <c r="I72" s="358">
        <v>97</v>
      </c>
      <c r="J72" s="358">
        <v>97.7</v>
      </c>
      <c r="K72" s="358">
        <v>93</v>
      </c>
      <c r="L72" s="358">
        <v>141.69999999999999</v>
      </c>
      <c r="M72" s="358">
        <v>131.6</v>
      </c>
      <c r="N72" s="358">
        <v>99.3</v>
      </c>
      <c r="O72" s="358">
        <v>103</v>
      </c>
      <c r="P72" s="358">
        <v>119</v>
      </c>
      <c r="Q72" s="358">
        <v>100.7</v>
      </c>
      <c r="R72" s="358">
        <v>111.9</v>
      </c>
      <c r="S72" s="358">
        <v>103.3</v>
      </c>
    </row>
    <row r="73" spans="1:19" ht="17.25" customHeight="1">
      <c r="A73" s="293"/>
      <c r="B73" s="293"/>
      <c r="C73" s="293"/>
      <c r="D73" s="259" t="s">
        <v>97</v>
      </c>
      <c r="E73" s="259"/>
      <c r="F73" s="259"/>
      <c r="G73" s="259"/>
      <c r="H73" s="259"/>
      <c r="I73" s="259"/>
      <c r="J73" s="259"/>
      <c r="K73" s="259"/>
      <c r="L73" s="259"/>
      <c r="M73" s="259"/>
      <c r="N73" s="259"/>
      <c r="O73" s="259"/>
      <c r="P73" s="259"/>
      <c r="Q73" s="259"/>
      <c r="R73" s="259"/>
      <c r="S73" s="259"/>
    </row>
    <row r="74" spans="1:19" ht="13.5" customHeight="1">
      <c r="A74" s="232" t="s">
        <v>190</v>
      </c>
      <c r="B74" s="232" t="s">
        <v>60</v>
      </c>
      <c r="C74" s="245" t="s">
        <v>58</v>
      </c>
      <c r="D74" s="254">
        <v>1.3</v>
      </c>
      <c r="E74" s="265">
        <v>-0.6</v>
      </c>
      <c r="F74" s="265">
        <v>0.3</v>
      </c>
      <c r="G74" s="265">
        <v>-57.7</v>
      </c>
      <c r="H74" s="265">
        <v>8.5</v>
      </c>
      <c r="I74" s="265">
        <v>0.4</v>
      </c>
      <c r="J74" s="265">
        <v>7.5</v>
      </c>
      <c r="K74" s="265">
        <v>2.1</v>
      </c>
      <c r="L74" s="280">
        <v>1.9</v>
      </c>
      <c r="M74" s="280">
        <v>3.3</v>
      </c>
      <c r="N74" s="280">
        <v>-2.2999999999999998</v>
      </c>
      <c r="O74" s="280">
        <v>-0.5</v>
      </c>
      <c r="P74" s="265">
        <v>0.9</v>
      </c>
      <c r="Q74" s="265">
        <v>3.8</v>
      </c>
      <c r="R74" s="265">
        <v>-19</v>
      </c>
      <c r="S74" s="280">
        <v>5.0999999999999996</v>
      </c>
    </row>
    <row r="75" spans="1:19" ht="13.5" customHeight="1">
      <c r="A75" s="233" t="s">
        <v>52</v>
      </c>
      <c r="B75" s="233" t="s">
        <v>333</v>
      </c>
      <c r="C75" s="245"/>
      <c r="D75" s="255">
        <v>1.1000000000000001</v>
      </c>
      <c r="E75" s="266">
        <v>6.3</v>
      </c>
      <c r="F75" s="266">
        <v>1</v>
      </c>
      <c r="G75" s="266">
        <v>123.3</v>
      </c>
      <c r="H75" s="266">
        <v>2.5</v>
      </c>
      <c r="I75" s="266">
        <v>2.6</v>
      </c>
      <c r="J75" s="266">
        <v>2.2000000000000002</v>
      </c>
      <c r="K75" s="266">
        <v>-2.5</v>
      </c>
      <c r="L75" s="281">
        <v>-3.2</v>
      </c>
      <c r="M75" s="281">
        <v>3</v>
      </c>
      <c r="N75" s="281">
        <v>0.5</v>
      </c>
      <c r="O75" s="281">
        <v>3.8</v>
      </c>
      <c r="P75" s="266">
        <v>-4.7</v>
      </c>
      <c r="Q75" s="266">
        <v>-1</v>
      </c>
      <c r="R75" s="266">
        <v>-0.7</v>
      </c>
      <c r="S75" s="281">
        <v>0.9</v>
      </c>
    </row>
    <row r="76" spans="1:19" ht="13.5" customHeight="1">
      <c r="A76" s="233"/>
      <c r="B76" s="233" t="s">
        <v>244</v>
      </c>
      <c r="C76" s="245"/>
      <c r="D76" s="255">
        <v>0.5</v>
      </c>
      <c r="E76" s="266">
        <v>-0.4</v>
      </c>
      <c r="F76" s="266">
        <v>0.1</v>
      </c>
      <c r="G76" s="266">
        <v>-1.4</v>
      </c>
      <c r="H76" s="266">
        <v>5.4</v>
      </c>
      <c r="I76" s="266">
        <v>4</v>
      </c>
      <c r="J76" s="266">
        <v>5.2</v>
      </c>
      <c r="K76" s="266">
        <v>1.6</v>
      </c>
      <c r="L76" s="281">
        <v>-20.2</v>
      </c>
      <c r="M76" s="281">
        <v>-31.7</v>
      </c>
      <c r="N76" s="281">
        <v>-5.2</v>
      </c>
      <c r="O76" s="281">
        <v>-4</v>
      </c>
      <c r="P76" s="266">
        <v>24.5</v>
      </c>
      <c r="Q76" s="266">
        <v>0</v>
      </c>
      <c r="R76" s="266">
        <v>-4</v>
      </c>
      <c r="S76" s="281">
        <v>-4.5</v>
      </c>
    </row>
    <row r="77" spans="1:19" ht="13.5" customHeight="1">
      <c r="A77" s="233"/>
      <c r="B77" s="233" t="s">
        <v>153</v>
      </c>
      <c r="C77" s="245"/>
      <c r="D77" s="255">
        <v>1.8</v>
      </c>
      <c r="E77" s="266">
        <v>-1.2</v>
      </c>
      <c r="F77" s="266">
        <v>-0.8</v>
      </c>
      <c r="G77" s="266">
        <v>-2.4</v>
      </c>
      <c r="H77" s="266">
        <v>-0.2</v>
      </c>
      <c r="I77" s="266">
        <v>-2.1</v>
      </c>
      <c r="J77" s="266">
        <v>3.8</v>
      </c>
      <c r="K77" s="266">
        <v>-1.9</v>
      </c>
      <c r="L77" s="281">
        <v>4.7</v>
      </c>
      <c r="M77" s="281">
        <v>38.1</v>
      </c>
      <c r="N77" s="281">
        <v>-6.3</v>
      </c>
      <c r="O77" s="281">
        <v>-1</v>
      </c>
      <c r="P77" s="266">
        <v>7.9</v>
      </c>
      <c r="Q77" s="266">
        <v>1.4</v>
      </c>
      <c r="R77" s="266">
        <v>-2.4</v>
      </c>
      <c r="S77" s="281">
        <v>12.1</v>
      </c>
    </row>
    <row r="78" spans="1:19" ht="13.5" customHeight="1">
      <c r="A78" s="233"/>
      <c r="B78" s="233" t="s">
        <v>366</v>
      </c>
      <c r="C78" s="245"/>
      <c r="D78" s="255">
        <v>0.7</v>
      </c>
      <c r="E78" s="266">
        <v>-18.600000000000001</v>
      </c>
      <c r="F78" s="266">
        <v>2.7</v>
      </c>
      <c r="G78" s="266">
        <v>-2.4</v>
      </c>
      <c r="H78" s="266">
        <v>-4.8</v>
      </c>
      <c r="I78" s="266">
        <v>-2.4</v>
      </c>
      <c r="J78" s="266">
        <v>-2.5</v>
      </c>
      <c r="K78" s="266">
        <v>-1.4</v>
      </c>
      <c r="L78" s="281">
        <v>-24.1</v>
      </c>
      <c r="M78" s="281">
        <v>-3.2</v>
      </c>
      <c r="N78" s="281">
        <v>0</v>
      </c>
      <c r="O78" s="281">
        <v>0.2</v>
      </c>
      <c r="P78" s="266">
        <v>3.1</v>
      </c>
      <c r="Q78" s="266">
        <v>1.2</v>
      </c>
      <c r="R78" s="266">
        <v>-3.1</v>
      </c>
      <c r="S78" s="281">
        <v>5</v>
      </c>
    </row>
    <row r="79" spans="1:19" ht="13.5" customHeight="1">
      <c r="A79" s="234"/>
      <c r="B79" s="234" t="s">
        <v>160</v>
      </c>
      <c r="C79" s="246"/>
      <c r="D79" s="257">
        <v>1</v>
      </c>
      <c r="E79" s="268">
        <v>22.4</v>
      </c>
      <c r="F79" s="268">
        <v>0.1</v>
      </c>
      <c r="G79" s="268">
        <v>-5.5</v>
      </c>
      <c r="H79" s="268">
        <v>3.2</v>
      </c>
      <c r="I79" s="268">
        <v>-0.4</v>
      </c>
      <c r="J79" s="268">
        <v>-3</v>
      </c>
      <c r="K79" s="268">
        <v>-1.8</v>
      </c>
      <c r="L79" s="268">
        <v>64.2</v>
      </c>
      <c r="M79" s="268">
        <v>-2.2999999999999998</v>
      </c>
      <c r="N79" s="268">
        <v>2.6</v>
      </c>
      <c r="O79" s="268">
        <v>1.3</v>
      </c>
      <c r="P79" s="268">
        <v>5</v>
      </c>
      <c r="Q79" s="268">
        <v>2.8</v>
      </c>
      <c r="R79" s="268">
        <v>-4.4000000000000004</v>
      </c>
      <c r="S79" s="268">
        <v>-2</v>
      </c>
    </row>
    <row r="80" spans="1:19" ht="13.5" customHeight="1">
      <c r="A80" s="233" t="s">
        <v>174</v>
      </c>
      <c r="B80" s="233">
        <v>11</v>
      </c>
      <c r="C80" s="245" t="s">
        <v>257</v>
      </c>
      <c r="D80" s="336">
        <v>1</v>
      </c>
      <c r="E80" s="352">
        <v>19.7</v>
      </c>
      <c r="F80" s="352">
        <v>0.4</v>
      </c>
      <c r="G80" s="352">
        <v>-7</v>
      </c>
      <c r="H80" s="352">
        <v>2.7</v>
      </c>
      <c r="I80" s="352">
        <v>0.3</v>
      </c>
      <c r="J80" s="352">
        <v>-0.8</v>
      </c>
      <c r="K80" s="352">
        <v>-0.7</v>
      </c>
      <c r="L80" s="352">
        <v>72.2</v>
      </c>
      <c r="M80" s="352">
        <v>-0.6</v>
      </c>
      <c r="N80" s="352">
        <v>2.2999999999999998</v>
      </c>
      <c r="O80" s="352">
        <v>-0.8</v>
      </c>
      <c r="P80" s="352">
        <v>3.3</v>
      </c>
      <c r="Q80" s="352">
        <v>2.5</v>
      </c>
      <c r="R80" s="352">
        <v>-3.1</v>
      </c>
      <c r="S80" s="352">
        <v>-4.2</v>
      </c>
    </row>
    <row r="81" spans="1:32" ht="13.5" customHeight="1">
      <c r="A81" s="235" t="s">
        <v>87</v>
      </c>
      <c r="B81" s="233">
        <v>12</v>
      </c>
      <c r="C81" s="245"/>
      <c r="D81" s="337">
        <v>0.7</v>
      </c>
      <c r="E81" s="353">
        <v>23.1</v>
      </c>
      <c r="F81" s="353">
        <v>-0.3</v>
      </c>
      <c r="G81" s="353">
        <v>-8.5</v>
      </c>
      <c r="H81" s="353">
        <v>2.4</v>
      </c>
      <c r="I81" s="353">
        <v>-0.7</v>
      </c>
      <c r="J81" s="353">
        <v>-1</v>
      </c>
      <c r="K81" s="353">
        <v>0</v>
      </c>
      <c r="L81" s="353">
        <v>86.1</v>
      </c>
      <c r="M81" s="353">
        <v>-0.3</v>
      </c>
      <c r="N81" s="353">
        <v>1.5</v>
      </c>
      <c r="O81" s="353">
        <v>-1.5</v>
      </c>
      <c r="P81" s="353">
        <v>3.4</v>
      </c>
      <c r="Q81" s="353">
        <v>2.6</v>
      </c>
      <c r="R81" s="353">
        <v>-5.0999999999999996</v>
      </c>
      <c r="S81" s="353">
        <v>-3.4</v>
      </c>
    </row>
    <row r="82" spans="1:32" ht="13.5" customHeight="1">
      <c r="A82" s="235" t="s">
        <v>473</v>
      </c>
      <c r="B82" s="233" t="s">
        <v>363</v>
      </c>
      <c r="C82" s="245"/>
      <c r="D82" s="337">
        <v>0</v>
      </c>
      <c r="E82" s="353">
        <v>-4.0999999999999996</v>
      </c>
      <c r="F82" s="353">
        <v>-0.1</v>
      </c>
      <c r="G82" s="353">
        <v>-8.3000000000000007</v>
      </c>
      <c r="H82" s="353">
        <v>-5.0999999999999996</v>
      </c>
      <c r="I82" s="353">
        <v>0.7</v>
      </c>
      <c r="J82" s="353">
        <v>-1.3</v>
      </c>
      <c r="K82" s="353">
        <v>-0.3</v>
      </c>
      <c r="L82" s="353">
        <v>17.600000000000001</v>
      </c>
      <c r="M82" s="353">
        <v>0.9</v>
      </c>
      <c r="N82" s="353">
        <v>-1.3</v>
      </c>
      <c r="O82" s="353">
        <v>-2</v>
      </c>
      <c r="P82" s="353">
        <v>3.9</v>
      </c>
      <c r="Q82" s="353">
        <v>1.2</v>
      </c>
      <c r="R82" s="353">
        <v>5.4</v>
      </c>
      <c r="S82" s="353">
        <v>-2.6</v>
      </c>
    </row>
    <row r="83" spans="1:32" ht="13.5" customHeight="1">
      <c r="A83" s="235" t="s">
        <v>87</v>
      </c>
      <c r="B83" s="233">
        <v>2</v>
      </c>
      <c r="D83" s="337">
        <v>-0.3</v>
      </c>
      <c r="E83" s="353">
        <v>-4</v>
      </c>
      <c r="F83" s="353">
        <v>-0.7</v>
      </c>
      <c r="G83" s="353">
        <v>-13.5</v>
      </c>
      <c r="H83" s="353">
        <v>-5.0999999999999996</v>
      </c>
      <c r="I83" s="353">
        <v>2.4</v>
      </c>
      <c r="J83" s="353">
        <v>-1.4</v>
      </c>
      <c r="K83" s="353">
        <v>0.1</v>
      </c>
      <c r="L83" s="353">
        <v>14.4</v>
      </c>
      <c r="M83" s="353">
        <v>2.1</v>
      </c>
      <c r="N83" s="353">
        <v>-1.1000000000000001</v>
      </c>
      <c r="O83" s="353">
        <v>-1</v>
      </c>
      <c r="P83" s="353">
        <v>3.6</v>
      </c>
      <c r="Q83" s="353">
        <v>0.3</v>
      </c>
      <c r="R83" s="353">
        <v>5.7</v>
      </c>
      <c r="S83" s="353">
        <v>-2.9</v>
      </c>
    </row>
    <row r="84" spans="1:32" ht="13.5" customHeight="1">
      <c r="A84" s="235" t="s">
        <v>87</v>
      </c>
      <c r="B84" s="233">
        <v>3</v>
      </c>
      <c r="C84" s="245"/>
      <c r="D84" s="337">
        <v>-0.5</v>
      </c>
      <c r="E84" s="353">
        <v>-3.3</v>
      </c>
      <c r="F84" s="353">
        <v>-1.4</v>
      </c>
      <c r="G84" s="353">
        <v>-14.3</v>
      </c>
      <c r="H84" s="353">
        <v>-3.7</v>
      </c>
      <c r="I84" s="353">
        <v>4.3</v>
      </c>
      <c r="J84" s="353">
        <v>-1.1000000000000001</v>
      </c>
      <c r="K84" s="353">
        <v>-1.4</v>
      </c>
      <c r="L84" s="353">
        <v>12.2</v>
      </c>
      <c r="M84" s="353">
        <v>1.8</v>
      </c>
      <c r="N84" s="353">
        <v>-3</v>
      </c>
      <c r="O84" s="353">
        <v>-0.7</v>
      </c>
      <c r="P84" s="353">
        <v>2.9</v>
      </c>
      <c r="Q84" s="353">
        <v>0.2</v>
      </c>
      <c r="R84" s="353">
        <v>4.4000000000000004</v>
      </c>
      <c r="S84" s="353">
        <v>-1.8</v>
      </c>
    </row>
    <row r="85" spans="1:32" ht="13.5" customHeight="1">
      <c r="A85" s="235" t="s">
        <v>87</v>
      </c>
      <c r="B85" s="233">
        <v>4</v>
      </c>
      <c r="C85" s="245"/>
      <c r="D85" s="337">
        <v>-1</v>
      </c>
      <c r="E85" s="353">
        <v>-1</v>
      </c>
      <c r="F85" s="353">
        <v>-2.2000000000000002</v>
      </c>
      <c r="G85" s="353">
        <v>-15.6</v>
      </c>
      <c r="H85" s="353">
        <v>-8.4</v>
      </c>
      <c r="I85" s="353">
        <v>2.9</v>
      </c>
      <c r="J85" s="353">
        <v>0.7</v>
      </c>
      <c r="K85" s="353">
        <v>-2.6</v>
      </c>
      <c r="L85" s="353">
        <v>10.3</v>
      </c>
      <c r="M85" s="353">
        <v>4.3</v>
      </c>
      <c r="N85" s="353">
        <v>-1.9</v>
      </c>
      <c r="O85" s="353">
        <v>0</v>
      </c>
      <c r="P85" s="353">
        <v>0.9</v>
      </c>
      <c r="Q85" s="353">
        <v>-1.3</v>
      </c>
      <c r="R85" s="353">
        <v>21.2</v>
      </c>
      <c r="S85" s="353">
        <v>-2.6</v>
      </c>
    </row>
    <row r="86" spans="1:32" ht="13.5" customHeight="1">
      <c r="A86" s="235" t="s">
        <v>87</v>
      </c>
      <c r="B86" s="233">
        <v>5</v>
      </c>
      <c r="C86" s="245"/>
      <c r="D86" s="337">
        <v>-0.5</v>
      </c>
      <c r="E86" s="353">
        <v>-0.3</v>
      </c>
      <c r="F86" s="353">
        <v>-1.9</v>
      </c>
      <c r="G86" s="353">
        <v>-11</v>
      </c>
      <c r="H86" s="353">
        <v>-8.1999999999999993</v>
      </c>
      <c r="I86" s="353">
        <v>3.4</v>
      </c>
      <c r="J86" s="353">
        <v>0.6</v>
      </c>
      <c r="K86" s="353">
        <v>-1</v>
      </c>
      <c r="L86" s="353">
        <v>6.9</v>
      </c>
      <c r="M86" s="353">
        <v>3.6</v>
      </c>
      <c r="N86" s="353">
        <v>-1.4</v>
      </c>
      <c r="O86" s="353">
        <v>-1.8</v>
      </c>
      <c r="P86" s="353">
        <v>0.8</v>
      </c>
      <c r="Q86" s="353">
        <v>-1</v>
      </c>
      <c r="R86" s="353">
        <v>21.1</v>
      </c>
      <c r="S86" s="353">
        <v>0.4</v>
      </c>
    </row>
    <row r="87" spans="1:32" ht="13.5" customHeight="1">
      <c r="A87" s="236" t="s">
        <v>87</v>
      </c>
      <c r="B87" s="233">
        <v>6</v>
      </c>
      <c r="C87" s="245"/>
      <c r="D87" s="337">
        <v>-0.7</v>
      </c>
      <c r="E87" s="353">
        <v>0</v>
      </c>
      <c r="F87" s="353">
        <v>-1.9</v>
      </c>
      <c r="G87" s="353">
        <v>-12.4</v>
      </c>
      <c r="H87" s="353">
        <v>-7.3</v>
      </c>
      <c r="I87" s="353">
        <v>2</v>
      </c>
      <c r="J87" s="353">
        <v>0.1</v>
      </c>
      <c r="K87" s="353">
        <v>-1.2</v>
      </c>
      <c r="L87" s="353">
        <v>9.6</v>
      </c>
      <c r="M87" s="353">
        <v>3.8</v>
      </c>
      <c r="N87" s="353">
        <v>-0.6</v>
      </c>
      <c r="O87" s="353">
        <v>1.4</v>
      </c>
      <c r="P87" s="353">
        <v>0.1</v>
      </c>
      <c r="Q87" s="353">
        <v>-1.8</v>
      </c>
      <c r="R87" s="353">
        <v>22.8</v>
      </c>
      <c r="S87" s="353">
        <v>0.6</v>
      </c>
    </row>
    <row r="88" spans="1:32" ht="13.5" customHeight="1">
      <c r="A88" s="235" t="s">
        <v>87</v>
      </c>
      <c r="B88" s="233">
        <v>7</v>
      </c>
      <c r="D88" s="337">
        <v>-0.8</v>
      </c>
      <c r="E88" s="353">
        <v>-13.6</v>
      </c>
      <c r="F88" s="353">
        <v>-2.2999999999999998</v>
      </c>
      <c r="G88" s="353">
        <v>-5.0999999999999996</v>
      </c>
      <c r="H88" s="353">
        <v>-7.8</v>
      </c>
      <c r="I88" s="353">
        <v>3</v>
      </c>
      <c r="J88" s="353">
        <v>-0.4</v>
      </c>
      <c r="K88" s="353">
        <v>-0.7</v>
      </c>
      <c r="L88" s="353">
        <v>7.2</v>
      </c>
      <c r="M88" s="353">
        <v>3.5</v>
      </c>
      <c r="N88" s="353">
        <v>4.2</v>
      </c>
      <c r="O88" s="353">
        <v>2.8</v>
      </c>
      <c r="P88" s="353">
        <v>0.8</v>
      </c>
      <c r="Q88" s="353">
        <v>-2.4</v>
      </c>
      <c r="R88" s="353">
        <v>22.7</v>
      </c>
      <c r="S88" s="353">
        <v>1.4</v>
      </c>
    </row>
    <row r="89" spans="1:32" ht="13.5" customHeight="1">
      <c r="A89" s="233" t="s">
        <v>87</v>
      </c>
      <c r="B89" s="233">
        <v>8</v>
      </c>
      <c r="C89" s="245"/>
      <c r="D89" s="337">
        <v>-1.6</v>
      </c>
      <c r="E89" s="353">
        <v>-13.7</v>
      </c>
      <c r="F89" s="353">
        <v>-2.2999999999999998</v>
      </c>
      <c r="G89" s="353">
        <v>-3.9</v>
      </c>
      <c r="H89" s="353">
        <v>-7.6</v>
      </c>
      <c r="I89" s="353">
        <v>1.1000000000000001</v>
      </c>
      <c r="J89" s="353">
        <v>-1.3</v>
      </c>
      <c r="K89" s="353">
        <v>-0.6</v>
      </c>
      <c r="L89" s="353">
        <v>8.8000000000000007</v>
      </c>
      <c r="M89" s="353">
        <v>2.8</v>
      </c>
      <c r="N89" s="353">
        <v>2.8</v>
      </c>
      <c r="O89" s="353">
        <v>3.4</v>
      </c>
      <c r="P89" s="353">
        <v>0.8</v>
      </c>
      <c r="Q89" s="353">
        <v>-2.5</v>
      </c>
      <c r="R89" s="353">
        <v>22.3</v>
      </c>
      <c r="S89" s="353">
        <v>-4.5</v>
      </c>
    </row>
    <row r="90" spans="1:32" ht="13.5" customHeight="1">
      <c r="A90" s="235" t="s">
        <v>87</v>
      </c>
      <c r="B90" s="233">
        <v>9</v>
      </c>
      <c r="C90" s="245"/>
      <c r="D90" s="337">
        <v>-2.5</v>
      </c>
      <c r="E90" s="353">
        <v>-13</v>
      </c>
      <c r="F90" s="353">
        <v>-3</v>
      </c>
      <c r="G90" s="353">
        <v>-3.9</v>
      </c>
      <c r="H90" s="353">
        <v>-7.9</v>
      </c>
      <c r="I90" s="353">
        <v>0.2</v>
      </c>
      <c r="J90" s="353">
        <v>-1.2</v>
      </c>
      <c r="K90" s="353">
        <v>-1.5</v>
      </c>
      <c r="L90" s="353">
        <v>9.6999999999999993</v>
      </c>
      <c r="M90" s="353">
        <v>0.4</v>
      </c>
      <c r="N90" s="353">
        <v>0.3</v>
      </c>
      <c r="O90" s="353">
        <v>3.7</v>
      </c>
      <c r="P90" s="353">
        <v>0.6</v>
      </c>
      <c r="Q90" s="353">
        <v>-4</v>
      </c>
      <c r="R90" s="353">
        <v>22.8</v>
      </c>
      <c r="S90" s="353">
        <v>-5.9</v>
      </c>
    </row>
    <row r="91" spans="1:32" ht="13.5" customHeight="1">
      <c r="A91" s="235" t="s">
        <v>87</v>
      </c>
      <c r="B91" s="233">
        <v>10</v>
      </c>
      <c r="C91" s="245"/>
      <c r="D91" s="337">
        <v>-2.2000000000000002</v>
      </c>
      <c r="E91" s="353">
        <v>-11</v>
      </c>
      <c r="F91" s="353">
        <v>-2.9</v>
      </c>
      <c r="G91" s="353">
        <v>-4.3</v>
      </c>
      <c r="H91" s="353">
        <v>3.6</v>
      </c>
      <c r="I91" s="353">
        <v>1.5</v>
      </c>
      <c r="J91" s="353">
        <v>0.2</v>
      </c>
      <c r="K91" s="353">
        <v>-3.2</v>
      </c>
      <c r="L91" s="353">
        <v>8.6</v>
      </c>
      <c r="M91" s="353">
        <v>0.3</v>
      </c>
      <c r="N91" s="353">
        <v>3.6</v>
      </c>
      <c r="O91" s="353">
        <v>1</v>
      </c>
      <c r="P91" s="353">
        <v>0.3</v>
      </c>
      <c r="Q91" s="353">
        <v>-5.2</v>
      </c>
      <c r="R91" s="353">
        <v>24.3</v>
      </c>
      <c r="S91" s="353">
        <v>-5.7</v>
      </c>
    </row>
    <row r="92" spans="1:32" ht="13.5" customHeight="1">
      <c r="A92" s="237" t="s">
        <v>87</v>
      </c>
      <c r="B92" s="241">
        <v>11</v>
      </c>
      <c r="C92" s="247"/>
      <c r="D92" s="258">
        <v>-2.9</v>
      </c>
      <c r="E92" s="269">
        <v>-11.2</v>
      </c>
      <c r="F92" s="269">
        <v>-3.6</v>
      </c>
      <c r="G92" s="269">
        <v>-0.7</v>
      </c>
      <c r="H92" s="269">
        <v>2.9</v>
      </c>
      <c r="I92" s="269">
        <v>1.3</v>
      </c>
      <c r="J92" s="269">
        <v>-0.8</v>
      </c>
      <c r="K92" s="269">
        <v>-3</v>
      </c>
      <c r="L92" s="269">
        <v>7.3</v>
      </c>
      <c r="M92" s="269">
        <v>-0.3</v>
      </c>
      <c r="N92" s="269">
        <v>2.1</v>
      </c>
      <c r="O92" s="269">
        <v>3.5</v>
      </c>
      <c r="P92" s="269">
        <v>0.3</v>
      </c>
      <c r="Q92" s="269">
        <v>-5.3</v>
      </c>
      <c r="R92" s="269">
        <v>25.2</v>
      </c>
      <c r="S92" s="269">
        <v>-9.1999999999999993</v>
      </c>
    </row>
    <row r="93" spans="1:32" ht="27" customHeight="1">
      <c r="A93" s="238" t="s">
        <v>474</v>
      </c>
      <c r="B93" s="238"/>
      <c r="C93" s="248"/>
      <c r="D93" s="304">
        <v>-0.5</v>
      </c>
      <c r="E93" s="260">
        <v>0.2</v>
      </c>
      <c r="F93" s="260">
        <v>-0.5</v>
      </c>
      <c r="G93" s="260">
        <v>3.5</v>
      </c>
      <c r="H93" s="260">
        <v>-0.1</v>
      </c>
      <c r="I93" s="260">
        <v>-0.1</v>
      </c>
      <c r="J93" s="260">
        <v>-0.2</v>
      </c>
      <c r="K93" s="260">
        <v>-0.1</v>
      </c>
      <c r="L93" s="260">
        <v>-1</v>
      </c>
      <c r="M93" s="260">
        <v>-0.7</v>
      </c>
      <c r="N93" s="260">
        <v>-0.9</v>
      </c>
      <c r="O93" s="260">
        <v>1.7</v>
      </c>
      <c r="P93" s="260">
        <v>0</v>
      </c>
      <c r="Q93" s="260">
        <v>-0.1</v>
      </c>
      <c r="R93" s="260">
        <v>0.8</v>
      </c>
      <c r="S93" s="260">
        <v>-2.5</v>
      </c>
      <c r="T93" s="239"/>
      <c r="U93" s="239"/>
      <c r="V93" s="239"/>
      <c r="W93" s="239"/>
      <c r="X93" s="239"/>
      <c r="Y93" s="239"/>
      <c r="Z93" s="239"/>
      <c r="AA93" s="239"/>
      <c r="AB93" s="239"/>
      <c r="AC93" s="239"/>
      <c r="AD93" s="239"/>
      <c r="AE93" s="239"/>
      <c r="AF93" s="239"/>
    </row>
    <row r="94" spans="1:32" ht="22.5" customHeight="1">
      <c r="A94" s="327"/>
      <c r="B94" s="327"/>
      <c r="C94" s="327"/>
      <c r="D94" s="327"/>
      <c r="E94" s="327"/>
      <c r="F94" s="327"/>
      <c r="G94" s="327"/>
      <c r="H94" s="327"/>
      <c r="I94" s="327"/>
      <c r="J94" s="327"/>
      <c r="K94" s="327"/>
      <c r="L94" s="327"/>
      <c r="M94" s="327"/>
      <c r="N94" s="327"/>
      <c r="O94" s="327"/>
      <c r="P94" s="327"/>
      <c r="Q94" s="327"/>
      <c r="R94" s="327"/>
      <c r="S94" s="327"/>
    </row>
    <row r="95" spans="1:32">
      <c r="A95" s="328"/>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5"/>
  <pageMargins left="0.78740157480314965" right="0.39370078740157483" top="0.43307086614173229" bottom="0.59055118110236227" header="0.31496062992125984" footer="0.35433070866141736"/>
  <pageSetup paperSize="9" scale="59"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workbookViewId="0">
      <selection activeCell="U1" sqref="U1:X1048576"/>
    </sheetView>
  </sheetViews>
  <sheetFormatPr defaultColWidth="9" defaultRowHeight="13"/>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20" width="9" style="1" bestFit="1" customWidth="0"/>
    <col min="21" max="16384" width="9" style="1"/>
  </cols>
  <sheetData>
    <row r="1" spans="1:19" ht="9" customHeight="1">
      <c r="H1" s="2"/>
      <c r="I1" s="2"/>
      <c r="J1" s="2"/>
      <c r="K1" s="2"/>
      <c r="L1" s="2"/>
      <c r="M1" s="2"/>
    </row>
    <row r="2" spans="1:19" ht="22.5" customHeight="1">
      <c r="B2" s="368"/>
      <c r="C2" s="368"/>
      <c r="D2" s="368"/>
      <c r="G2" s="417"/>
      <c r="H2" s="2"/>
      <c r="I2" s="422" t="s">
        <v>170</v>
      </c>
      <c r="J2" s="423"/>
      <c r="K2" s="423"/>
      <c r="L2" s="423"/>
      <c r="M2" s="2"/>
      <c r="N2" s="2"/>
      <c r="Q2" s="440"/>
    </row>
    <row r="3" spans="1:19">
      <c r="B3" s="227" t="s">
        <v>65</v>
      </c>
      <c r="C3" s="227"/>
      <c r="D3" s="227"/>
      <c r="E3" s="397"/>
      <c r="F3" s="397"/>
      <c r="Q3" s="397" t="s">
        <v>301</v>
      </c>
      <c r="R3" s="444"/>
    </row>
    <row r="4" spans="1:19">
      <c r="B4" s="369" t="s">
        <v>233</v>
      </c>
      <c r="C4" s="378"/>
      <c r="D4" s="387"/>
      <c r="E4" s="398" t="s">
        <v>234</v>
      </c>
      <c r="F4" s="405"/>
      <c r="G4" s="398" t="s">
        <v>207</v>
      </c>
      <c r="H4" s="420"/>
      <c r="I4" s="398" t="s">
        <v>91</v>
      </c>
      <c r="J4" s="405"/>
      <c r="K4" s="425" t="s">
        <v>159</v>
      </c>
      <c r="L4" s="420"/>
      <c r="M4" s="427" t="s">
        <v>238</v>
      </c>
      <c r="N4" s="428"/>
      <c r="O4" s="429" t="s">
        <v>23</v>
      </c>
      <c r="P4" s="405"/>
      <c r="Q4" s="398" t="s">
        <v>241</v>
      </c>
      <c r="R4" s="420"/>
    </row>
    <row r="5" spans="1:19">
      <c r="B5" s="370"/>
      <c r="C5" s="379"/>
      <c r="D5" s="388"/>
      <c r="E5" s="399" t="s">
        <v>246</v>
      </c>
      <c r="F5" s="406" t="s">
        <v>482</v>
      </c>
      <c r="G5" s="399" t="s">
        <v>246</v>
      </c>
      <c r="H5" s="406" t="s">
        <v>482</v>
      </c>
      <c r="I5" s="399" t="s">
        <v>246</v>
      </c>
      <c r="J5" s="406" t="s">
        <v>482</v>
      </c>
      <c r="K5" s="399" t="s">
        <v>246</v>
      </c>
      <c r="L5" s="406" t="s">
        <v>482</v>
      </c>
      <c r="M5" s="399" t="s">
        <v>246</v>
      </c>
      <c r="N5" s="406" t="s">
        <v>482</v>
      </c>
      <c r="O5" s="430" t="s">
        <v>483</v>
      </c>
      <c r="P5" s="406" t="s">
        <v>484</v>
      </c>
      <c r="Q5" s="430" t="s">
        <v>483</v>
      </c>
      <c r="R5" s="406" t="s">
        <v>484</v>
      </c>
    </row>
    <row r="6" spans="1:19" s="130" customFormat="1" ht="8.5">
      <c r="B6" s="371"/>
      <c r="C6" s="380"/>
      <c r="D6" s="389"/>
      <c r="E6" s="400"/>
      <c r="F6" s="407" t="s">
        <v>139</v>
      </c>
      <c r="G6" s="192"/>
      <c r="H6" s="407" t="s">
        <v>139</v>
      </c>
      <c r="I6" s="400"/>
      <c r="J6" s="407" t="s">
        <v>139</v>
      </c>
      <c r="K6" s="192"/>
      <c r="L6" s="407" t="s">
        <v>139</v>
      </c>
      <c r="M6" s="400"/>
      <c r="N6" s="407" t="s">
        <v>139</v>
      </c>
      <c r="O6" s="431" t="s">
        <v>139</v>
      </c>
      <c r="P6" s="407" t="s">
        <v>57</v>
      </c>
      <c r="Q6" s="441" t="s">
        <v>139</v>
      </c>
      <c r="R6" s="407" t="s">
        <v>57</v>
      </c>
    </row>
    <row r="7" spans="1:19">
      <c r="B7" s="372" t="s">
        <v>174</v>
      </c>
      <c r="C7" s="381">
        <v>12</v>
      </c>
      <c r="D7" s="1" t="s">
        <v>257</v>
      </c>
      <c r="E7" s="401">
        <v>106.7</v>
      </c>
      <c r="F7" s="408">
        <v>1.5223596574690852</v>
      </c>
      <c r="G7" s="2">
        <v>104.9</v>
      </c>
      <c r="H7" s="408">
        <v>-0.28517110266159423</v>
      </c>
      <c r="I7" s="401">
        <v>102.2</v>
      </c>
      <c r="J7" s="408">
        <v>-0.38986354775827631</v>
      </c>
      <c r="K7" s="2">
        <v>119.1</v>
      </c>
      <c r="L7" s="408">
        <v>-1.4072847682119229</v>
      </c>
      <c r="M7" s="401">
        <v>103.8</v>
      </c>
      <c r="N7" s="408">
        <v>0.1930501930501958</v>
      </c>
      <c r="O7" s="432">
        <v>1.44</v>
      </c>
      <c r="P7" s="436">
        <v>-0.49</v>
      </c>
      <c r="Q7" s="442">
        <v>1.35</v>
      </c>
      <c r="R7" s="436">
        <v>-0.30999999999999983</v>
      </c>
      <c r="S7" s="2"/>
    </row>
    <row r="8" spans="1:19">
      <c r="B8" s="373" t="s">
        <v>473</v>
      </c>
      <c r="C8" s="381" t="s">
        <v>363</v>
      </c>
      <c r="E8" s="401">
        <v>106.1</v>
      </c>
      <c r="F8" s="408">
        <v>-0.56232427366448789</v>
      </c>
      <c r="G8" s="2">
        <v>103.9</v>
      </c>
      <c r="H8" s="408">
        <v>-0.95328884652049561</v>
      </c>
      <c r="I8" s="401">
        <v>103.7</v>
      </c>
      <c r="J8" s="408">
        <v>1.4677103718199609</v>
      </c>
      <c r="K8" s="2">
        <v>126.5</v>
      </c>
      <c r="L8" s="408">
        <v>6.2132661628883339</v>
      </c>
      <c r="M8" s="401">
        <v>103.4</v>
      </c>
      <c r="N8" s="408">
        <v>-0.38535645472060837</v>
      </c>
      <c r="O8" s="432">
        <v>1.76</v>
      </c>
      <c r="P8" s="436">
        <v>0.32000000000000006</v>
      </c>
      <c r="Q8" s="442">
        <v>1.85</v>
      </c>
      <c r="R8" s="436">
        <v>0.5</v>
      </c>
      <c r="S8" s="2"/>
    </row>
    <row r="9" spans="1:19">
      <c r="B9" s="373" t="s">
        <v>87</v>
      </c>
      <c r="C9" s="381">
        <v>2</v>
      </c>
      <c r="D9" s="390"/>
      <c r="E9" s="401">
        <v>103.5</v>
      </c>
      <c r="F9" s="408">
        <v>-2.4505183788878364</v>
      </c>
      <c r="G9" s="2">
        <v>103.7</v>
      </c>
      <c r="H9" s="408">
        <v>-0.19249278152069568</v>
      </c>
      <c r="I9" s="401">
        <v>103.8</v>
      </c>
      <c r="J9" s="408">
        <v>9.6432015429116988e-002</v>
      </c>
      <c r="K9" s="2">
        <v>117.5</v>
      </c>
      <c r="L9" s="408">
        <v>-7.1146245059288544</v>
      </c>
      <c r="M9" s="401">
        <v>103.3</v>
      </c>
      <c r="N9" s="408">
        <v>-9.6711798839466651e-002</v>
      </c>
      <c r="O9" s="432">
        <v>1.72</v>
      </c>
      <c r="P9" s="436">
        <v>-4.0000000000000036e-002</v>
      </c>
      <c r="Q9" s="442">
        <v>1.92</v>
      </c>
      <c r="R9" s="436">
        <v>6.999999999999984e-002</v>
      </c>
      <c r="S9" s="2"/>
    </row>
    <row r="10" spans="1:19">
      <c r="A10" s="363"/>
      <c r="B10" s="1" t="s">
        <v>87</v>
      </c>
      <c r="C10" s="381">
        <v>3</v>
      </c>
      <c r="E10" s="401">
        <v>104.7</v>
      </c>
      <c r="F10" s="408">
        <v>1.1594202898550752</v>
      </c>
      <c r="G10" s="2">
        <v>104</v>
      </c>
      <c r="H10" s="408">
        <v>0.28929604628736466</v>
      </c>
      <c r="I10" s="401">
        <v>103.8</v>
      </c>
      <c r="J10" s="408">
        <v>0</v>
      </c>
      <c r="K10" s="2">
        <v>116.2</v>
      </c>
      <c r="L10" s="408">
        <v>-1.1063829787234019</v>
      </c>
      <c r="M10" s="401">
        <v>103.3</v>
      </c>
      <c r="N10" s="408">
        <v>0</v>
      </c>
      <c r="O10" s="432">
        <v>2</v>
      </c>
      <c r="P10" s="436">
        <v>0.28000000000000003</v>
      </c>
      <c r="Q10" s="442">
        <v>1.73</v>
      </c>
      <c r="R10" s="436">
        <v>-0.18999999999999995</v>
      </c>
      <c r="S10" s="2"/>
    </row>
    <row r="11" spans="1:19">
      <c r="A11" s="363"/>
      <c r="B11" s="1" t="s">
        <v>87</v>
      </c>
      <c r="C11" s="381">
        <v>4</v>
      </c>
      <c r="D11" s="390"/>
      <c r="E11" s="401">
        <v>105</v>
      </c>
      <c r="F11" s="408">
        <v>0.28653295128939554</v>
      </c>
      <c r="G11" s="2">
        <v>104.3</v>
      </c>
      <c r="H11" s="408">
        <v>0.28846153846153577</v>
      </c>
      <c r="I11" s="401">
        <v>102.9</v>
      </c>
      <c r="J11" s="408">
        <v>-0.86705202312137908</v>
      </c>
      <c r="K11" s="401">
        <v>127.4</v>
      </c>
      <c r="L11" s="408">
        <v>9.6385542168674725</v>
      </c>
      <c r="M11" s="401">
        <v>102.7</v>
      </c>
      <c r="N11" s="408">
        <v>-0.58083252662148532</v>
      </c>
      <c r="O11" s="432">
        <v>1.46</v>
      </c>
      <c r="P11" s="436">
        <v>-0.54</v>
      </c>
      <c r="Q11" s="442">
        <v>1.6800000000000002</v>
      </c>
      <c r="R11" s="436">
        <v>-5.0000000000000044e-002</v>
      </c>
      <c r="S11" s="2"/>
    </row>
    <row r="12" spans="1:19">
      <c r="A12" s="364"/>
      <c r="B12" s="373" t="s">
        <v>87</v>
      </c>
      <c r="C12" s="381">
        <v>5</v>
      </c>
      <c r="D12" s="390"/>
      <c r="E12" s="401">
        <v>106.7</v>
      </c>
      <c r="F12" s="408">
        <v>1.6190476190476217</v>
      </c>
      <c r="G12" s="2">
        <v>104.8</v>
      </c>
      <c r="H12" s="408">
        <v>0.4793863854266539</v>
      </c>
      <c r="I12" s="401">
        <v>106.7</v>
      </c>
      <c r="J12" s="408">
        <v>3.692905733722057</v>
      </c>
      <c r="K12" s="2">
        <v>133.30000000000001</v>
      </c>
      <c r="L12" s="408">
        <v>4.6310832025117783</v>
      </c>
      <c r="M12" s="401">
        <v>103</v>
      </c>
      <c r="N12" s="408">
        <v>0.29211295034079565</v>
      </c>
      <c r="O12" s="432">
        <v>1.8</v>
      </c>
      <c r="P12" s="436">
        <v>0.34000000000000008</v>
      </c>
      <c r="Q12" s="442">
        <v>1.56</v>
      </c>
      <c r="R12" s="436">
        <v>-0.12000000000000011</v>
      </c>
      <c r="S12" s="2"/>
    </row>
    <row r="13" spans="1:19">
      <c r="B13" s="374" t="s">
        <v>87</v>
      </c>
      <c r="C13" s="381">
        <v>6</v>
      </c>
      <c r="E13" s="401">
        <v>104.1</v>
      </c>
      <c r="F13" s="408">
        <v>-2.4367385192127538</v>
      </c>
      <c r="G13" s="2">
        <v>104.5</v>
      </c>
      <c r="H13" s="408">
        <v>-0.28625954198473014</v>
      </c>
      <c r="I13" s="401">
        <v>103.7</v>
      </c>
      <c r="J13" s="408">
        <v>-2.8116213683223994</v>
      </c>
      <c r="K13" s="2">
        <v>128.30000000000001</v>
      </c>
      <c r="L13" s="408">
        <v>-3.7509377344336086</v>
      </c>
      <c r="M13" s="401">
        <v>102.9</v>
      </c>
      <c r="N13" s="408">
        <v>-9.7087378640771174e-002</v>
      </c>
      <c r="O13" s="432">
        <v>1.8</v>
      </c>
      <c r="P13" s="436">
        <v>0</v>
      </c>
      <c r="Q13" s="442">
        <v>1.9300000000000002</v>
      </c>
      <c r="R13" s="436">
        <v>0.36999999999999988</v>
      </c>
      <c r="S13" s="2"/>
    </row>
    <row r="14" spans="1:19">
      <c r="A14" s="363"/>
      <c r="B14" s="1" t="s">
        <v>87</v>
      </c>
      <c r="C14" s="381">
        <v>7</v>
      </c>
      <c r="D14" s="390"/>
      <c r="E14" s="401">
        <v>111.1</v>
      </c>
      <c r="F14" s="408">
        <v>6.7243035542747371</v>
      </c>
      <c r="G14" s="2">
        <v>104.4</v>
      </c>
      <c r="H14" s="408">
        <v>-9.569377990430078e-002</v>
      </c>
      <c r="I14" s="401">
        <v>102.8</v>
      </c>
      <c r="J14" s="408">
        <v>-0.86788813886210769</v>
      </c>
      <c r="K14" s="2">
        <v>124.5</v>
      </c>
      <c r="L14" s="408">
        <v>-2.9618082618862127</v>
      </c>
      <c r="M14" s="401">
        <v>102.5</v>
      </c>
      <c r="N14" s="408">
        <v>-0.3887269193391697</v>
      </c>
      <c r="O14" s="432">
        <v>1.78</v>
      </c>
      <c r="P14" s="436">
        <v>-2.0000000000000018e-002</v>
      </c>
      <c r="Q14" s="442">
        <v>2.09</v>
      </c>
      <c r="R14" s="436">
        <v>0.1599999999999997</v>
      </c>
      <c r="S14" s="2"/>
    </row>
    <row r="15" spans="1:19">
      <c r="A15" s="363"/>
      <c r="B15" s="1" t="s">
        <v>87</v>
      </c>
      <c r="C15" s="381">
        <v>8</v>
      </c>
      <c r="D15" s="391"/>
      <c r="E15" s="401">
        <v>105</v>
      </c>
      <c r="F15" s="408">
        <v>-5.4905490549054861</v>
      </c>
      <c r="G15" s="2">
        <v>105</v>
      </c>
      <c r="H15" s="408">
        <v>0.57471264367815544</v>
      </c>
      <c r="I15" s="401">
        <v>103.3</v>
      </c>
      <c r="J15" s="408">
        <v>0.48638132295719844</v>
      </c>
      <c r="K15" s="2">
        <v>120.6</v>
      </c>
      <c r="L15" s="408">
        <v>-3.132530120481932</v>
      </c>
      <c r="M15" s="401">
        <v>101.8</v>
      </c>
      <c r="N15" s="408">
        <v>-0.68292682926829551</v>
      </c>
      <c r="O15" s="432">
        <v>1.55</v>
      </c>
      <c r="P15" s="436">
        <v>-0.23</v>
      </c>
      <c r="Q15" s="442">
        <v>2.38</v>
      </c>
      <c r="R15" s="436">
        <v>0.29000000000000004</v>
      </c>
      <c r="S15" s="2"/>
    </row>
    <row r="16" spans="1:19" ht="13.5" customHeight="1">
      <c r="A16" s="363"/>
      <c r="B16" s="1" t="s">
        <v>87</v>
      </c>
      <c r="C16" s="381">
        <v>9</v>
      </c>
      <c r="D16" s="391"/>
      <c r="E16" s="401">
        <v>108.7</v>
      </c>
      <c r="F16" s="408">
        <v>3.5238095238095264</v>
      </c>
      <c r="G16" s="2">
        <v>106.7</v>
      </c>
      <c r="H16" s="408">
        <v>1.6190476190476217</v>
      </c>
      <c r="I16" s="401">
        <v>103.5</v>
      </c>
      <c r="J16" s="408">
        <v>0.19361084220716637</v>
      </c>
      <c r="K16" s="2">
        <v>125.9</v>
      </c>
      <c r="L16" s="408">
        <v>4.3946932006633599</v>
      </c>
      <c r="M16" s="401">
        <v>101.1</v>
      </c>
      <c r="N16" s="408">
        <v>-0.6876227897838928</v>
      </c>
      <c r="O16" s="432">
        <v>1.75</v>
      </c>
      <c r="P16" s="436">
        <v>0.19999999999999996</v>
      </c>
      <c r="Q16" s="442">
        <v>2.59</v>
      </c>
      <c r="R16" s="436">
        <v>0.20999999999999996</v>
      </c>
    </row>
    <row r="17" spans="1:18" ht="13.5" customHeight="1">
      <c r="A17" s="365"/>
      <c r="B17" s="375" t="s">
        <v>87</v>
      </c>
      <c r="C17" s="382">
        <v>10</v>
      </c>
      <c r="D17" s="392"/>
      <c r="E17" s="402">
        <v>108</v>
      </c>
      <c r="F17" s="409">
        <v>-0.64397424103036138</v>
      </c>
      <c r="G17" s="413">
        <v>105.8</v>
      </c>
      <c r="H17" s="409">
        <v>-0.84348641049672501</v>
      </c>
      <c r="I17" s="402">
        <v>102.6</v>
      </c>
      <c r="J17" s="409">
        <v>-0.86956521739130987</v>
      </c>
      <c r="K17" s="413">
        <v>119.1</v>
      </c>
      <c r="L17" s="409">
        <v>-5.4011119936457597</v>
      </c>
      <c r="M17" s="402">
        <v>101.2</v>
      </c>
      <c r="N17" s="409">
        <v>9.8911968348178558e-002</v>
      </c>
      <c r="O17" s="433">
        <v>1.88</v>
      </c>
      <c r="P17" s="437">
        <v>0.12999999999999989</v>
      </c>
      <c r="Q17" s="439">
        <v>1.81</v>
      </c>
      <c r="R17" s="437">
        <v>-0.7799999999999998</v>
      </c>
    </row>
    <row r="18" spans="1:18" ht="13.5" customHeight="1">
      <c r="A18" s="366"/>
      <c r="B18" s="376" t="s">
        <v>87</v>
      </c>
      <c r="C18" s="383">
        <v>11</v>
      </c>
      <c r="D18" s="392"/>
      <c r="E18" s="403">
        <v>109.5</v>
      </c>
      <c r="F18" s="410">
        <v>1.3888888888888888</v>
      </c>
      <c r="G18" s="418">
        <v>106.7</v>
      </c>
      <c r="H18" s="410">
        <v>0.85066162570889003</v>
      </c>
      <c r="I18" s="403">
        <v>104.1</v>
      </c>
      <c r="J18" s="410">
        <v>1.4619883040935673</v>
      </c>
      <c r="K18" s="418">
        <v>129.30000000000001</v>
      </c>
      <c r="L18" s="410">
        <v>8.5642317380352786</v>
      </c>
      <c r="M18" s="403">
        <v>100.7</v>
      </c>
      <c r="N18" s="410">
        <v>-0.49407114624505932</v>
      </c>
      <c r="O18" s="434">
        <v>1.4</v>
      </c>
      <c r="P18" s="438">
        <v>-0.48</v>
      </c>
      <c r="Q18" s="443">
        <v>1.65</v>
      </c>
      <c r="R18" s="438">
        <v>-0.16000000000000014</v>
      </c>
    </row>
    <row r="19" spans="1:18" ht="13.5" customHeight="1">
      <c r="A19" s="366" t="s">
        <v>486</v>
      </c>
      <c r="E19" s="2"/>
      <c r="F19" s="2"/>
      <c r="G19" s="2"/>
      <c r="H19" s="2"/>
      <c r="I19" s="2"/>
      <c r="J19" s="2"/>
      <c r="K19" s="2"/>
      <c r="L19" s="2"/>
      <c r="M19" s="2"/>
      <c r="N19" s="2"/>
      <c r="O19" s="2"/>
      <c r="P19" s="2"/>
      <c r="Q19" s="2"/>
      <c r="R19" s="2"/>
    </row>
    <row r="20" spans="1:18" ht="13.5" customHeight="1">
      <c r="A20" s="367"/>
      <c r="B20" s="227" t="s">
        <v>78</v>
      </c>
      <c r="C20" s="227"/>
      <c r="D20" s="227"/>
      <c r="E20" s="2"/>
      <c r="F20" s="411"/>
      <c r="G20" s="413"/>
      <c r="H20" s="2"/>
      <c r="I20" s="2"/>
      <c r="K20" s="2"/>
      <c r="M20" s="2"/>
      <c r="N20" s="411"/>
      <c r="O20" s="435"/>
      <c r="P20" s="435"/>
      <c r="Q20" s="397" t="s">
        <v>301</v>
      </c>
      <c r="R20" s="445"/>
    </row>
    <row r="21" spans="1:18" ht="13.5" customHeight="1">
      <c r="A21" s="366"/>
      <c r="B21" s="369" t="s">
        <v>233</v>
      </c>
      <c r="C21" s="384"/>
      <c r="D21" s="393"/>
      <c r="E21" s="404" t="s">
        <v>234</v>
      </c>
      <c r="F21" s="412"/>
      <c r="G21" s="419" t="s">
        <v>207</v>
      </c>
      <c r="H21" s="421"/>
      <c r="I21" s="419" t="s">
        <v>91</v>
      </c>
      <c r="J21" s="424"/>
      <c r="K21" s="426" t="s">
        <v>159</v>
      </c>
      <c r="L21" s="421"/>
      <c r="M21" s="427" t="s">
        <v>238</v>
      </c>
      <c r="N21" s="428"/>
      <c r="O21" s="429" t="s">
        <v>23</v>
      </c>
      <c r="P21" s="405"/>
      <c r="Q21" s="398" t="s">
        <v>241</v>
      </c>
      <c r="R21" s="420"/>
    </row>
    <row r="22" spans="1:18">
      <c r="A22" s="366" t="s">
        <v>486</v>
      </c>
      <c r="B22" s="377"/>
      <c r="C22" s="385"/>
      <c r="D22" s="394"/>
      <c r="E22" s="399" t="s">
        <v>246</v>
      </c>
      <c r="F22" s="406" t="s">
        <v>482</v>
      </c>
      <c r="G22" s="399" t="s">
        <v>246</v>
      </c>
      <c r="H22" s="406" t="s">
        <v>482</v>
      </c>
      <c r="I22" s="399" t="s">
        <v>246</v>
      </c>
      <c r="J22" s="406" t="s">
        <v>482</v>
      </c>
      <c r="K22" s="399" t="s">
        <v>246</v>
      </c>
      <c r="L22" s="406" t="s">
        <v>482</v>
      </c>
      <c r="M22" s="399" t="s">
        <v>246</v>
      </c>
      <c r="N22" s="406" t="s">
        <v>482</v>
      </c>
      <c r="O22" s="430" t="s">
        <v>483</v>
      </c>
      <c r="P22" s="406" t="s">
        <v>484</v>
      </c>
      <c r="Q22" s="430" t="s">
        <v>483</v>
      </c>
      <c r="R22" s="406" t="s">
        <v>484</v>
      </c>
    </row>
    <row r="23" spans="1:18" s="130" customFormat="1" ht="12.5">
      <c r="B23" s="371"/>
      <c r="C23" s="380"/>
      <c r="D23" s="395"/>
      <c r="E23" s="400"/>
      <c r="F23" s="407" t="s">
        <v>139</v>
      </c>
      <c r="G23" s="192"/>
      <c r="H23" s="407" t="s">
        <v>139</v>
      </c>
      <c r="I23" s="400"/>
      <c r="J23" s="407" t="s">
        <v>139</v>
      </c>
      <c r="K23" s="192"/>
      <c r="L23" s="407" t="s">
        <v>139</v>
      </c>
      <c r="M23" s="400"/>
      <c r="N23" s="407" t="s">
        <v>139</v>
      </c>
      <c r="O23" s="431" t="s">
        <v>139</v>
      </c>
      <c r="P23" s="407" t="s">
        <v>57</v>
      </c>
      <c r="Q23" s="441" t="s">
        <v>139</v>
      </c>
      <c r="R23" s="407" t="s">
        <v>57</v>
      </c>
    </row>
    <row r="24" spans="1:18">
      <c r="A24" s="366"/>
      <c r="B24" s="372" t="s">
        <v>174</v>
      </c>
      <c r="C24" s="381">
        <v>12</v>
      </c>
      <c r="D24" s="1" t="s">
        <v>257</v>
      </c>
      <c r="E24" s="401">
        <v>107.3</v>
      </c>
      <c r="F24" s="408">
        <v>-1.9195612431444318</v>
      </c>
      <c r="G24" s="401">
        <v>107.3</v>
      </c>
      <c r="H24" s="408">
        <v>-0.55607043558851577</v>
      </c>
      <c r="I24" s="401">
        <v>104.1</v>
      </c>
      <c r="J24" s="408">
        <v>9.6153846153840677e-002</v>
      </c>
      <c r="K24" s="401">
        <v>120.4</v>
      </c>
      <c r="L24" s="408">
        <v>-0.57803468208091546</v>
      </c>
      <c r="M24" s="401">
        <v>102</v>
      </c>
      <c r="N24" s="408">
        <v>-0.19569471624266421</v>
      </c>
      <c r="O24" s="432">
        <v>0.86</v>
      </c>
      <c r="P24" s="436">
        <v>-0.51000000000000012</v>
      </c>
      <c r="Q24" s="432">
        <v>1.1100000000000001</v>
      </c>
      <c r="R24" s="436">
        <v>0.13000000000000012</v>
      </c>
    </row>
    <row r="25" spans="1:18">
      <c r="B25" s="373" t="s">
        <v>473</v>
      </c>
      <c r="C25" s="381" t="s">
        <v>363</v>
      </c>
      <c r="D25" s="390"/>
      <c r="E25" s="401">
        <v>107</v>
      </c>
      <c r="F25" s="408">
        <v>-0.27958993476234595</v>
      </c>
      <c r="G25" s="401">
        <v>106.7</v>
      </c>
      <c r="H25" s="408">
        <v>-0.5591798695246919</v>
      </c>
      <c r="I25" s="401">
        <v>103.7</v>
      </c>
      <c r="J25" s="408">
        <v>-0.38424591738711961</v>
      </c>
      <c r="K25" s="401">
        <v>118.7</v>
      </c>
      <c r="L25" s="408">
        <v>-1.4119601328903677</v>
      </c>
      <c r="M25" s="401">
        <v>101</v>
      </c>
      <c r="N25" s="408">
        <v>-0.98039215686274506</v>
      </c>
      <c r="O25" s="432">
        <v>0.78</v>
      </c>
      <c r="P25" s="436">
        <v>-7.999999999999996e-002</v>
      </c>
      <c r="Q25" s="432">
        <v>1.25</v>
      </c>
      <c r="R25" s="436">
        <v>0.1399999999999999</v>
      </c>
    </row>
    <row r="26" spans="1:18">
      <c r="B26" s="373" t="s">
        <v>87</v>
      </c>
      <c r="C26" s="381">
        <v>2</v>
      </c>
      <c r="E26" s="401">
        <v>107</v>
      </c>
      <c r="F26" s="408">
        <v>0</v>
      </c>
      <c r="G26" s="401">
        <v>107.1</v>
      </c>
      <c r="H26" s="408">
        <v>0.3748828491096452</v>
      </c>
      <c r="I26" s="401">
        <v>103.3</v>
      </c>
      <c r="J26" s="408">
        <v>-0.38572806171649537</v>
      </c>
      <c r="K26" s="401">
        <v>113.8</v>
      </c>
      <c r="L26" s="408">
        <v>-4.1280539174389261</v>
      </c>
      <c r="M26" s="401">
        <v>101.2</v>
      </c>
      <c r="N26" s="408">
        <v>0.19801980198020083</v>
      </c>
      <c r="O26" s="432">
        <v>1.03</v>
      </c>
      <c r="P26" s="436">
        <v>0.25</v>
      </c>
      <c r="Q26" s="432">
        <v>1.37</v>
      </c>
      <c r="R26" s="436">
        <v>0.12000000000000011</v>
      </c>
    </row>
    <row r="27" spans="1:18">
      <c r="B27" s="373" t="s">
        <v>87</v>
      </c>
      <c r="C27" s="381">
        <v>3</v>
      </c>
      <c r="D27" s="390"/>
      <c r="E27" s="401">
        <v>108.1</v>
      </c>
      <c r="F27" s="408">
        <v>1.0280373831775647</v>
      </c>
      <c r="G27" s="401">
        <v>107.1</v>
      </c>
      <c r="H27" s="408">
        <v>0</v>
      </c>
      <c r="I27" s="401">
        <v>102.6</v>
      </c>
      <c r="J27" s="408">
        <v>-0.67763794772507535</v>
      </c>
      <c r="K27" s="401">
        <v>108.4</v>
      </c>
      <c r="L27" s="408">
        <v>-4.7451669595782002</v>
      </c>
      <c r="M27" s="401">
        <v>100.5</v>
      </c>
      <c r="N27" s="408">
        <v>-0.69169960474308578</v>
      </c>
      <c r="O27" s="432">
        <v>0.92</v>
      </c>
      <c r="P27" s="436">
        <v>-0.10999999999999999</v>
      </c>
      <c r="Q27" s="432">
        <v>1.37</v>
      </c>
      <c r="R27" s="436">
        <v>0</v>
      </c>
    </row>
    <row r="28" spans="1:18">
      <c r="B28" s="373" t="s">
        <v>87</v>
      </c>
      <c r="C28" s="381">
        <v>4</v>
      </c>
      <c r="E28" s="401">
        <v>110.3</v>
      </c>
      <c r="F28" s="408">
        <v>2.0351526364477364</v>
      </c>
      <c r="G28" s="401">
        <v>107.9</v>
      </c>
      <c r="H28" s="408">
        <v>0.74696545284781646</v>
      </c>
      <c r="I28" s="401">
        <v>100.9</v>
      </c>
      <c r="J28" s="408">
        <v>-1.6569200779726987</v>
      </c>
      <c r="K28" s="401">
        <v>113.3</v>
      </c>
      <c r="L28" s="408">
        <v>4.5202952029520214</v>
      </c>
      <c r="M28" s="401">
        <v>99.7</v>
      </c>
      <c r="N28" s="408">
        <v>-0.79601990049750959</v>
      </c>
      <c r="O28" s="432">
        <v>0.92</v>
      </c>
      <c r="P28" s="436">
        <v>0</v>
      </c>
      <c r="Q28" s="432">
        <v>1.33</v>
      </c>
      <c r="R28" s="436">
        <v>-4.0000000000000036e-002</v>
      </c>
    </row>
    <row r="29" spans="1:18">
      <c r="B29" s="373" t="s">
        <v>87</v>
      </c>
      <c r="C29" s="381">
        <v>5</v>
      </c>
      <c r="D29" s="390"/>
      <c r="E29" s="401">
        <v>110.4</v>
      </c>
      <c r="F29" s="408">
        <v>9.0661831369001383e-002</v>
      </c>
      <c r="G29" s="401">
        <v>109.9</v>
      </c>
      <c r="H29" s="408">
        <v>1.8535681186283595</v>
      </c>
      <c r="I29" s="401">
        <v>108.7</v>
      </c>
      <c r="J29" s="408">
        <v>7.7304261645193231</v>
      </c>
      <c r="K29" s="401">
        <v>123.5</v>
      </c>
      <c r="L29" s="408">
        <v>9.0026478375992962</v>
      </c>
      <c r="M29" s="401">
        <v>100.4</v>
      </c>
      <c r="N29" s="408">
        <v>0.70210631895687337</v>
      </c>
      <c r="O29" s="432">
        <v>1.33</v>
      </c>
      <c r="P29" s="436">
        <v>0.41</v>
      </c>
      <c r="Q29" s="432">
        <v>1.06</v>
      </c>
      <c r="R29" s="436">
        <v>-0.27</v>
      </c>
    </row>
    <row r="30" spans="1:18">
      <c r="B30" s="373" t="s">
        <v>87</v>
      </c>
      <c r="C30" s="381">
        <v>6</v>
      </c>
      <c r="D30" s="390"/>
      <c r="E30" s="401">
        <v>108.7</v>
      </c>
      <c r="F30" s="408">
        <v>-1.5398550724637705</v>
      </c>
      <c r="G30" s="401">
        <v>109.8</v>
      </c>
      <c r="H30" s="408">
        <v>-9.099181073704142e-002</v>
      </c>
      <c r="I30" s="401">
        <v>104.7</v>
      </c>
      <c r="J30" s="408">
        <v>-3.6798528058877644</v>
      </c>
      <c r="K30" s="401">
        <v>122.9</v>
      </c>
      <c r="L30" s="408">
        <v>-0.48582995951416547</v>
      </c>
      <c r="M30" s="401">
        <v>100.2</v>
      </c>
      <c r="N30" s="408">
        <v>-0.19920318725099884</v>
      </c>
      <c r="O30" s="432">
        <v>1.17</v>
      </c>
      <c r="P30" s="436">
        <v>-0.16000000000000014</v>
      </c>
      <c r="Q30" s="432">
        <v>1.03</v>
      </c>
      <c r="R30" s="436">
        <v>-3.0000000000000027e-002</v>
      </c>
    </row>
    <row r="31" spans="1:18">
      <c r="B31" s="373" t="s">
        <v>87</v>
      </c>
      <c r="C31" s="381">
        <v>7</v>
      </c>
      <c r="E31" s="401">
        <v>116.4</v>
      </c>
      <c r="F31" s="408">
        <v>7.0837166513339493</v>
      </c>
      <c r="G31" s="401">
        <v>109.4</v>
      </c>
      <c r="H31" s="408">
        <v>-0.36429872495445492</v>
      </c>
      <c r="I31" s="401">
        <v>103.4</v>
      </c>
      <c r="J31" s="408">
        <v>-1.2416427889207231</v>
      </c>
      <c r="K31" s="401">
        <v>120.8</v>
      </c>
      <c r="L31" s="408">
        <v>-1.7087062652563128</v>
      </c>
      <c r="M31" s="401">
        <v>99.7</v>
      </c>
      <c r="N31" s="408">
        <v>-0.49900199600798401</v>
      </c>
      <c r="O31" s="432">
        <v>0.98</v>
      </c>
      <c r="P31" s="436">
        <v>-0.18999999999999995</v>
      </c>
      <c r="Q31" s="432">
        <v>1.28</v>
      </c>
      <c r="R31" s="436">
        <v>0.25</v>
      </c>
    </row>
    <row r="32" spans="1:18">
      <c r="B32" s="373" t="s">
        <v>87</v>
      </c>
      <c r="C32" s="381">
        <v>8</v>
      </c>
      <c r="D32" s="390"/>
      <c r="E32" s="401">
        <v>110.7</v>
      </c>
      <c r="F32" s="408">
        <v>-4.8969072164948475</v>
      </c>
      <c r="G32" s="401">
        <v>109.9</v>
      </c>
      <c r="H32" s="408">
        <v>0.45703839122486289</v>
      </c>
      <c r="I32" s="401">
        <v>106.5</v>
      </c>
      <c r="J32" s="408">
        <v>2.9980657640232051</v>
      </c>
      <c r="K32" s="401">
        <v>121.1</v>
      </c>
      <c r="L32" s="408">
        <v>0.24834437086092481</v>
      </c>
      <c r="M32" s="401">
        <v>99.7</v>
      </c>
      <c r="N32" s="408">
        <v>0</v>
      </c>
      <c r="O32" s="432">
        <v>1.0900000000000001</v>
      </c>
      <c r="P32" s="436">
        <v>0.1100000000000001</v>
      </c>
      <c r="Q32" s="432">
        <v>1.38</v>
      </c>
      <c r="R32" s="436">
        <v>9.9999999999999867e-002</v>
      </c>
    </row>
    <row r="33" spans="2:19">
      <c r="B33" s="373" t="s">
        <v>87</v>
      </c>
      <c r="C33" s="381">
        <v>9</v>
      </c>
      <c r="D33" s="391"/>
      <c r="E33" s="401">
        <v>112.1</v>
      </c>
      <c r="F33" s="408">
        <v>1.2646793134597936</v>
      </c>
      <c r="G33" s="401">
        <v>110.1</v>
      </c>
      <c r="H33" s="408">
        <v>0.18198362147405697</v>
      </c>
      <c r="I33" s="401">
        <v>103.7</v>
      </c>
      <c r="J33" s="408">
        <v>-2.6291079812206548</v>
      </c>
      <c r="K33" s="401">
        <v>119.8</v>
      </c>
      <c r="L33" s="408">
        <v>-1.0734929810074296</v>
      </c>
      <c r="M33" s="401">
        <v>99.1</v>
      </c>
      <c r="N33" s="408">
        <v>-0.60180541624875483</v>
      </c>
      <c r="O33" s="432">
        <v>1</v>
      </c>
      <c r="P33" s="436">
        <v>-9.000000000000008e-002</v>
      </c>
      <c r="Q33" s="432">
        <v>1.53</v>
      </c>
      <c r="R33" s="436">
        <v>0.15000000000000013</v>
      </c>
    </row>
    <row r="34" spans="2:19">
      <c r="B34" s="375" t="s">
        <v>87</v>
      </c>
      <c r="C34" s="382">
        <v>10</v>
      </c>
      <c r="D34" s="396"/>
      <c r="E34" s="402">
        <v>112.5</v>
      </c>
      <c r="F34" s="413">
        <v>0.35682426404996048</v>
      </c>
      <c r="G34" s="402">
        <v>110.8</v>
      </c>
      <c r="H34" s="413">
        <v>0.63578564940963023</v>
      </c>
      <c r="I34" s="402">
        <v>104.9</v>
      </c>
      <c r="J34" s="413">
        <v>1.1571841851494724</v>
      </c>
      <c r="K34" s="402">
        <v>119.5</v>
      </c>
      <c r="L34" s="413">
        <v>-0.25041736227044842</v>
      </c>
      <c r="M34" s="402">
        <v>99.1</v>
      </c>
      <c r="N34" s="413">
        <v>0</v>
      </c>
      <c r="O34" s="433">
        <v>1.0900000000000001</v>
      </c>
      <c r="P34" s="439">
        <v>9.000000000000008e-002</v>
      </c>
      <c r="Q34" s="433">
        <v>1.07</v>
      </c>
      <c r="R34" s="437">
        <v>-0.46</v>
      </c>
      <c r="S34" s="373"/>
    </row>
    <row r="35" spans="2:19">
      <c r="B35" s="376" t="s">
        <v>87</v>
      </c>
      <c r="C35" s="383">
        <v>11</v>
      </c>
      <c r="D35" s="392"/>
      <c r="E35" s="403">
        <v>112.8</v>
      </c>
      <c r="F35" s="410">
        <v>0.26666666666666416</v>
      </c>
      <c r="G35" s="403">
        <v>111.1</v>
      </c>
      <c r="H35" s="410">
        <v>0.27075812274367972</v>
      </c>
      <c r="I35" s="403">
        <v>104.5</v>
      </c>
      <c r="J35" s="410">
        <v>-0.38131553860820372</v>
      </c>
      <c r="K35" s="403">
        <v>117.7</v>
      </c>
      <c r="L35" s="410">
        <v>-1.5062761506276126</v>
      </c>
      <c r="M35" s="403">
        <v>98.6</v>
      </c>
      <c r="N35" s="410">
        <v>-0.50454086781029261</v>
      </c>
      <c r="O35" s="434">
        <v>1.32</v>
      </c>
      <c r="P35" s="438">
        <v>0.23</v>
      </c>
      <c r="Q35" s="434">
        <v>1.17</v>
      </c>
      <c r="R35" s="438">
        <v>9.9999999999999867e-002</v>
      </c>
    </row>
    <row r="36" spans="2:19">
      <c r="E36" s="2"/>
      <c r="F36" s="2"/>
      <c r="G36" s="2"/>
      <c r="H36" s="2"/>
      <c r="I36" s="2"/>
      <c r="J36" s="2"/>
      <c r="K36" s="2"/>
      <c r="L36" s="2"/>
      <c r="M36" s="2"/>
      <c r="N36" s="2"/>
      <c r="O36" s="2"/>
      <c r="P36" s="2"/>
      <c r="Q36" s="2"/>
      <c r="R36" s="2"/>
    </row>
    <row r="37" spans="2:19">
      <c r="B37" s="290" t="s">
        <v>246</v>
      </c>
      <c r="C37" s="290"/>
      <c r="D37" s="290"/>
      <c r="F37" s="414" t="s">
        <v>349</v>
      </c>
    </row>
    <row r="38" spans="2:19">
      <c r="F38" s="414" t="s">
        <v>487</v>
      </c>
    </row>
    <row r="39" spans="2:19">
      <c r="F39" s="414" t="s">
        <v>449</v>
      </c>
    </row>
    <row r="40" spans="2:19">
      <c r="F40" s="415"/>
    </row>
    <row r="52" spans="3:6" ht="16.5">
      <c r="C52" s="386"/>
      <c r="F52" s="416"/>
    </row>
  </sheetData>
  <mergeCells count="5">
    <mergeCell ref="M4:N4"/>
    <mergeCell ref="E21:F21"/>
    <mergeCell ref="M21:N21"/>
    <mergeCell ref="B4:D5"/>
    <mergeCell ref="B21:D22"/>
  </mergeCells>
  <phoneticPr fontId="5"/>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election sqref="A1:XFD1048576"/>
    </sheetView>
  </sheetViews>
  <sheetFormatPr defaultColWidth="9" defaultRowHeight="13"/>
  <cols>
    <col min="1" max="1" width="10.7265625" style="1" customWidth="1"/>
    <col min="2" max="2" width="6.453125" style="1" customWidth="1"/>
    <col min="3" max="3" width="39.08984375" style="290" customWidth="1"/>
    <col min="4" max="14" width="12.6328125" style="1" customWidth="1"/>
    <col min="15" max="15" width="9" style="1" bestFit="1" customWidth="0"/>
    <col min="16" max="16384" width="9" style="1"/>
  </cols>
  <sheetData>
    <row r="1" spans="2:14" ht="23.25" customHeight="1">
      <c r="B1" s="226" t="s">
        <v>35</v>
      </c>
    </row>
    <row r="2" spans="2:14" ht="23.25" customHeight="1">
      <c r="C2" s="460">
        <v>45597</v>
      </c>
      <c r="D2" s="475" t="s">
        <v>293</v>
      </c>
    </row>
    <row r="3" spans="2:14" ht="18" customHeight="1">
      <c r="B3" s="200"/>
      <c r="C3" s="461" t="s">
        <v>488</v>
      </c>
      <c r="D3" s="461"/>
      <c r="E3" s="200"/>
      <c r="F3" s="200"/>
      <c r="G3" s="200"/>
      <c r="H3" s="200"/>
      <c r="I3" s="200"/>
      <c r="J3" s="505"/>
      <c r="K3" s="200"/>
      <c r="L3" s="200"/>
      <c r="M3" s="200"/>
      <c r="N3" s="1" t="s">
        <v>451</v>
      </c>
    </row>
    <row r="4" spans="2:14" s="446" customFormat="1" ht="10.5" customHeight="1">
      <c r="B4" s="447" t="s">
        <v>426</v>
      </c>
      <c r="C4" s="462"/>
      <c r="D4" s="447" t="s">
        <v>198</v>
      </c>
      <c r="E4" s="488"/>
      <c r="F4" s="488"/>
      <c r="G4" s="503"/>
      <c r="H4" s="504"/>
      <c r="I4" s="504"/>
      <c r="J4" s="504"/>
      <c r="K4" s="504"/>
      <c r="L4" s="504"/>
      <c r="M4" s="504"/>
      <c r="N4" s="509"/>
    </row>
    <row r="5" spans="2:14" s="446" customFormat="1" ht="18" customHeight="1">
      <c r="B5" s="448"/>
      <c r="C5" s="463"/>
      <c r="D5" s="448"/>
      <c r="E5" s="489"/>
      <c r="F5" s="463"/>
      <c r="G5" s="447" t="s">
        <v>457</v>
      </c>
      <c r="H5" s="488"/>
      <c r="I5" s="488"/>
      <c r="J5" s="503"/>
      <c r="K5" s="508"/>
      <c r="L5" s="447" t="s">
        <v>490</v>
      </c>
      <c r="M5" s="488"/>
      <c r="N5" s="462"/>
    </row>
    <row r="6" spans="2:14" s="446" customFormat="1" ht="10.5" customHeight="1">
      <c r="B6" s="448"/>
      <c r="C6" s="463"/>
      <c r="D6" s="476"/>
      <c r="E6" s="490"/>
      <c r="F6" s="501"/>
      <c r="G6" s="476"/>
      <c r="H6" s="490"/>
      <c r="I6" s="501"/>
      <c r="J6" s="506" t="s">
        <v>144</v>
      </c>
      <c r="K6" s="506" t="s">
        <v>94</v>
      </c>
      <c r="L6" s="476"/>
      <c r="M6" s="490"/>
      <c r="N6" s="501"/>
    </row>
    <row r="7" spans="2:14" s="446" customFormat="1" ht="18" customHeight="1">
      <c r="B7" s="449"/>
      <c r="C7" s="464"/>
      <c r="D7" s="477" t="s">
        <v>492</v>
      </c>
      <c r="E7" s="491" t="s">
        <v>493</v>
      </c>
      <c r="F7" s="491" t="s">
        <v>69</v>
      </c>
      <c r="G7" s="477" t="s">
        <v>492</v>
      </c>
      <c r="H7" s="491" t="s">
        <v>493</v>
      </c>
      <c r="I7" s="491" t="s">
        <v>69</v>
      </c>
      <c r="J7" s="507"/>
      <c r="K7" s="507"/>
      <c r="L7" s="491" t="s">
        <v>492</v>
      </c>
      <c r="M7" s="477" t="s">
        <v>493</v>
      </c>
      <c r="N7" s="510" t="s">
        <v>69</v>
      </c>
    </row>
    <row r="8" spans="2:14" ht="16.5" customHeight="1">
      <c r="B8" s="450" t="s">
        <v>322</v>
      </c>
      <c r="C8" s="465" t="s">
        <v>65</v>
      </c>
      <c r="D8" s="478">
        <v>290986</v>
      </c>
      <c r="E8" s="492">
        <v>359834</v>
      </c>
      <c r="F8" s="492">
        <v>210502</v>
      </c>
      <c r="G8" s="492">
        <v>271752</v>
      </c>
      <c r="H8" s="492">
        <v>338193</v>
      </c>
      <c r="I8" s="492">
        <v>194082</v>
      </c>
      <c r="J8" s="492">
        <v>249701</v>
      </c>
      <c r="K8" s="492">
        <v>22051</v>
      </c>
      <c r="L8" s="492">
        <v>19234</v>
      </c>
      <c r="M8" s="492">
        <v>21641</v>
      </c>
      <c r="N8" s="492">
        <v>16420</v>
      </c>
    </row>
    <row r="9" spans="2:14" ht="16.5" customHeight="1">
      <c r="B9" s="451" t="s">
        <v>239</v>
      </c>
      <c r="C9" s="466" t="s">
        <v>494</v>
      </c>
      <c r="D9" s="479">
        <v>367389</v>
      </c>
      <c r="E9" s="493">
        <v>406592</v>
      </c>
      <c r="F9" s="493">
        <v>217163</v>
      </c>
      <c r="G9" s="493">
        <v>354373</v>
      </c>
      <c r="H9" s="493">
        <v>390205</v>
      </c>
      <c r="I9" s="493">
        <v>217065</v>
      </c>
      <c r="J9" s="493">
        <v>332245</v>
      </c>
      <c r="K9" s="493">
        <v>22128</v>
      </c>
      <c r="L9" s="493">
        <v>13016</v>
      </c>
      <c r="M9" s="493">
        <v>16387</v>
      </c>
      <c r="N9" s="493">
        <v>98</v>
      </c>
    </row>
    <row r="10" spans="2:14" ht="16.5" customHeight="1">
      <c r="B10" s="452" t="s">
        <v>270</v>
      </c>
      <c r="C10" s="467" t="s">
        <v>78</v>
      </c>
      <c r="D10" s="480">
        <v>355111</v>
      </c>
      <c r="E10" s="494">
        <v>399985</v>
      </c>
      <c r="F10" s="494">
        <v>245106</v>
      </c>
      <c r="G10" s="494">
        <v>330838</v>
      </c>
      <c r="H10" s="494">
        <v>374526</v>
      </c>
      <c r="I10" s="494">
        <v>223741</v>
      </c>
      <c r="J10" s="494">
        <v>297156</v>
      </c>
      <c r="K10" s="494">
        <v>33682</v>
      </c>
      <c r="L10" s="494">
        <v>24273</v>
      </c>
      <c r="M10" s="494">
        <v>25459</v>
      </c>
      <c r="N10" s="494">
        <v>21365</v>
      </c>
    </row>
    <row r="11" spans="2:14" ht="16.5" customHeight="1">
      <c r="B11" s="453" t="s">
        <v>171</v>
      </c>
      <c r="C11" s="467" t="s">
        <v>305</v>
      </c>
      <c r="D11" s="480">
        <v>509607</v>
      </c>
      <c r="E11" s="494">
        <v>535700</v>
      </c>
      <c r="F11" s="494">
        <v>370514</v>
      </c>
      <c r="G11" s="494">
        <v>506889</v>
      </c>
      <c r="H11" s="494">
        <v>532711</v>
      </c>
      <c r="I11" s="494">
        <v>369240</v>
      </c>
      <c r="J11" s="494">
        <v>436910</v>
      </c>
      <c r="K11" s="494">
        <v>69979</v>
      </c>
      <c r="L11" s="494">
        <v>2718</v>
      </c>
      <c r="M11" s="494">
        <v>2989</v>
      </c>
      <c r="N11" s="494">
        <v>1274</v>
      </c>
    </row>
    <row r="12" spans="2:14" ht="16.5" customHeight="1">
      <c r="B12" s="452" t="s">
        <v>347</v>
      </c>
      <c r="C12" s="467" t="s">
        <v>414</v>
      </c>
      <c r="D12" s="480">
        <v>317466</v>
      </c>
      <c r="E12" s="494">
        <v>375728</v>
      </c>
      <c r="F12" s="494">
        <v>211982</v>
      </c>
      <c r="G12" s="494">
        <v>317065</v>
      </c>
      <c r="H12" s="494">
        <v>375417</v>
      </c>
      <c r="I12" s="494">
        <v>211417</v>
      </c>
      <c r="J12" s="494">
        <v>300020</v>
      </c>
      <c r="K12" s="494">
        <v>17045</v>
      </c>
      <c r="L12" s="494">
        <v>401</v>
      </c>
      <c r="M12" s="494">
        <v>311</v>
      </c>
      <c r="N12" s="494">
        <v>565</v>
      </c>
    </row>
    <row r="13" spans="2:14" ht="16.5" customHeight="1">
      <c r="B13" s="452" t="s">
        <v>11</v>
      </c>
      <c r="C13" s="467" t="s">
        <v>495</v>
      </c>
      <c r="D13" s="480">
        <v>310050</v>
      </c>
      <c r="E13" s="494">
        <v>363970</v>
      </c>
      <c r="F13" s="494">
        <v>184406</v>
      </c>
      <c r="G13" s="494">
        <v>273203</v>
      </c>
      <c r="H13" s="494">
        <v>321218</v>
      </c>
      <c r="I13" s="494">
        <v>161320</v>
      </c>
      <c r="J13" s="494">
        <v>230631</v>
      </c>
      <c r="K13" s="494">
        <v>42572</v>
      </c>
      <c r="L13" s="494">
        <v>36847</v>
      </c>
      <c r="M13" s="494">
        <v>42752</v>
      </c>
      <c r="N13" s="494">
        <v>23086</v>
      </c>
    </row>
    <row r="14" spans="2:14" ht="16.5" customHeight="1">
      <c r="B14" s="452" t="s">
        <v>59</v>
      </c>
      <c r="C14" s="467" t="s">
        <v>268</v>
      </c>
      <c r="D14" s="480">
        <v>236467</v>
      </c>
      <c r="E14" s="494">
        <v>326365</v>
      </c>
      <c r="F14" s="494">
        <v>162958</v>
      </c>
      <c r="G14" s="494">
        <v>230354</v>
      </c>
      <c r="H14" s="494">
        <v>315743</v>
      </c>
      <c r="I14" s="494">
        <v>160532</v>
      </c>
      <c r="J14" s="494">
        <v>218182</v>
      </c>
      <c r="K14" s="494">
        <v>12172</v>
      </c>
      <c r="L14" s="494">
        <v>6113</v>
      </c>
      <c r="M14" s="494">
        <v>10622</v>
      </c>
      <c r="N14" s="494">
        <v>2426</v>
      </c>
    </row>
    <row r="15" spans="2:14" ht="16.5" customHeight="1">
      <c r="B15" s="452" t="s">
        <v>203</v>
      </c>
      <c r="C15" s="467" t="s">
        <v>497</v>
      </c>
      <c r="D15" s="480">
        <v>350268</v>
      </c>
      <c r="E15" s="494">
        <v>484606</v>
      </c>
      <c r="F15" s="494">
        <v>267031</v>
      </c>
      <c r="G15" s="494">
        <v>340125</v>
      </c>
      <c r="H15" s="494">
        <v>464341</v>
      </c>
      <c r="I15" s="494">
        <v>263160</v>
      </c>
      <c r="J15" s="494">
        <v>314179</v>
      </c>
      <c r="K15" s="494">
        <v>25946</v>
      </c>
      <c r="L15" s="494">
        <v>10143</v>
      </c>
      <c r="M15" s="494">
        <v>20265</v>
      </c>
      <c r="N15" s="494">
        <v>3871</v>
      </c>
    </row>
    <row r="16" spans="2:14" ht="16.5" customHeight="1">
      <c r="B16" s="452" t="s">
        <v>437</v>
      </c>
      <c r="C16" s="467" t="s">
        <v>398</v>
      </c>
      <c r="D16" s="480">
        <v>255085</v>
      </c>
      <c r="E16" s="494">
        <v>323367</v>
      </c>
      <c r="F16" s="494">
        <v>170506</v>
      </c>
      <c r="G16" s="494">
        <v>253520</v>
      </c>
      <c r="H16" s="494">
        <v>320539</v>
      </c>
      <c r="I16" s="494">
        <v>170506</v>
      </c>
      <c r="J16" s="494">
        <v>236092</v>
      </c>
      <c r="K16" s="494">
        <v>17428</v>
      </c>
      <c r="L16" s="494">
        <v>1565</v>
      </c>
      <c r="M16" s="494">
        <v>2828</v>
      </c>
      <c r="N16" s="494">
        <v>0</v>
      </c>
    </row>
    <row r="17" spans="2:14" ht="16.5" customHeight="1">
      <c r="B17" s="452" t="s">
        <v>177</v>
      </c>
      <c r="C17" s="467" t="s">
        <v>498</v>
      </c>
      <c r="D17" s="480">
        <v>421669</v>
      </c>
      <c r="E17" s="494">
        <v>486856</v>
      </c>
      <c r="F17" s="494">
        <v>285448</v>
      </c>
      <c r="G17" s="494">
        <v>382391</v>
      </c>
      <c r="H17" s="494">
        <v>441097</v>
      </c>
      <c r="I17" s="494">
        <v>259714</v>
      </c>
      <c r="J17" s="494">
        <v>349421</v>
      </c>
      <c r="K17" s="494">
        <v>32970</v>
      </c>
      <c r="L17" s="494">
        <v>39278</v>
      </c>
      <c r="M17" s="494">
        <v>45759</v>
      </c>
      <c r="N17" s="494">
        <v>25734</v>
      </c>
    </row>
    <row r="18" spans="2:14" ht="16.5" customHeight="1">
      <c r="B18" s="452" t="s">
        <v>42</v>
      </c>
      <c r="C18" s="467" t="s">
        <v>326</v>
      </c>
      <c r="D18" s="480">
        <v>114198</v>
      </c>
      <c r="E18" s="494">
        <v>144626</v>
      </c>
      <c r="F18" s="494">
        <v>97455</v>
      </c>
      <c r="G18" s="494">
        <v>111259</v>
      </c>
      <c r="H18" s="494">
        <v>139124</v>
      </c>
      <c r="I18" s="494">
        <v>95926</v>
      </c>
      <c r="J18" s="494">
        <v>107599</v>
      </c>
      <c r="K18" s="494">
        <v>3660</v>
      </c>
      <c r="L18" s="494">
        <v>2939</v>
      </c>
      <c r="M18" s="494">
        <v>5502</v>
      </c>
      <c r="N18" s="494">
        <v>1529</v>
      </c>
    </row>
    <row r="19" spans="2:14" ht="16.5" customHeight="1">
      <c r="B19" s="452" t="s">
        <v>245</v>
      </c>
      <c r="C19" s="467" t="s">
        <v>499</v>
      </c>
      <c r="D19" s="480">
        <v>187790</v>
      </c>
      <c r="E19" s="494">
        <v>238153</v>
      </c>
      <c r="F19" s="494">
        <v>152272</v>
      </c>
      <c r="G19" s="494">
        <v>166508</v>
      </c>
      <c r="H19" s="494">
        <v>212797</v>
      </c>
      <c r="I19" s="494">
        <v>133863</v>
      </c>
      <c r="J19" s="494">
        <v>159535</v>
      </c>
      <c r="K19" s="494">
        <v>6973</v>
      </c>
      <c r="L19" s="494">
        <v>21282</v>
      </c>
      <c r="M19" s="494">
        <v>25356</v>
      </c>
      <c r="N19" s="494">
        <v>18409</v>
      </c>
    </row>
    <row r="20" spans="2:14" ht="16.5" customHeight="1">
      <c r="B20" s="452" t="s">
        <v>368</v>
      </c>
      <c r="C20" s="467" t="s">
        <v>285</v>
      </c>
      <c r="D20" s="480">
        <v>292475</v>
      </c>
      <c r="E20" s="494">
        <v>332271</v>
      </c>
      <c r="F20" s="494">
        <v>262894</v>
      </c>
      <c r="G20" s="494">
        <v>292465</v>
      </c>
      <c r="H20" s="494">
        <v>332255</v>
      </c>
      <c r="I20" s="494">
        <v>262890</v>
      </c>
      <c r="J20" s="494">
        <v>289229</v>
      </c>
      <c r="K20" s="494">
        <v>3236</v>
      </c>
      <c r="L20" s="494">
        <v>10</v>
      </c>
      <c r="M20" s="494">
        <v>16</v>
      </c>
      <c r="N20" s="494">
        <v>4</v>
      </c>
    </row>
    <row r="21" spans="2:14" ht="16.5" customHeight="1">
      <c r="B21" s="452" t="s">
        <v>102</v>
      </c>
      <c r="C21" s="467" t="s">
        <v>157</v>
      </c>
      <c r="D21" s="480">
        <v>300748</v>
      </c>
      <c r="E21" s="494">
        <v>416603</v>
      </c>
      <c r="F21" s="494">
        <v>264073</v>
      </c>
      <c r="G21" s="494">
        <v>254096</v>
      </c>
      <c r="H21" s="494">
        <v>356098</v>
      </c>
      <c r="I21" s="494">
        <v>221806</v>
      </c>
      <c r="J21" s="494">
        <v>237681</v>
      </c>
      <c r="K21" s="494">
        <v>16415</v>
      </c>
      <c r="L21" s="494">
        <v>46652</v>
      </c>
      <c r="M21" s="494">
        <v>60505</v>
      </c>
      <c r="N21" s="494">
        <v>42267</v>
      </c>
    </row>
    <row r="22" spans="2:14" ht="16.5" customHeight="1">
      <c r="B22" s="452" t="s">
        <v>109</v>
      </c>
      <c r="C22" s="467" t="s">
        <v>453</v>
      </c>
      <c r="D22" s="480">
        <v>316978</v>
      </c>
      <c r="E22" s="494">
        <v>352984</v>
      </c>
      <c r="F22" s="494">
        <v>236606</v>
      </c>
      <c r="G22" s="494">
        <v>316583</v>
      </c>
      <c r="H22" s="494">
        <v>352605</v>
      </c>
      <c r="I22" s="494">
        <v>236176</v>
      </c>
      <c r="J22" s="494">
        <v>289266</v>
      </c>
      <c r="K22" s="494">
        <v>27317</v>
      </c>
      <c r="L22" s="494">
        <v>395</v>
      </c>
      <c r="M22" s="494">
        <v>379</v>
      </c>
      <c r="N22" s="494">
        <v>430</v>
      </c>
    </row>
    <row r="23" spans="2:14" ht="16.5" customHeight="1">
      <c r="B23" s="454" t="s">
        <v>9</v>
      </c>
      <c r="C23" s="468" t="s">
        <v>376</v>
      </c>
      <c r="D23" s="480">
        <v>248381</v>
      </c>
      <c r="E23" s="495">
        <v>275840</v>
      </c>
      <c r="F23" s="495">
        <v>189662</v>
      </c>
      <c r="G23" s="495">
        <v>244615</v>
      </c>
      <c r="H23" s="495">
        <v>271510</v>
      </c>
      <c r="I23" s="495">
        <v>187102</v>
      </c>
      <c r="J23" s="495">
        <v>215655</v>
      </c>
      <c r="K23" s="495">
        <v>28960</v>
      </c>
      <c r="L23" s="495">
        <v>3766</v>
      </c>
      <c r="M23" s="495">
        <v>4330</v>
      </c>
      <c r="N23" s="495">
        <v>2560</v>
      </c>
    </row>
    <row r="24" spans="2:14" ht="16.5" customHeight="1">
      <c r="B24" s="455" t="s">
        <v>116</v>
      </c>
      <c r="C24" s="469" t="s">
        <v>260</v>
      </c>
      <c r="D24" s="479">
        <v>242162</v>
      </c>
      <c r="E24" s="493">
        <v>302066</v>
      </c>
      <c r="F24" s="493">
        <v>188197</v>
      </c>
      <c r="G24" s="493">
        <v>242063</v>
      </c>
      <c r="H24" s="493">
        <v>301977</v>
      </c>
      <c r="I24" s="493">
        <v>188089</v>
      </c>
      <c r="J24" s="493">
        <v>217728</v>
      </c>
      <c r="K24" s="493">
        <v>24335</v>
      </c>
      <c r="L24" s="493">
        <v>99</v>
      </c>
      <c r="M24" s="493">
        <v>89</v>
      </c>
      <c r="N24" s="493">
        <v>108</v>
      </c>
    </row>
    <row r="25" spans="2:14" ht="16.5" customHeight="1">
      <c r="B25" s="456" t="s">
        <v>352</v>
      </c>
      <c r="C25" s="467" t="s">
        <v>226</v>
      </c>
      <c r="D25" s="481">
        <v>260510</v>
      </c>
      <c r="E25" s="496">
        <v>338908</v>
      </c>
      <c r="F25" s="496">
        <v>161395</v>
      </c>
      <c r="G25" s="496">
        <v>260510</v>
      </c>
      <c r="H25" s="496">
        <v>338908</v>
      </c>
      <c r="I25" s="496">
        <v>161395</v>
      </c>
      <c r="J25" s="496">
        <v>239747</v>
      </c>
      <c r="K25" s="496">
        <v>20763</v>
      </c>
      <c r="L25" s="496">
        <v>0</v>
      </c>
      <c r="M25" s="496">
        <v>0</v>
      </c>
      <c r="N25" s="496">
        <v>0</v>
      </c>
    </row>
    <row r="26" spans="2:14" ht="16.5" customHeight="1">
      <c r="B26" s="457" t="s">
        <v>4</v>
      </c>
      <c r="C26" s="470" t="s">
        <v>142</v>
      </c>
      <c r="D26" s="482">
        <v>329869</v>
      </c>
      <c r="E26" s="497">
        <v>349813</v>
      </c>
      <c r="F26" s="497">
        <v>261671</v>
      </c>
      <c r="G26" s="497">
        <v>329869</v>
      </c>
      <c r="H26" s="497">
        <v>349813</v>
      </c>
      <c r="I26" s="497">
        <v>261671</v>
      </c>
      <c r="J26" s="497">
        <v>287065</v>
      </c>
      <c r="K26" s="497">
        <v>42804</v>
      </c>
      <c r="L26" s="497">
        <v>0</v>
      </c>
      <c r="M26" s="497">
        <v>0</v>
      </c>
      <c r="N26" s="497">
        <v>0</v>
      </c>
    </row>
    <row r="27" spans="2:14" ht="16.5" customHeight="1">
      <c r="B27" s="458" t="s">
        <v>192</v>
      </c>
      <c r="C27" s="471" t="s">
        <v>400</v>
      </c>
      <c r="D27" s="480">
        <v>258977</v>
      </c>
      <c r="E27" s="494">
        <v>284325</v>
      </c>
      <c r="F27" s="494">
        <v>195927</v>
      </c>
      <c r="G27" s="494">
        <v>258774</v>
      </c>
      <c r="H27" s="494">
        <v>284040</v>
      </c>
      <c r="I27" s="494">
        <v>195927</v>
      </c>
      <c r="J27" s="494">
        <v>231539</v>
      </c>
      <c r="K27" s="494">
        <v>27235</v>
      </c>
      <c r="L27" s="494">
        <v>203</v>
      </c>
      <c r="M27" s="494">
        <v>285</v>
      </c>
      <c r="N27" s="494">
        <v>0</v>
      </c>
    </row>
    <row r="28" spans="2:14" ht="16.5" customHeight="1">
      <c r="B28" s="458" t="s">
        <v>500</v>
      </c>
      <c r="C28" s="471" t="s">
        <v>406</v>
      </c>
      <c r="D28" s="480">
        <v>334299</v>
      </c>
      <c r="E28" s="494">
        <v>377052</v>
      </c>
      <c r="F28" s="494">
        <v>233479</v>
      </c>
      <c r="G28" s="494">
        <v>325320</v>
      </c>
      <c r="H28" s="494">
        <v>369430</v>
      </c>
      <c r="I28" s="494">
        <v>221300</v>
      </c>
      <c r="J28" s="494">
        <v>284568</v>
      </c>
      <c r="K28" s="494">
        <v>40752</v>
      </c>
      <c r="L28" s="494">
        <v>8979</v>
      </c>
      <c r="M28" s="494">
        <v>7622</v>
      </c>
      <c r="N28" s="494">
        <v>12179</v>
      </c>
    </row>
    <row r="29" spans="2:14" ht="16.5" customHeight="1">
      <c r="B29" s="458" t="s">
        <v>501</v>
      </c>
      <c r="C29" s="471" t="s">
        <v>502</v>
      </c>
      <c r="D29" s="480">
        <v>324429</v>
      </c>
      <c r="E29" s="494">
        <v>372145</v>
      </c>
      <c r="F29" s="494">
        <v>222687</v>
      </c>
      <c r="G29" s="494">
        <v>319111</v>
      </c>
      <c r="H29" s="494">
        <v>364726</v>
      </c>
      <c r="I29" s="494">
        <v>221850</v>
      </c>
      <c r="J29" s="494">
        <v>302492</v>
      </c>
      <c r="K29" s="494">
        <v>16619</v>
      </c>
      <c r="L29" s="494">
        <v>5318</v>
      </c>
      <c r="M29" s="494">
        <v>7419</v>
      </c>
      <c r="N29" s="494">
        <v>837</v>
      </c>
    </row>
    <row r="30" spans="2:14" ht="16.5" customHeight="1">
      <c r="B30" s="458" t="s">
        <v>399</v>
      </c>
      <c r="C30" s="471" t="s">
        <v>227</v>
      </c>
      <c r="D30" s="480">
        <v>567390</v>
      </c>
      <c r="E30" s="494">
        <v>570988</v>
      </c>
      <c r="F30" s="494">
        <v>557685</v>
      </c>
      <c r="G30" s="494">
        <v>370458</v>
      </c>
      <c r="H30" s="494">
        <v>403272</v>
      </c>
      <c r="I30" s="494">
        <v>281966</v>
      </c>
      <c r="J30" s="494">
        <v>331519</v>
      </c>
      <c r="K30" s="494">
        <v>38939</v>
      </c>
      <c r="L30" s="494">
        <v>196932</v>
      </c>
      <c r="M30" s="494">
        <v>167716</v>
      </c>
      <c r="N30" s="494">
        <v>275719</v>
      </c>
    </row>
    <row r="31" spans="2:14" ht="16.5" customHeight="1">
      <c r="B31" s="458" t="s">
        <v>503</v>
      </c>
      <c r="C31" s="471" t="s">
        <v>180</v>
      </c>
      <c r="D31" s="480">
        <v>361775</v>
      </c>
      <c r="E31" s="494">
        <v>415659</v>
      </c>
      <c r="F31" s="494">
        <v>231998</v>
      </c>
      <c r="G31" s="494">
        <v>322257</v>
      </c>
      <c r="H31" s="494">
        <v>370763</v>
      </c>
      <c r="I31" s="494">
        <v>205433</v>
      </c>
      <c r="J31" s="494">
        <v>293167</v>
      </c>
      <c r="K31" s="494">
        <v>29090</v>
      </c>
      <c r="L31" s="494">
        <v>39518</v>
      </c>
      <c r="M31" s="494">
        <v>44896</v>
      </c>
      <c r="N31" s="494">
        <v>26565</v>
      </c>
    </row>
    <row r="32" spans="2:14" ht="16.5" customHeight="1">
      <c r="B32" s="458" t="s">
        <v>154</v>
      </c>
      <c r="C32" s="471" t="s">
        <v>378</v>
      </c>
      <c r="D32" s="480">
        <v>346817</v>
      </c>
      <c r="E32" s="494">
        <v>368574</v>
      </c>
      <c r="F32" s="494">
        <v>259737</v>
      </c>
      <c r="G32" s="494">
        <v>346744</v>
      </c>
      <c r="H32" s="494">
        <v>368483</v>
      </c>
      <c r="I32" s="494">
        <v>259737</v>
      </c>
      <c r="J32" s="494">
        <v>300651</v>
      </c>
      <c r="K32" s="494">
        <v>46093</v>
      </c>
      <c r="L32" s="494">
        <v>73</v>
      </c>
      <c r="M32" s="494">
        <v>91</v>
      </c>
      <c r="N32" s="494">
        <v>0</v>
      </c>
    </row>
    <row r="33" spans="2:14" ht="16.5" customHeight="1">
      <c r="B33" s="458" t="s">
        <v>222</v>
      </c>
      <c r="C33" s="471" t="s">
        <v>491</v>
      </c>
      <c r="D33" s="480">
        <v>309397</v>
      </c>
      <c r="E33" s="494">
        <v>333218</v>
      </c>
      <c r="F33" s="494">
        <v>218036</v>
      </c>
      <c r="G33" s="494">
        <v>288833</v>
      </c>
      <c r="H33" s="494">
        <v>310098</v>
      </c>
      <c r="I33" s="494">
        <v>207274</v>
      </c>
      <c r="J33" s="494">
        <v>261835</v>
      </c>
      <c r="K33" s="494">
        <v>26998</v>
      </c>
      <c r="L33" s="494">
        <v>20564</v>
      </c>
      <c r="M33" s="494">
        <v>23120</v>
      </c>
      <c r="N33" s="494">
        <v>10762</v>
      </c>
    </row>
    <row r="34" spans="2:14" ht="16.5" customHeight="1">
      <c r="B34" s="458" t="s">
        <v>504</v>
      </c>
      <c r="C34" s="471" t="s">
        <v>329</v>
      </c>
      <c r="D34" s="483">
        <v>427730</v>
      </c>
      <c r="E34" s="498">
        <v>434488</v>
      </c>
      <c r="F34" s="498">
        <v>385257</v>
      </c>
      <c r="G34" s="498">
        <v>342228</v>
      </c>
      <c r="H34" s="498">
        <v>356483</v>
      </c>
      <c r="I34" s="498">
        <v>252642</v>
      </c>
      <c r="J34" s="498">
        <v>310859</v>
      </c>
      <c r="K34" s="498">
        <v>31369</v>
      </c>
      <c r="L34" s="498">
        <v>85502</v>
      </c>
      <c r="M34" s="498">
        <v>78005</v>
      </c>
      <c r="N34" s="498">
        <v>132615</v>
      </c>
    </row>
    <row r="35" spans="2:14" ht="16.5" customHeight="1">
      <c r="B35" s="458" t="s">
        <v>204</v>
      </c>
      <c r="C35" s="471" t="s">
        <v>505</v>
      </c>
      <c r="D35" s="480">
        <v>345690</v>
      </c>
      <c r="E35" s="494">
        <v>358755</v>
      </c>
      <c r="F35" s="494">
        <v>264309</v>
      </c>
      <c r="G35" s="494">
        <v>345690</v>
      </c>
      <c r="H35" s="494">
        <v>358755</v>
      </c>
      <c r="I35" s="494">
        <v>264309</v>
      </c>
      <c r="J35" s="494">
        <v>306257</v>
      </c>
      <c r="K35" s="494">
        <v>39433</v>
      </c>
      <c r="L35" s="494">
        <v>0</v>
      </c>
      <c r="M35" s="494">
        <v>0</v>
      </c>
      <c r="N35" s="494">
        <v>0</v>
      </c>
    </row>
    <row r="36" spans="2:14" ht="16.5" customHeight="1">
      <c r="B36" s="458" t="s">
        <v>252</v>
      </c>
      <c r="C36" s="471" t="s">
        <v>255</v>
      </c>
      <c r="D36" s="480">
        <v>286632</v>
      </c>
      <c r="E36" s="494">
        <v>323152</v>
      </c>
      <c r="F36" s="494">
        <v>193345</v>
      </c>
      <c r="G36" s="494">
        <v>286381</v>
      </c>
      <c r="H36" s="494">
        <v>322873</v>
      </c>
      <c r="I36" s="494">
        <v>193165</v>
      </c>
      <c r="J36" s="494">
        <v>257668</v>
      </c>
      <c r="K36" s="494">
        <v>28713</v>
      </c>
      <c r="L36" s="494">
        <v>251</v>
      </c>
      <c r="M36" s="494">
        <v>279</v>
      </c>
      <c r="N36" s="494">
        <v>180</v>
      </c>
    </row>
    <row r="37" spans="2:14" ht="16.5" customHeight="1">
      <c r="B37" s="458" t="s">
        <v>18</v>
      </c>
      <c r="C37" s="471" t="s">
        <v>391</v>
      </c>
      <c r="D37" s="480">
        <v>359266</v>
      </c>
      <c r="E37" s="494">
        <v>375085</v>
      </c>
      <c r="F37" s="494">
        <v>275382</v>
      </c>
      <c r="G37" s="494">
        <v>359187</v>
      </c>
      <c r="H37" s="494">
        <v>374991</v>
      </c>
      <c r="I37" s="494">
        <v>275382</v>
      </c>
      <c r="J37" s="494">
        <v>325737</v>
      </c>
      <c r="K37" s="494">
        <v>33450</v>
      </c>
      <c r="L37" s="494">
        <v>79</v>
      </c>
      <c r="M37" s="494">
        <v>94</v>
      </c>
      <c r="N37" s="494">
        <v>0</v>
      </c>
    </row>
    <row r="38" spans="2:14" ht="16.5" customHeight="1">
      <c r="B38" s="458" t="s">
        <v>470</v>
      </c>
      <c r="C38" s="471" t="s">
        <v>394</v>
      </c>
      <c r="D38" s="480">
        <v>370468</v>
      </c>
      <c r="E38" s="494">
        <v>383363</v>
      </c>
      <c r="F38" s="494">
        <v>275133</v>
      </c>
      <c r="G38" s="494">
        <v>370253</v>
      </c>
      <c r="H38" s="494">
        <v>383146</v>
      </c>
      <c r="I38" s="494">
        <v>274926</v>
      </c>
      <c r="J38" s="494">
        <v>326053</v>
      </c>
      <c r="K38" s="494">
        <v>44200</v>
      </c>
      <c r="L38" s="494">
        <v>215</v>
      </c>
      <c r="M38" s="494">
        <v>217</v>
      </c>
      <c r="N38" s="494">
        <v>207</v>
      </c>
    </row>
    <row r="39" spans="2:14" ht="16.5" customHeight="1">
      <c r="B39" s="458" t="s">
        <v>98</v>
      </c>
      <c r="C39" s="471" t="s">
        <v>395</v>
      </c>
      <c r="D39" s="480">
        <v>327373</v>
      </c>
      <c r="E39" s="494">
        <v>371217</v>
      </c>
      <c r="F39" s="494">
        <v>242962</v>
      </c>
      <c r="G39" s="494">
        <v>305822</v>
      </c>
      <c r="H39" s="494">
        <v>345962</v>
      </c>
      <c r="I39" s="494">
        <v>228542</v>
      </c>
      <c r="J39" s="494">
        <v>275423</v>
      </c>
      <c r="K39" s="494">
        <v>30399</v>
      </c>
      <c r="L39" s="494">
        <v>21551</v>
      </c>
      <c r="M39" s="494">
        <v>25255</v>
      </c>
      <c r="N39" s="494">
        <v>14420</v>
      </c>
    </row>
    <row r="40" spans="2:14" ht="16.5" customHeight="1">
      <c r="B40" s="458" t="s">
        <v>489</v>
      </c>
      <c r="C40" s="471" t="s">
        <v>74</v>
      </c>
      <c r="D40" s="480">
        <v>319544</v>
      </c>
      <c r="E40" s="494">
        <v>385470</v>
      </c>
      <c r="F40" s="494">
        <v>204574</v>
      </c>
      <c r="G40" s="494">
        <v>315323</v>
      </c>
      <c r="H40" s="494">
        <v>379519</v>
      </c>
      <c r="I40" s="494">
        <v>203369</v>
      </c>
      <c r="J40" s="494">
        <v>302495</v>
      </c>
      <c r="K40" s="494">
        <v>12828</v>
      </c>
      <c r="L40" s="494">
        <v>4221</v>
      </c>
      <c r="M40" s="494">
        <v>5951</v>
      </c>
      <c r="N40" s="494">
        <v>1205</v>
      </c>
    </row>
    <row r="41" spans="2:14" ht="16.5" customHeight="1">
      <c r="B41" s="458" t="s">
        <v>200</v>
      </c>
      <c r="C41" s="471" t="s">
        <v>407</v>
      </c>
      <c r="D41" s="480">
        <v>328822</v>
      </c>
      <c r="E41" s="494">
        <v>391658</v>
      </c>
      <c r="F41" s="494">
        <v>218198</v>
      </c>
      <c r="G41" s="494">
        <v>328422</v>
      </c>
      <c r="H41" s="494">
        <v>391135</v>
      </c>
      <c r="I41" s="494">
        <v>218015</v>
      </c>
      <c r="J41" s="494">
        <v>292227</v>
      </c>
      <c r="K41" s="494">
        <v>36195</v>
      </c>
      <c r="L41" s="494">
        <v>400</v>
      </c>
      <c r="M41" s="494">
        <v>523</v>
      </c>
      <c r="N41" s="494">
        <v>183</v>
      </c>
    </row>
    <row r="42" spans="2:14" ht="16.5" customHeight="1">
      <c r="B42" s="458" t="s">
        <v>284</v>
      </c>
      <c r="C42" s="471" t="s">
        <v>410</v>
      </c>
      <c r="D42" s="480">
        <v>397832</v>
      </c>
      <c r="E42" s="494">
        <v>423476</v>
      </c>
      <c r="F42" s="494">
        <v>321024</v>
      </c>
      <c r="G42" s="494">
        <v>394588</v>
      </c>
      <c r="H42" s="494">
        <v>419728</v>
      </c>
      <c r="I42" s="494">
        <v>319289</v>
      </c>
      <c r="J42" s="494">
        <v>357341</v>
      </c>
      <c r="K42" s="494">
        <v>37247</v>
      </c>
      <c r="L42" s="494">
        <v>3244</v>
      </c>
      <c r="M42" s="494">
        <v>3748</v>
      </c>
      <c r="N42" s="494">
        <v>1735</v>
      </c>
    </row>
    <row r="43" spans="2:14" ht="16.5" customHeight="1">
      <c r="B43" s="458" t="s">
        <v>126</v>
      </c>
      <c r="C43" s="471" t="s">
        <v>133</v>
      </c>
      <c r="D43" s="480">
        <v>409771</v>
      </c>
      <c r="E43" s="494">
        <v>440687</v>
      </c>
      <c r="F43" s="494">
        <v>284391</v>
      </c>
      <c r="G43" s="494">
        <v>379188</v>
      </c>
      <c r="H43" s="494">
        <v>406477</v>
      </c>
      <c r="I43" s="494">
        <v>268517</v>
      </c>
      <c r="J43" s="494">
        <v>340585</v>
      </c>
      <c r="K43" s="494">
        <v>38603</v>
      </c>
      <c r="L43" s="494">
        <v>30583</v>
      </c>
      <c r="M43" s="494">
        <v>34210</v>
      </c>
      <c r="N43" s="494">
        <v>15874</v>
      </c>
    </row>
    <row r="44" spans="2:14" ht="16.5" customHeight="1">
      <c r="B44" s="458" t="s">
        <v>276</v>
      </c>
      <c r="C44" s="472" t="s">
        <v>176</v>
      </c>
      <c r="D44" s="480">
        <v>316070</v>
      </c>
      <c r="E44" s="494">
        <v>367007</v>
      </c>
      <c r="F44" s="494">
        <v>229228</v>
      </c>
      <c r="G44" s="494">
        <v>314215</v>
      </c>
      <c r="H44" s="494">
        <v>365131</v>
      </c>
      <c r="I44" s="494">
        <v>227410</v>
      </c>
      <c r="J44" s="494">
        <v>288638</v>
      </c>
      <c r="K44" s="494">
        <v>25577</v>
      </c>
      <c r="L44" s="494">
        <v>1855</v>
      </c>
      <c r="M44" s="494">
        <v>1876</v>
      </c>
      <c r="N44" s="494">
        <v>1818</v>
      </c>
    </row>
    <row r="45" spans="2:14" ht="16.5" customHeight="1">
      <c r="B45" s="455" t="s">
        <v>125</v>
      </c>
      <c r="C45" s="473" t="s">
        <v>231</v>
      </c>
      <c r="D45" s="479">
        <v>349293</v>
      </c>
      <c r="E45" s="493">
        <v>381024</v>
      </c>
      <c r="F45" s="493">
        <v>262815</v>
      </c>
      <c r="G45" s="493">
        <v>348724</v>
      </c>
      <c r="H45" s="493">
        <v>380253</v>
      </c>
      <c r="I45" s="493">
        <v>262798</v>
      </c>
      <c r="J45" s="493">
        <v>327642</v>
      </c>
      <c r="K45" s="493">
        <v>21082</v>
      </c>
      <c r="L45" s="493">
        <v>569</v>
      </c>
      <c r="M45" s="493">
        <v>771</v>
      </c>
      <c r="N45" s="493">
        <v>17</v>
      </c>
    </row>
    <row r="46" spans="2:14" ht="16.5" customHeight="1">
      <c r="B46" s="459" t="s">
        <v>256</v>
      </c>
      <c r="C46" s="474" t="s">
        <v>445</v>
      </c>
      <c r="D46" s="484">
        <v>193024</v>
      </c>
      <c r="E46" s="495">
        <v>281263</v>
      </c>
      <c r="F46" s="495">
        <v>147287</v>
      </c>
      <c r="G46" s="495">
        <v>184776</v>
      </c>
      <c r="H46" s="495">
        <v>262512</v>
      </c>
      <c r="I46" s="495">
        <v>144483</v>
      </c>
      <c r="J46" s="495">
        <v>176034</v>
      </c>
      <c r="K46" s="495">
        <v>8742</v>
      </c>
      <c r="L46" s="495">
        <v>8248</v>
      </c>
      <c r="M46" s="495">
        <v>18751</v>
      </c>
      <c r="N46" s="495">
        <v>2804</v>
      </c>
    </row>
    <row r="47" spans="2:14" ht="16.5" customHeight="1">
      <c r="B47" s="457" t="s">
        <v>420</v>
      </c>
      <c r="C47" s="470" t="s">
        <v>309</v>
      </c>
      <c r="D47" s="482">
        <v>175816</v>
      </c>
      <c r="E47" s="497">
        <v>234667</v>
      </c>
      <c r="F47" s="497">
        <v>134123</v>
      </c>
      <c r="G47" s="497">
        <v>166290</v>
      </c>
      <c r="H47" s="497">
        <v>218798</v>
      </c>
      <c r="I47" s="497">
        <v>129091</v>
      </c>
      <c r="J47" s="497">
        <v>159443</v>
      </c>
      <c r="K47" s="497">
        <v>6847</v>
      </c>
      <c r="L47" s="497">
        <v>9526</v>
      </c>
      <c r="M47" s="497">
        <v>15869</v>
      </c>
      <c r="N47" s="497">
        <v>5032</v>
      </c>
    </row>
    <row r="48" spans="2:14" ht="16.5" customHeight="1">
      <c r="B48" s="458" t="s">
        <v>510</v>
      </c>
      <c r="C48" s="471" t="s">
        <v>511</v>
      </c>
      <c r="D48" s="480">
        <v>94196</v>
      </c>
      <c r="E48" s="494">
        <v>108507</v>
      </c>
      <c r="F48" s="494">
        <v>86969</v>
      </c>
      <c r="G48" s="494">
        <v>93395</v>
      </c>
      <c r="H48" s="494">
        <v>107164</v>
      </c>
      <c r="I48" s="494">
        <v>86442</v>
      </c>
      <c r="J48" s="494">
        <v>90770</v>
      </c>
      <c r="K48" s="494">
        <v>2625</v>
      </c>
      <c r="L48" s="494">
        <v>801</v>
      </c>
      <c r="M48" s="494">
        <v>1343</v>
      </c>
      <c r="N48" s="494">
        <v>527</v>
      </c>
    </row>
    <row r="49" spans="2:14" ht="16.5" customHeight="1">
      <c r="B49" s="455" t="s">
        <v>165</v>
      </c>
      <c r="C49" s="469" t="s">
        <v>512</v>
      </c>
      <c r="D49" s="479">
        <v>401519</v>
      </c>
      <c r="E49" s="493">
        <v>575101</v>
      </c>
      <c r="F49" s="493">
        <v>343511</v>
      </c>
      <c r="G49" s="493">
        <v>332704</v>
      </c>
      <c r="H49" s="493">
        <v>499249</v>
      </c>
      <c r="I49" s="493">
        <v>277048</v>
      </c>
      <c r="J49" s="493">
        <v>304805</v>
      </c>
      <c r="K49" s="493">
        <v>27899</v>
      </c>
      <c r="L49" s="493">
        <v>68815</v>
      </c>
      <c r="M49" s="493">
        <v>75852</v>
      </c>
      <c r="N49" s="493">
        <v>66463</v>
      </c>
    </row>
    <row r="50" spans="2:14" ht="16.5" customHeight="1">
      <c r="B50" s="459" t="s">
        <v>128</v>
      </c>
      <c r="C50" s="468" t="s">
        <v>26</v>
      </c>
      <c r="D50" s="484">
        <v>223083</v>
      </c>
      <c r="E50" s="495">
        <v>285127</v>
      </c>
      <c r="F50" s="495">
        <v>204264</v>
      </c>
      <c r="G50" s="495">
        <v>193512</v>
      </c>
      <c r="H50" s="495">
        <v>237352</v>
      </c>
      <c r="I50" s="495">
        <v>180215</v>
      </c>
      <c r="J50" s="495">
        <v>185948</v>
      </c>
      <c r="K50" s="495">
        <v>7564</v>
      </c>
      <c r="L50" s="495">
        <v>29571</v>
      </c>
      <c r="M50" s="495">
        <v>47775</v>
      </c>
      <c r="N50" s="495">
        <v>24049</v>
      </c>
    </row>
    <row r="51" spans="2:14" ht="16.5" customHeight="1">
      <c r="B51" s="457" t="s">
        <v>31</v>
      </c>
      <c r="C51" s="470" t="s">
        <v>173</v>
      </c>
      <c r="D51" s="482">
        <v>224023</v>
      </c>
      <c r="E51" s="497">
        <v>244639</v>
      </c>
      <c r="F51" s="497">
        <v>203144</v>
      </c>
      <c r="G51" s="497">
        <v>223424</v>
      </c>
      <c r="H51" s="497">
        <v>243991</v>
      </c>
      <c r="I51" s="497">
        <v>202595</v>
      </c>
      <c r="J51" s="497">
        <v>196694</v>
      </c>
      <c r="K51" s="497">
        <v>26730</v>
      </c>
      <c r="L51" s="497">
        <v>599</v>
      </c>
      <c r="M51" s="497">
        <v>648</v>
      </c>
      <c r="N51" s="497">
        <v>549</v>
      </c>
    </row>
    <row r="52" spans="2:14" ht="16.5" customHeight="1">
      <c r="B52" s="458" t="s">
        <v>382</v>
      </c>
      <c r="C52" s="471" t="s">
        <v>513</v>
      </c>
      <c r="D52" s="480">
        <v>252397</v>
      </c>
      <c r="E52" s="494">
        <v>279520</v>
      </c>
      <c r="F52" s="494">
        <v>166813</v>
      </c>
      <c r="G52" s="494">
        <v>245240</v>
      </c>
      <c r="H52" s="494">
        <v>272016</v>
      </c>
      <c r="I52" s="494">
        <v>160751</v>
      </c>
      <c r="J52" s="494">
        <v>208158</v>
      </c>
      <c r="K52" s="494">
        <v>37082</v>
      </c>
      <c r="L52" s="494">
        <v>7157</v>
      </c>
      <c r="M52" s="494">
        <v>7504</v>
      </c>
      <c r="N52" s="494">
        <v>6062</v>
      </c>
    </row>
    <row r="53" spans="2:14" ht="16.5" customHeight="1">
      <c r="B53" s="459" t="s">
        <v>472</v>
      </c>
      <c r="C53" s="468" t="s">
        <v>514</v>
      </c>
      <c r="D53" s="484">
        <v>279713</v>
      </c>
      <c r="E53" s="495">
        <v>301079</v>
      </c>
      <c r="F53" s="495">
        <v>204927</v>
      </c>
      <c r="G53" s="495">
        <v>279713</v>
      </c>
      <c r="H53" s="495">
        <v>301079</v>
      </c>
      <c r="I53" s="495">
        <v>204927</v>
      </c>
      <c r="J53" s="495">
        <v>269077</v>
      </c>
      <c r="K53" s="495">
        <v>10636</v>
      </c>
      <c r="L53" s="495">
        <v>0</v>
      </c>
      <c r="M53" s="495">
        <v>0</v>
      </c>
      <c r="N53" s="495">
        <v>0</v>
      </c>
    </row>
    <row r="54" spans="2:14" ht="20.25" customHeight="1">
      <c r="B54" s="10"/>
      <c r="C54" s="460">
        <v>45597</v>
      </c>
      <c r="D54" s="475" t="s">
        <v>316</v>
      </c>
      <c r="E54" s="10"/>
      <c r="F54" s="502"/>
      <c r="H54" s="10"/>
      <c r="I54" s="10"/>
      <c r="J54" s="10"/>
      <c r="K54" s="10"/>
      <c r="L54" s="10"/>
      <c r="M54" s="10"/>
      <c r="N54" s="10"/>
    </row>
    <row r="55" spans="2:14" ht="18" customHeight="1">
      <c r="B55" s="200"/>
      <c r="C55" s="461" t="s">
        <v>353</v>
      </c>
      <c r="D55" s="461"/>
      <c r="E55" s="200"/>
      <c r="F55" s="200"/>
      <c r="G55" s="200"/>
      <c r="H55" s="200"/>
      <c r="I55" s="200"/>
      <c r="J55" s="505"/>
      <c r="K55" s="200"/>
      <c r="L55" s="200"/>
      <c r="M55" s="200"/>
      <c r="N55" s="1" t="s">
        <v>372</v>
      </c>
    </row>
    <row r="56" spans="2:14" s="446" customFormat="1" ht="11.25" customHeight="1">
      <c r="B56" s="447" t="s">
        <v>426</v>
      </c>
      <c r="C56" s="462"/>
      <c r="D56" s="447" t="s">
        <v>198</v>
      </c>
      <c r="E56" s="488"/>
      <c r="F56" s="488"/>
      <c r="G56" s="503"/>
      <c r="H56" s="504"/>
      <c r="I56" s="504"/>
      <c r="J56" s="504"/>
      <c r="K56" s="504"/>
      <c r="L56" s="504"/>
      <c r="M56" s="504"/>
      <c r="N56" s="509"/>
    </row>
    <row r="57" spans="2:14" s="446" customFormat="1" ht="11.25" customHeight="1">
      <c r="B57" s="448"/>
      <c r="C57" s="463"/>
      <c r="D57" s="448"/>
      <c r="E57" s="489"/>
      <c r="F57" s="463"/>
      <c r="G57" s="447" t="s">
        <v>457</v>
      </c>
      <c r="H57" s="488"/>
      <c r="I57" s="488"/>
      <c r="J57" s="503"/>
      <c r="K57" s="508"/>
      <c r="L57" s="447" t="s">
        <v>490</v>
      </c>
      <c r="M57" s="488"/>
      <c r="N57" s="462"/>
    </row>
    <row r="58" spans="2:14" s="446" customFormat="1" ht="18" customHeight="1">
      <c r="B58" s="448"/>
      <c r="C58" s="463"/>
      <c r="D58" s="476"/>
      <c r="E58" s="490"/>
      <c r="F58" s="501"/>
      <c r="G58" s="476"/>
      <c r="H58" s="490"/>
      <c r="I58" s="501"/>
      <c r="J58" s="506" t="s">
        <v>144</v>
      </c>
      <c r="K58" s="506" t="s">
        <v>94</v>
      </c>
      <c r="L58" s="476"/>
      <c r="M58" s="490"/>
      <c r="N58" s="501"/>
    </row>
    <row r="59" spans="2:14" s="446" customFormat="1" ht="18" customHeight="1">
      <c r="B59" s="449"/>
      <c r="C59" s="464"/>
      <c r="D59" s="477" t="s">
        <v>492</v>
      </c>
      <c r="E59" s="491" t="s">
        <v>493</v>
      </c>
      <c r="F59" s="491" t="s">
        <v>69</v>
      </c>
      <c r="G59" s="477" t="s">
        <v>492</v>
      </c>
      <c r="H59" s="491" t="s">
        <v>493</v>
      </c>
      <c r="I59" s="491" t="s">
        <v>69</v>
      </c>
      <c r="J59" s="507"/>
      <c r="K59" s="507"/>
      <c r="L59" s="491" t="s">
        <v>492</v>
      </c>
      <c r="M59" s="477" t="s">
        <v>493</v>
      </c>
      <c r="N59" s="510" t="s">
        <v>69</v>
      </c>
    </row>
    <row r="60" spans="2:14" ht="16.5" customHeight="1">
      <c r="B60" s="450" t="s">
        <v>322</v>
      </c>
      <c r="C60" s="465" t="s">
        <v>65</v>
      </c>
      <c r="D60" s="478">
        <v>319458</v>
      </c>
      <c r="E60" s="492">
        <v>377491</v>
      </c>
      <c r="F60" s="492">
        <v>239186</v>
      </c>
      <c r="G60" s="492">
        <v>295426</v>
      </c>
      <c r="H60" s="492">
        <v>353065</v>
      </c>
      <c r="I60" s="492">
        <v>215700</v>
      </c>
      <c r="J60" s="492">
        <v>268685</v>
      </c>
      <c r="K60" s="492">
        <v>26741</v>
      </c>
      <c r="L60" s="492">
        <v>24032</v>
      </c>
      <c r="M60" s="492">
        <v>24426</v>
      </c>
      <c r="N60" s="492">
        <v>23486</v>
      </c>
    </row>
    <row r="61" spans="2:14" ht="16.5" customHeight="1">
      <c r="B61" s="451" t="s">
        <v>239</v>
      </c>
      <c r="C61" s="466" t="s">
        <v>494</v>
      </c>
      <c r="D61" s="479">
        <v>373020</v>
      </c>
      <c r="E61" s="493">
        <v>393139</v>
      </c>
      <c r="F61" s="493">
        <v>245394</v>
      </c>
      <c r="G61" s="493">
        <v>359504</v>
      </c>
      <c r="H61" s="493">
        <v>377492</v>
      </c>
      <c r="I61" s="493">
        <v>245394</v>
      </c>
      <c r="J61" s="493">
        <v>338143</v>
      </c>
      <c r="K61" s="493">
        <v>21361</v>
      </c>
      <c r="L61" s="493">
        <v>13516</v>
      </c>
      <c r="M61" s="493">
        <v>15647</v>
      </c>
      <c r="N61" s="493">
        <v>0</v>
      </c>
    </row>
    <row r="62" spans="2:14" ht="16.5" customHeight="1">
      <c r="B62" s="452" t="s">
        <v>270</v>
      </c>
      <c r="C62" s="467" t="s">
        <v>78</v>
      </c>
      <c r="D62" s="480">
        <v>378716</v>
      </c>
      <c r="E62" s="494">
        <v>418988</v>
      </c>
      <c r="F62" s="494">
        <v>268636</v>
      </c>
      <c r="G62" s="494">
        <v>349493</v>
      </c>
      <c r="H62" s="494">
        <v>389402</v>
      </c>
      <c r="I62" s="494">
        <v>240405</v>
      </c>
      <c r="J62" s="494">
        <v>312803</v>
      </c>
      <c r="K62" s="494">
        <v>36690</v>
      </c>
      <c r="L62" s="494">
        <v>29223</v>
      </c>
      <c r="M62" s="494">
        <v>29586</v>
      </c>
      <c r="N62" s="494">
        <v>28231</v>
      </c>
    </row>
    <row r="63" spans="2:14" ht="16.5" customHeight="1">
      <c r="B63" s="453" t="s">
        <v>171</v>
      </c>
      <c r="C63" s="467" t="s">
        <v>305</v>
      </c>
      <c r="D63" s="480">
        <v>544598</v>
      </c>
      <c r="E63" s="494">
        <v>581455</v>
      </c>
      <c r="F63" s="494">
        <v>385109</v>
      </c>
      <c r="G63" s="494">
        <v>541020</v>
      </c>
      <c r="H63" s="494">
        <v>577376</v>
      </c>
      <c r="I63" s="494">
        <v>383698</v>
      </c>
      <c r="J63" s="494">
        <v>467047</v>
      </c>
      <c r="K63" s="494">
        <v>73973</v>
      </c>
      <c r="L63" s="494">
        <v>3578</v>
      </c>
      <c r="M63" s="494">
        <v>4079</v>
      </c>
      <c r="N63" s="494">
        <v>1411</v>
      </c>
    </row>
    <row r="64" spans="2:14" ht="16.5" customHeight="1">
      <c r="B64" s="452" t="s">
        <v>347</v>
      </c>
      <c r="C64" s="467" t="s">
        <v>414</v>
      </c>
      <c r="D64" s="480">
        <v>322220</v>
      </c>
      <c r="E64" s="494">
        <v>392999</v>
      </c>
      <c r="F64" s="494">
        <v>194488</v>
      </c>
      <c r="G64" s="494">
        <v>321674</v>
      </c>
      <c r="H64" s="494">
        <v>392575</v>
      </c>
      <c r="I64" s="494">
        <v>193720</v>
      </c>
      <c r="J64" s="494">
        <v>305145</v>
      </c>
      <c r="K64" s="494">
        <v>16529</v>
      </c>
      <c r="L64" s="494">
        <v>546</v>
      </c>
      <c r="M64" s="494">
        <v>424</v>
      </c>
      <c r="N64" s="494">
        <v>768</v>
      </c>
    </row>
    <row r="65" spans="2:14" ht="16.5" customHeight="1">
      <c r="B65" s="452" t="s">
        <v>11</v>
      </c>
      <c r="C65" s="467" t="s">
        <v>495</v>
      </c>
      <c r="D65" s="480">
        <v>274189</v>
      </c>
      <c r="E65" s="494">
        <v>322038</v>
      </c>
      <c r="F65" s="494">
        <v>181771</v>
      </c>
      <c r="G65" s="494">
        <v>254214</v>
      </c>
      <c r="H65" s="494">
        <v>301186</v>
      </c>
      <c r="I65" s="494">
        <v>163490</v>
      </c>
      <c r="J65" s="494">
        <v>210945</v>
      </c>
      <c r="K65" s="494">
        <v>43269</v>
      </c>
      <c r="L65" s="494">
        <v>19975</v>
      </c>
      <c r="M65" s="494">
        <v>20852</v>
      </c>
      <c r="N65" s="494">
        <v>18281</v>
      </c>
    </row>
    <row r="66" spans="2:14" ht="16.5" customHeight="1">
      <c r="B66" s="452" t="s">
        <v>59</v>
      </c>
      <c r="C66" s="467" t="s">
        <v>268</v>
      </c>
      <c r="D66" s="480">
        <v>231428</v>
      </c>
      <c r="E66" s="494">
        <v>320068</v>
      </c>
      <c r="F66" s="494">
        <v>166838</v>
      </c>
      <c r="G66" s="494">
        <v>223039</v>
      </c>
      <c r="H66" s="494">
        <v>304701</v>
      </c>
      <c r="I66" s="494">
        <v>163534</v>
      </c>
      <c r="J66" s="494">
        <v>210874</v>
      </c>
      <c r="K66" s="494">
        <v>12165</v>
      </c>
      <c r="L66" s="494">
        <v>8389</v>
      </c>
      <c r="M66" s="494">
        <v>15367</v>
      </c>
      <c r="N66" s="494">
        <v>3304</v>
      </c>
    </row>
    <row r="67" spans="2:14" ht="16.5" customHeight="1">
      <c r="B67" s="452" t="s">
        <v>203</v>
      </c>
      <c r="C67" s="467" t="s">
        <v>497</v>
      </c>
      <c r="D67" s="480">
        <v>354806</v>
      </c>
      <c r="E67" s="494">
        <v>548097</v>
      </c>
      <c r="F67" s="494">
        <v>261262</v>
      </c>
      <c r="G67" s="494">
        <v>334852</v>
      </c>
      <c r="H67" s="494">
        <v>501329</v>
      </c>
      <c r="I67" s="494">
        <v>254285</v>
      </c>
      <c r="J67" s="494">
        <v>310822</v>
      </c>
      <c r="K67" s="494">
        <v>24030</v>
      </c>
      <c r="L67" s="494">
        <v>19954</v>
      </c>
      <c r="M67" s="494">
        <v>46768</v>
      </c>
      <c r="N67" s="494">
        <v>6977</v>
      </c>
    </row>
    <row r="68" spans="2:14" ht="16.5" customHeight="1">
      <c r="B68" s="452" t="s">
        <v>437</v>
      </c>
      <c r="C68" s="467" t="s">
        <v>398</v>
      </c>
      <c r="D68" s="480">
        <v>278514</v>
      </c>
      <c r="E68" s="494">
        <v>350475</v>
      </c>
      <c r="F68" s="494">
        <v>206437</v>
      </c>
      <c r="G68" s="494">
        <v>278514</v>
      </c>
      <c r="H68" s="494">
        <v>350475</v>
      </c>
      <c r="I68" s="494">
        <v>206437</v>
      </c>
      <c r="J68" s="494">
        <v>254939</v>
      </c>
      <c r="K68" s="494">
        <v>23575</v>
      </c>
      <c r="L68" s="494">
        <v>0</v>
      </c>
      <c r="M68" s="494">
        <v>0</v>
      </c>
      <c r="N68" s="494">
        <v>0</v>
      </c>
    </row>
    <row r="69" spans="2:14" ht="16.5" customHeight="1">
      <c r="B69" s="452" t="s">
        <v>177</v>
      </c>
      <c r="C69" s="467" t="s">
        <v>498</v>
      </c>
      <c r="D69" s="480">
        <v>437902</v>
      </c>
      <c r="E69" s="494">
        <v>470763</v>
      </c>
      <c r="F69" s="494">
        <v>304391</v>
      </c>
      <c r="G69" s="494">
        <v>436698</v>
      </c>
      <c r="H69" s="494">
        <v>469377</v>
      </c>
      <c r="I69" s="494">
        <v>303928</v>
      </c>
      <c r="J69" s="494">
        <v>398651</v>
      </c>
      <c r="K69" s="494">
        <v>38047</v>
      </c>
      <c r="L69" s="494">
        <v>1204</v>
      </c>
      <c r="M69" s="494">
        <v>1386</v>
      </c>
      <c r="N69" s="494">
        <v>463</v>
      </c>
    </row>
    <row r="70" spans="2:14" ht="16.5" customHeight="1">
      <c r="B70" s="452" t="s">
        <v>42</v>
      </c>
      <c r="C70" s="467" t="s">
        <v>326</v>
      </c>
      <c r="D70" s="480">
        <v>149329</v>
      </c>
      <c r="E70" s="494">
        <v>193762</v>
      </c>
      <c r="F70" s="494">
        <v>123090</v>
      </c>
      <c r="G70" s="494">
        <v>142264</v>
      </c>
      <c r="H70" s="494">
        <v>180983</v>
      </c>
      <c r="I70" s="494">
        <v>119399</v>
      </c>
      <c r="J70" s="494">
        <v>137312</v>
      </c>
      <c r="K70" s="494">
        <v>4952</v>
      </c>
      <c r="L70" s="494">
        <v>7065</v>
      </c>
      <c r="M70" s="494">
        <v>12779</v>
      </c>
      <c r="N70" s="494">
        <v>3691</v>
      </c>
    </row>
    <row r="71" spans="2:14" ht="16.5" customHeight="1">
      <c r="B71" s="452" t="s">
        <v>245</v>
      </c>
      <c r="C71" s="467" t="s">
        <v>499</v>
      </c>
      <c r="D71" s="480">
        <v>210390</v>
      </c>
      <c r="E71" s="494">
        <v>271475</v>
      </c>
      <c r="F71" s="494">
        <v>164296</v>
      </c>
      <c r="G71" s="494">
        <v>168346</v>
      </c>
      <c r="H71" s="494">
        <v>224306</v>
      </c>
      <c r="I71" s="494">
        <v>126119</v>
      </c>
      <c r="J71" s="494">
        <v>158173</v>
      </c>
      <c r="K71" s="494">
        <v>10173</v>
      </c>
      <c r="L71" s="494">
        <v>42044</v>
      </c>
      <c r="M71" s="494">
        <v>47169</v>
      </c>
      <c r="N71" s="494">
        <v>38177</v>
      </c>
    </row>
    <row r="72" spans="2:14" ht="16.5" customHeight="1">
      <c r="B72" s="452" t="s">
        <v>368</v>
      </c>
      <c r="C72" s="467" t="s">
        <v>285</v>
      </c>
      <c r="D72" s="480">
        <v>328204</v>
      </c>
      <c r="E72" s="494">
        <v>350633</v>
      </c>
      <c r="F72" s="494">
        <v>303277</v>
      </c>
      <c r="G72" s="494">
        <v>328191</v>
      </c>
      <c r="H72" s="494">
        <v>350614</v>
      </c>
      <c r="I72" s="494">
        <v>303270</v>
      </c>
      <c r="J72" s="494">
        <v>326804</v>
      </c>
      <c r="K72" s="494">
        <v>1387</v>
      </c>
      <c r="L72" s="494">
        <v>13</v>
      </c>
      <c r="M72" s="494">
        <v>19</v>
      </c>
      <c r="N72" s="494">
        <v>7</v>
      </c>
    </row>
    <row r="73" spans="2:14" ht="16.5" customHeight="1">
      <c r="B73" s="452" t="s">
        <v>102</v>
      </c>
      <c r="C73" s="467" t="s">
        <v>157</v>
      </c>
      <c r="D73" s="480">
        <v>348356</v>
      </c>
      <c r="E73" s="494">
        <v>434872</v>
      </c>
      <c r="F73" s="494">
        <v>309600</v>
      </c>
      <c r="G73" s="494">
        <v>284414</v>
      </c>
      <c r="H73" s="494">
        <v>358895</v>
      </c>
      <c r="I73" s="494">
        <v>251049</v>
      </c>
      <c r="J73" s="494">
        <v>261857</v>
      </c>
      <c r="K73" s="494">
        <v>22557</v>
      </c>
      <c r="L73" s="494">
        <v>63942</v>
      </c>
      <c r="M73" s="494">
        <v>75977</v>
      </c>
      <c r="N73" s="494">
        <v>58551</v>
      </c>
    </row>
    <row r="74" spans="2:14" ht="16.5" customHeight="1">
      <c r="B74" s="452" t="s">
        <v>109</v>
      </c>
      <c r="C74" s="467" t="s">
        <v>453</v>
      </c>
      <c r="D74" s="480">
        <v>344201</v>
      </c>
      <c r="E74" s="494">
        <v>372104</v>
      </c>
      <c r="F74" s="494">
        <v>226680</v>
      </c>
      <c r="G74" s="494">
        <v>343495</v>
      </c>
      <c r="H74" s="494">
        <v>371525</v>
      </c>
      <c r="I74" s="494">
        <v>225438</v>
      </c>
      <c r="J74" s="494">
        <v>302533</v>
      </c>
      <c r="K74" s="494">
        <v>40962</v>
      </c>
      <c r="L74" s="494">
        <v>706</v>
      </c>
      <c r="M74" s="494">
        <v>579</v>
      </c>
      <c r="N74" s="494">
        <v>1242</v>
      </c>
    </row>
    <row r="75" spans="2:14" ht="16.5" customHeight="1">
      <c r="B75" s="454" t="s">
        <v>9</v>
      </c>
      <c r="C75" s="468" t="s">
        <v>376</v>
      </c>
      <c r="D75" s="484">
        <v>237958</v>
      </c>
      <c r="E75" s="495">
        <v>269343</v>
      </c>
      <c r="F75" s="495">
        <v>182686</v>
      </c>
      <c r="G75" s="495">
        <v>232999</v>
      </c>
      <c r="H75" s="495">
        <v>263252</v>
      </c>
      <c r="I75" s="495">
        <v>179721</v>
      </c>
      <c r="J75" s="495">
        <v>201086</v>
      </c>
      <c r="K75" s="495">
        <v>31913</v>
      </c>
      <c r="L75" s="495">
        <v>4959</v>
      </c>
      <c r="M75" s="495">
        <v>6091</v>
      </c>
      <c r="N75" s="495">
        <v>2965</v>
      </c>
    </row>
    <row r="76" spans="2:14" ht="16.5" customHeight="1">
      <c r="B76" s="455" t="s">
        <v>116</v>
      </c>
      <c r="C76" s="469" t="s">
        <v>260</v>
      </c>
      <c r="D76" s="482">
        <v>256258</v>
      </c>
      <c r="E76" s="497">
        <v>314690</v>
      </c>
      <c r="F76" s="497">
        <v>201068</v>
      </c>
      <c r="G76" s="497">
        <v>256133</v>
      </c>
      <c r="H76" s="497">
        <v>314580</v>
      </c>
      <c r="I76" s="497">
        <v>200928</v>
      </c>
      <c r="J76" s="497">
        <v>226914</v>
      </c>
      <c r="K76" s="497">
        <v>29219</v>
      </c>
      <c r="L76" s="497">
        <v>125</v>
      </c>
      <c r="M76" s="497">
        <v>110</v>
      </c>
      <c r="N76" s="497">
        <v>140</v>
      </c>
    </row>
    <row r="77" spans="2:14" ht="16.5" customHeight="1">
      <c r="B77" s="456" t="s">
        <v>352</v>
      </c>
      <c r="C77" s="467" t="s">
        <v>226</v>
      </c>
      <c r="D77" s="485">
        <v>318675</v>
      </c>
      <c r="E77" s="496">
        <v>378124</v>
      </c>
      <c r="F77" s="496">
        <v>215456</v>
      </c>
      <c r="G77" s="496">
        <v>318675</v>
      </c>
      <c r="H77" s="496">
        <v>378124</v>
      </c>
      <c r="I77" s="496">
        <v>215456</v>
      </c>
      <c r="J77" s="496">
        <v>287481</v>
      </c>
      <c r="K77" s="496">
        <v>31194</v>
      </c>
      <c r="L77" s="496">
        <v>0</v>
      </c>
      <c r="M77" s="496">
        <v>0</v>
      </c>
      <c r="N77" s="496">
        <v>0</v>
      </c>
    </row>
    <row r="78" spans="2:14" ht="16.5" customHeight="1">
      <c r="B78" s="457" t="s">
        <v>4</v>
      </c>
      <c r="C78" s="470" t="s">
        <v>142</v>
      </c>
      <c r="D78" s="486">
        <v>329869</v>
      </c>
      <c r="E78" s="499">
        <v>349813</v>
      </c>
      <c r="F78" s="499">
        <v>261671</v>
      </c>
      <c r="G78" s="499">
        <v>329869</v>
      </c>
      <c r="H78" s="499">
        <v>349813</v>
      </c>
      <c r="I78" s="499">
        <v>261671</v>
      </c>
      <c r="J78" s="499">
        <v>287065</v>
      </c>
      <c r="K78" s="499">
        <v>42804</v>
      </c>
      <c r="L78" s="499">
        <v>0</v>
      </c>
      <c r="M78" s="499">
        <v>0</v>
      </c>
      <c r="N78" s="499">
        <v>0</v>
      </c>
    </row>
    <row r="79" spans="2:14" ht="16.5" customHeight="1">
      <c r="B79" s="458" t="s">
        <v>192</v>
      </c>
      <c r="C79" s="471" t="s">
        <v>400</v>
      </c>
      <c r="D79" s="483">
        <v>293448</v>
      </c>
      <c r="E79" s="498">
        <v>324309</v>
      </c>
      <c r="F79" s="498">
        <v>211805</v>
      </c>
      <c r="G79" s="498">
        <v>293133</v>
      </c>
      <c r="H79" s="498">
        <v>323875</v>
      </c>
      <c r="I79" s="498">
        <v>211805</v>
      </c>
      <c r="J79" s="498">
        <v>260686</v>
      </c>
      <c r="K79" s="498">
        <v>32447</v>
      </c>
      <c r="L79" s="498">
        <v>315</v>
      </c>
      <c r="M79" s="498">
        <v>434</v>
      </c>
      <c r="N79" s="498">
        <v>0</v>
      </c>
    </row>
    <row r="80" spans="2:14" ht="16.5" customHeight="1">
      <c r="B80" s="458" t="s">
        <v>500</v>
      </c>
      <c r="C80" s="471" t="s">
        <v>406</v>
      </c>
      <c r="D80" s="480">
        <v>350673</v>
      </c>
      <c r="E80" s="494">
        <v>380975</v>
      </c>
      <c r="F80" s="494">
        <v>251132</v>
      </c>
      <c r="G80" s="494">
        <v>338113</v>
      </c>
      <c r="H80" s="494">
        <v>371209</v>
      </c>
      <c r="I80" s="494">
        <v>229396</v>
      </c>
      <c r="J80" s="494">
        <v>297171</v>
      </c>
      <c r="K80" s="494">
        <v>40942</v>
      </c>
      <c r="L80" s="494">
        <v>12560</v>
      </c>
      <c r="M80" s="494">
        <v>9766</v>
      </c>
      <c r="N80" s="494">
        <v>21736</v>
      </c>
    </row>
    <row r="81" spans="2:14" ht="16.5" customHeight="1">
      <c r="B81" s="458" t="s">
        <v>501</v>
      </c>
      <c r="C81" s="471" t="s">
        <v>502</v>
      </c>
      <c r="D81" s="480">
        <v>359711</v>
      </c>
      <c r="E81" s="494">
        <v>411914</v>
      </c>
      <c r="F81" s="494">
        <v>234897</v>
      </c>
      <c r="G81" s="494">
        <v>351795</v>
      </c>
      <c r="H81" s="494">
        <v>401251</v>
      </c>
      <c r="I81" s="494">
        <v>233548</v>
      </c>
      <c r="J81" s="494">
        <v>327055</v>
      </c>
      <c r="K81" s="494">
        <v>24740</v>
      </c>
      <c r="L81" s="494">
        <v>7916</v>
      </c>
      <c r="M81" s="494">
        <v>10663</v>
      </c>
      <c r="N81" s="494">
        <v>1349</v>
      </c>
    </row>
    <row r="82" spans="2:14" ht="16.5" customHeight="1">
      <c r="B82" s="458" t="s">
        <v>399</v>
      </c>
      <c r="C82" s="471" t="s">
        <v>227</v>
      </c>
      <c r="D82" s="480">
        <v>602014</v>
      </c>
      <c r="E82" s="494">
        <v>612908</v>
      </c>
      <c r="F82" s="494">
        <v>575744</v>
      </c>
      <c r="G82" s="494">
        <v>387608</v>
      </c>
      <c r="H82" s="494">
        <v>429275</v>
      </c>
      <c r="I82" s="494">
        <v>287135</v>
      </c>
      <c r="J82" s="494">
        <v>344812</v>
      </c>
      <c r="K82" s="494">
        <v>42796</v>
      </c>
      <c r="L82" s="494">
        <v>214406</v>
      </c>
      <c r="M82" s="494">
        <v>183633</v>
      </c>
      <c r="N82" s="494">
        <v>288609</v>
      </c>
    </row>
    <row r="83" spans="2:14" ht="16.5" customHeight="1">
      <c r="B83" s="458" t="s">
        <v>503</v>
      </c>
      <c r="C83" s="471" t="s">
        <v>180</v>
      </c>
      <c r="D83" s="480">
        <v>399294</v>
      </c>
      <c r="E83" s="494">
        <v>440341</v>
      </c>
      <c r="F83" s="494">
        <v>265486</v>
      </c>
      <c r="G83" s="494">
        <v>347975</v>
      </c>
      <c r="H83" s="494">
        <v>386506</v>
      </c>
      <c r="I83" s="494">
        <v>222371</v>
      </c>
      <c r="J83" s="494">
        <v>315026</v>
      </c>
      <c r="K83" s="494">
        <v>32949</v>
      </c>
      <c r="L83" s="494">
        <v>51319</v>
      </c>
      <c r="M83" s="494">
        <v>53835</v>
      </c>
      <c r="N83" s="494">
        <v>43115</v>
      </c>
    </row>
    <row r="84" spans="2:14" ht="16.5" customHeight="1">
      <c r="B84" s="458" t="s">
        <v>154</v>
      </c>
      <c r="C84" s="471" t="s">
        <v>378</v>
      </c>
      <c r="D84" s="480">
        <v>346817</v>
      </c>
      <c r="E84" s="494">
        <v>368574</v>
      </c>
      <c r="F84" s="494">
        <v>259737</v>
      </c>
      <c r="G84" s="494">
        <v>346744</v>
      </c>
      <c r="H84" s="494">
        <v>368483</v>
      </c>
      <c r="I84" s="494">
        <v>259737</v>
      </c>
      <c r="J84" s="494">
        <v>300651</v>
      </c>
      <c r="K84" s="494">
        <v>46093</v>
      </c>
      <c r="L84" s="494">
        <v>73</v>
      </c>
      <c r="M84" s="494">
        <v>91</v>
      </c>
      <c r="N84" s="494">
        <v>0</v>
      </c>
    </row>
    <row r="85" spans="2:14" ht="16.5" customHeight="1">
      <c r="B85" s="458" t="s">
        <v>222</v>
      </c>
      <c r="C85" s="471" t="s">
        <v>491</v>
      </c>
      <c r="D85" s="483" t="s">
        <v>49</v>
      </c>
      <c r="E85" s="498" t="s">
        <v>49</v>
      </c>
      <c r="F85" s="498" t="s">
        <v>49</v>
      </c>
      <c r="G85" s="498" t="s">
        <v>49</v>
      </c>
      <c r="H85" s="498" t="s">
        <v>49</v>
      </c>
      <c r="I85" s="498" t="s">
        <v>49</v>
      </c>
      <c r="J85" s="498" t="s">
        <v>49</v>
      </c>
      <c r="K85" s="498" t="s">
        <v>49</v>
      </c>
      <c r="L85" s="498" t="s">
        <v>49</v>
      </c>
      <c r="M85" s="498" t="s">
        <v>49</v>
      </c>
      <c r="N85" s="498" t="s">
        <v>49</v>
      </c>
    </row>
    <row r="86" spans="2:14" ht="16.5" customHeight="1">
      <c r="B86" s="458" t="s">
        <v>504</v>
      </c>
      <c r="C86" s="471" t="s">
        <v>329</v>
      </c>
      <c r="D86" s="483">
        <v>486120</v>
      </c>
      <c r="E86" s="498">
        <v>489942</v>
      </c>
      <c r="F86" s="498">
        <v>463187</v>
      </c>
      <c r="G86" s="498">
        <v>350539</v>
      </c>
      <c r="H86" s="498">
        <v>365444</v>
      </c>
      <c r="I86" s="498">
        <v>261108</v>
      </c>
      <c r="J86" s="498">
        <v>312635</v>
      </c>
      <c r="K86" s="498">
        <v>37904</v>
      </c>
      <c r="L86" s="498">
        <v>135581</v>
      </c>
      <c r="M86" s="498">
        <v>124498</v>
      </c>
      <c r="N86" s="498">
        <v>202079</v>
      </c>
    </row>
    <row r="87" spans="2:14" ht="16.5" customHeight="1">
      <c r="B87" s="458" t="s">
        <v>204</v>
      </c>
      <c r="C87" s="471" t="s">
        <v>505</v>
      </c>
      <c r="D87" s="480">
        <v>347388</v>
      </c>
      <c r="E87" s="494">
        <v>362292</v>
      </c>
      <c r="F87" s="494">
        <v>253976</v>
      </c>
      <c r="G87" s="494">
        <v>347388</v>
      </c>
      <c r="H87" s="494">
        <v>362292</v>
      </c>
      <c r="I87" s="494">
        <v>253976</v>
      </c>
      <c r="J87" s="494">
        <v>304463</v>
      </c>
      <c r="K87" s="494">
        <v>42925</v>
      </c>
      <c r="L87" s="494">
        <v>0</v>
      </c>
      <c r="M87" s="494">
        <v>0</v>
      </c>
      <c r="N87" s="494">
        <v>0</v>
      </c>
    </row>
    <row r="88" spans="2:14" ht="16.5" customHeight="1">
      <c r="B88" s="458" t="s">
        <v>252</v>
      </c>
      <c r="C88" s="471" t="s">
        <v>255</v>
      </c>
      <c r="D88" s="480">
        <v>317184</v>
      </c>
      <c r="E88" s="494">
        <v>344318</v>
      </c>
      <c r="F88" s="494">
        <v>219161</v>
      </c>
      <c r="G88" s="494">
        <v>316733</v>
      </c>
      <c r="H88" s="494">
        <v>343859</v>
      </c>
      <c r="I88" s="494">
        <v>218742</v>
      </c>
      <c r="J88" s="494">
        <v>279144</v>
      </c>
      <c r="K88" s="494">
        <v>37589</v>
      </c>
      <c r="L88" s="494">
        <v>451</v>
      </c>
      <c r="M88" s="494">
        <v>459</v>
      </c>
      <c r="N88" s="494">
        <v>419</v>
      </c>
    </row>
    <row r="89" spans="2:14" ht="16.5" customHeight="1">
      <c r="B89" s="458" t="s">
        <v>18</v>
      </c>
      <c r="C89" s="471" t="s">
        <v>391</v>
      </c>
      <c r="D89" s="480">
        <v>367810</v>
      </c>
      <c r="E89" s="494">
        <v>384570</v>
      </c>
      <c r="F89" s="494">
        <v>283594</v>
      </c>
      <c r="G89" s="494">
        <v>367709</v>
      </c>
      <c r="H89" s="494">
        <v>384449</v>
      </c>
      <c r="I89" s="494">
        <v>283594</v>
      </c>
      <c r="J89" s="494">
        <v>333589</v>
      </c>
      <c r="K89" s="494">
        <v>34120</v>
      </c>
      <c r="L89" s="494">
        <v>101</v>
      </c>
      <c r="M89" s="494">
        <v>121</v>
      </c>
      <c r="N89" s="494">
        <v>0</v>
      </c>
    </row>
    <row r="90" spans="2:14" ht="16.5" customHeight="1">
      <c r="B90" s="458" t="s">
        <v>470</v>
      </c>
      <c r="C90" s="471" t="s">
        <v>394</v>
      </c>
      <c r="D90" s="480">
        <v>402068</v>
      </c>
      <c r="E90" s="494">
        <v>414931</v>
      </c>
      <c r="F90" s="494">
        <v>293137</v>
      </c>
      <c r="G90" s="494">
        <v>401740</v>
      </c>
      <c r="H90" s="494">
        <v>414606</v>
      </c>
      <c r="I90" s="494">
        <v>292781</v>
      </c>
      <c r="J90" s="494">
        <v>352236</v>
      </c>
      <c r="K90" s="494">
        <v>49504</v>
      </c>
      <c r="L90" s="494">
        <v>328</v>
      </c>
      <c r="M90" s="494">
        <v>325</v>
      </c>
      <c r="N90" s="494">
        <v>356</v>
      </c>
    </row>
    <row r="91" spans="2:14" ht="16.5" customHeight="1">
      <c r="B91" s="458" t="s">
        <v>98</v>
      </c>
      <c r="C91" s="471" t="s">
        <v>395</v>
      </c>
      <c r="D91" s="480">
        <v>333703</v>
      </c>
      <c r="E91" s="494">
        <v>376380</v>
      </c>
      <c r="F91" s="494">
        <v>251665</v>
      </c>
      <c r="G91" s="494">
        <v>308709</v>
      </c>
      <c r="H91" s="494">
        <v>347075</v>
      </c>
      <c r="I91" s="494">
        <v>234958</v>
      </c>
      <c r="J91" s="494">
        <v>276880</v>
      </c>
      <c r="K91" s="494">
        <v>31829</v>
      </c>
      <c r="L91" s="494">
        <v>24994</v>
      </c>
      <c r="M91" s="494">
        <v>29305</v>
      </c>
      <c r="N91" s="494">
        <v>16707</v>
      </c>
    </row>
    <row r="92" spans="2:14" ht="16.5" customHeight="1">
      <c r="B92" s="458" t="s">
        <v>489</v>
      </c>
      <c r="C92" s="471" t="s">
        <v>74</v>
      </c>
      <c r="D92" s="480">
        <v>337506</v>
      </c>
      <c r="E92" s="494">
        <v>395261</v>
      </c>
      <c r="F92" s="494">
        <v>222959</v>
      </c>
      <c r="G92" s="494">
        <v>332734</v>
      </c>
      <c r="H92" s="494">
        <v>388830</v>
      </c>
      <c r="I92" s="494">
        <v>221478</v>
      </c>
      <c r="J92" s="494">
        <v>318232</v>
      </c>
      <c r="K92" s="494">
        <v>14502</v>
      </c>
      <c r="L92" s="494">
        <v>4772</v>
      </c>
      <c r="M92" s="494">
        <v>6431</v>
      </c>
      <c r="N92" s="494">
        <v>1481</v>
      </c>
    </row>
    <row r="93" spans="2:14" ht="16.5" customHeight="1">
      <c r="B93" s="458" t="s">
        <v>200</v>
      </c>
      <c r="C93" s="471" t="s">
        <v>407</v>
      </c>
      <c r="D93" s="480">
        <v>342381</v>
      </c>
      <c r="E93" s="494">
        <v>398097</v>
      </c>
      <c r="F93" s="494">
        <v>231869</v>
      </c>
      <c r="G93" s="494">
        <v>341939</v>
      </c>
      <c r="H93" s="494">
        <v>397542</v>
      </c>
      <c r="I93" s="494">
        <v>231650</v>
      </c>
      <c r="J93" s="494">
        <v>303528</v>
      </c>
      <c r="K93" s="494">
        <v>38411</v>
      </c>
      <c r="L93" s="494">
        <v>442</v>
      </c>
      <c r="M93" s="494">
        <v>555</v>
      </c>
      <c r="N93" s="494">
        <v>219</v>
      </c>
    </row>
    <row r="94" spans="2:14" ht="16.5" customHeight="1">
      <c r="B94" s="458" t="s">
        <v>284</v>
      </c>
      <c r="C94" s="471" t="s">
        <v>410</v>
      </c>
      <c r="D94" s="480">
        <v>397832</v>
      </c>
      <c r="E94" s="494">
        <v>423476</v>
      </c>
      <c r="F94" s="494">
        <v>321024</v>
      </c>
      <c r="G94" s="494">
        <v>394588</v>
      </c>
      <c r="H94" s="494">
        <v>419728</v>
      </c>
      <c r="I94" s="494">
        <v>319289</v>
      </c>
      <c r="J94" s="494">
        <v>357341</v>
      </c>
      <c r="K94" s="494">
        <v>37247</v>
      </c>
      <c r="L94" s="494">
        <v>3244</v>
      </c>
      <c r="M94" s="494">
        <v>3748</v>
      </c>
      <c r="N94" s="494">
        <v>1735</v>
      </c>
    </row>
    <row r="95" spans="2:14" ht="16.5" customHeight="1">
      <c r="B95" s="458" t="s">
        <v>126</v>
      </c>
      <c r="C95" s="471" t="s">
        <v>133</v>
      </c>
      <c r="D95" s="480">
        <v>424196</v>
      </c>
      <c r="E95" s="494">
        <v>450922</v>
      </c>
      <c r="F95" s="494">
        <v>302370</v>
      </c>
      <c r="G95" s="494">
        <v>390484</v>
      </c>
      <c r="H95" s="494">
        <v>414035</v>
      </c>
      <c r="I95" s="494">
        <v>283132</v>
      </c>
      <c r="J95" s="494">
        <v>351991</v>
      </c>
      <c r="K95" s="494">
        <v>38493</v>
      </c>
      <c r="L95" s="494">
        <v>33712</v>
      </c>
      <c r="M95" s="494">
        <v>36887</v>
      </c>
      <c r="N95" s="494">
        <v>19238</v>
      </c>
    </row>
    <row r="96" spans="2:14" ht="16.5" customHeight="1">
      <c r="B96" s="458" t="s">
        <v>276</v>
      </c>
      <c r="C96" s="472" t="s">
        <v>176</v>
      </c>
      <c r="D96" s="480">
        <v>345149</v>
      </c>
      <c r="E96" s="494">
        <v>386003</v>
      </c>
      <c r="F96" s="494">
        <v>262564</v>
      </c>
      <c r="G96" s="494">
        <v>342563</v>
      </c>
      <c r="H96" s="494">
        <v>383539</v>
      </c>
      <c r="I96" s="494">
        <v>259732</v>
      </c>
      <c r="J96" s="494">
        <v>313612</v>
      </c>
      <c r="K96" s="494">
        <v>28951</v>
      </c>
      <c r="L96" s="494">
        <v>2586</v>
      </c>
      <c r="M96" s="494">
        <v>2464</v>
      </c>
      <c r="N96" s="494">
        <v>2832</v>
      </c>
    </row>
    <row r="97" spans="2:14" ht="16.5" customHeight="1">
      <c r="B97" s="455" t="s">
        <v>125</v>
      </c>
      <c r="C97" s="473" t="s">
        <v>231</v>
      </c>
      <c r="D97" s="479">
        <v>331278</v>
      </c>
      <c r="E97" s="493">
        <v>357177</v>
      </c>
      <c r="F97" s="493">
        <v>255534</v>
      </c>
      <c r="G97" s="493">
        <v>329937</v>
      </c>
      <c r="H97" s="493">
        <v>355394</v>
      </c>
      <c r="I97" s="493">
        <v>255488</v>
      </c>
      <c r="J97" s="493">
        <v>304139</v>
      </c>
      <c r="K97" s="493">
        <v>25798</v>
      </c>
      <c r="L97" s="493">
        <v>1341</v>
      </c>
      <c r="M97" s="493">
        <v>1783</v>
      </c>
      <c r="N97" s="493">
        <v>46</v>
      </c>
    </row>
    <row r="98" spans="2:14" ht="16.5" customHeight="1">
      <c r="B98" s="459" t="s">
        <v>256</v>
      </c>
      <c r="C98" s="474" t="s">
        <v>445</v>
      </c>
      <c r="D98" s="484">
        <v>194858</v>
      </c>
      <c r="E98" s="495">
        <v>286640</v>
      </c>
      <c r="F98" s="495">
        <v>154962</v>
      </c>
      <c r="G98" s="495">
        <v>183888</v>
      </c>
      <c r="H98" s="495">
        <v>259036</v>
      </c>
      <c r="I98" s="495">
        <v>151222</v>
      </c>
      <c r="J98" s="495">
        <v>176716</v>
      </c>
      <c r="K98" s="495">
        <v>7172</v>
      </c>
      <c r="L98" s="495">
        <v>10970</v>
      </c>
      <c r="M98" s="495">
        <v>27604</v>
      </c>
      <c r="N98" s="495">
        <v>3740</v>
      </c>
    </row>
    <row r="99" spans="2:14" ht="16.5" customHeight="1">
      <c r="B99" s="457" t="s">
        <v>420</v>
      </c>
      <c r="C99" s="470" t="s">
        <v>309</v>
      </c>
      <c r="D99" s="482">
        <v>200873</v>
      </c>
      <c r="E99" s="497">
        <v>266050</v>
      </c>
      <c r="F99" s="497">
        <v>149894</v>
      </c>
      <c r="G99" s="497">
        <v>186011</v>
      </c>
      <c r="H99" s="497">
        <v>242657</v>
      </c>
      <c r="I99" s="497">
        <v>141704</v>
      </c>
      <c r="J99" s="497">
        <v>179928</v>
      </c>
      <c r="K99" s="497">
        <v>6083</v>
      </c>
      <c r="L99" s="497">
        <v>14862</v>
      </c>
      <c r="M99" s="497">
        <v>23393</v>
      </c>
      <c r="N99" s="497">
        <v>8190</v>
      </c>
    </row>
    <row r="100" spans="2:14" ht="16.5" customHeight="1">
      <c r="B100" s="458" t="s">
        <v>510</v>
      </c>
      <c r="C100" s="471" t="s">
        <v>511</v>
      </c>
      <c r="D100" s="480">
        <v>116042</v>
      </c>
      <c r="E100" s="494">
        <v>131226</v>
      </c>
      <c r="F100" s="494">
        <v>108643</v>
      </c>
      <c r="G100" s="494">
        <v>114012</v>
      </c>
      <c r="H100" s="494">
        <v>127629</v>
      </c>
      <c r="I100" s="494">
        <v>107377</v>
      </c>
      <c r="J100" s="494">
        <v>109790</v>
      </c>
      <c r="K100" s="494">
        <v>4222</v>
      </c>
      <c r="L100" s="494">
        <v>2030</v>
      </c>
      <c r="M100" s="494">
        <v>3597</v>
      </c>
      <c r="N100" s="494">
        <v>1266</v>
      </c>
    </row>
    <row r="101" spans="2:14" ht="16.5" customHeight="1">
      <c r="B101" s="455" t="s">
        <v>165</v>
      </c>
      <c r="C101" s="469" t="s">
        <v>512</v>
      </c>
      <c r="D101" s="479">
        <v>446156</v>
      </c>
      <c r="E101" s="493">
        <v>559169</v>
      </c>
      <c r="F101" s="493">
        <v>392726</v>
      </c>
      <c r="G101" s="493">
        <v>365149</v>
      </c>
      <c r="H101" s="493">
        <v>476863</v>
      </c>
      <c r="I101" s="493">
        <v>312334</v>
      </c>
      <c r="J101" s="493">
        <v>327602</v>
      </c>
      <c r="K101" s="493">
        <v>37547</v>
      </c>
      <c r="L101" s="493">
        <v>81007</v>
      </c>
      <c r="M101" s="493">
        <v>82306</v>
      </c>
      <c r="N101" s="493">
        <v>80392</v>
      </c>
    </row>
    <row r="102" spans="2:14" ht="16.5" customHeight="1">
      <c r="B102" s="459" t="s">
        <v>128</v>
      </c>
      <c r="C102" s="468" t="s">
        <v>26</v>
      </c>
      <c r="D102" s="484">
        <v>247797</v>
      </c>
      <c r="E102" s="495">
        <v>296934</v>
      </c>
      <c r="F102" s="495">
        <v>226996</v>
      </c>
      <c r="G102" s="495">
        <v>201400</v>
      </c>
      <c r="H102" s="495">
        <v>227980</v>
      </c>
      <c r="I102" s="495">
        <v>190149</v>
      </c>
      <c r="J102" s="495">
        <v>194256</v>
      </c>
      <c r="K102" s="495">
        <v>7144</v>
      </c>
      <c r="L102" s="495">
        <v>46397</v>
      </c>
      <c r="M102" s="495">
        <v>68954</v>
      </c>
      <c r="N102" s="495">
        <v>36847</v>
      </c>
    </row>
    <row r="103" spans="2:14" ht="16.5" customHeight="1">
      <c r="B103" s="457" t="s">
        <v>31</v>
      </c>
      <c r="C103" s="470" t="s">
        <v>173</v>
      </c>
      <c r="D103" s="482">
        <v>223579</v>
      </c>
      <c r="E103" s="497">
        <v>246991</v>
      </c>
      <c r="F103" s="497">
        <v>202109</v>
      </c>
      <c r="G103" s="497">
        <v>222933</v>
      </c>
      <c r="H103" s="497">
        <v>246256</v>
      </c>
      <c r="I103" s="497">
        <v>201545</v>
      </c>
      <c r="J103" s="497">
        <v>198723</v>
      </c>
      <c r="K103" s="497">
        <v>24210</v>
      </c>
      <c r="L103" s="497">
        <v>646</v>
      </c>
      <c r="M103" s="497">
        <v>735</v>
      </c>
      <c r="N103" s="497">
        <v>564</v>
      </c>
    </row>
    <row r="104" spans="2:14" ht="16.5" customHeight="1">
      <c r="B104" s="458" t="s">
        <v>382</v>
      </c>
      <c r="C104" s="471" t="s">
        <v>513</v>
      </c>
      <c r="D104" s="480">
        <v>243829</v>
      </c>
      <c r="E104" s="494">
        <v>276049</v>
      </c>
      <c r="F104" s="494">
        <v>154742</v>
      </c>
      <c r="G104" s="494">
        <v>234951</v>
      </c>
      <c r="H104" s="494">
        <v>266424</v>
      </c>
      <c r="I104" s="494">
        <v>147928</v>
      </c>
      <c r="J104" s="494">
        <v>195112</v>
      </c>
      <c r="K104" s="494">
        <v>39839</v>
      </c>
      <c r="L104" s="494">
        <v>8878</v>
      </c>
      <c r="M104" s="494">
        <v>9625</v>
      </c>
      <c r="N104" s="494">
        <v>6814</v>
      </c>
    </row>
    <row r="105" spans="2:14" ht="16.5" customHeight="1">
      <c r="B105" s="459" t="s">
        <v>472</v>
      </c>
      <c r="C105" s="468" t="s">
        <v>514</v>
      </c>
      <c r="D105" s="487">
        <v>267969</v>
      </c>
      <c r="E105" s="500">
        <v>293709</v>
      </c>
      <c r="F105" s="500">
        <v>183099</v>
      </c>
      <c r="G105" s="500">
        <v>267969</v>
      </c>
      <c r="H105" s="500">
        <v>293709</v>
      </c>
      <c r="I105" s="500">
        <v>183099</v>
      </c>
      <c r="J105" s="500">
        <v>250897</v>
      </c>
      <c r="K105" s="500">
        <v>17072</v>
      </c>
      <c r="L105" s="500">
        <v>0</v>
      </c>
      <c r="M105" s="500">
        <v>0</v>
      </c>
      <c r="N105" s="500">
        <v>0</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5"/>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fitToWidth="1" fitToHeight="1" orientation="landscape" usePrinterDefaults="1"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topLeftCell="A55" zoomScale="70" zoomScaleNormal="70" workbookViewId="0">
      <selection sqref="A1:XFD1048576"/>
    </sheetView>
  </sheetViews>
  <sheetFormatPr defaultColWidth="9" defaultRowHeight="13"/>
  <cols>
    <col min="1" max="1" width="9" style="1" bestFit="1" customWidth="0"/>
    <col min="2" max="2" width="6.453125" style="1" customWidth="1"/>
    <col min="3" max="3" width="38.6328125" style="290" customWidth="1"/>
    <col min="4" max="15" width="12.90625" style="1" customWidth="1"/>
    <col min="16" max="16" width="9" style="1" bestFit="1" customWidth="0"/>
    <col min="17" max="16384" width="9" style="1"/>
  </cols>
  <sheetData>
    <row r="1" spans="2:15" ht="21.75" customHeight="1">
      <c r="B1" s="10"/>
      <c r="C1" s="460">
        <v>45597</v>
      </c>
      <c r="D1" s="475" t="s">
        <v>515</v>
      </c>
      <c r="E1" s="10"/>
      <c r="F1" s="10"/>
      <c r="H1" s="10"/>
      <c r="I1" s="10"/>
      <c r="J1" s="10"/>
      <c r="K1" s="10"/>
      <c r="L1" s="10"/>
      <c r="M1" s="10"/>
      <c r="N1" s="10"/>
      <c r="O1" s="10"/>
    </row>
    <row r="2" spans="2:15" ht="18" customHeight="1">
      <c r="B2" s="200"/>
      <c r="C2" s="461" t="s">
        <v>217</v>
      </c>
      <c r="E2" s="200"/>
      <c r="F2" s="200"/>
      <c r="G2" s="200"/>
      <c r="H2" s="200"/>
      <c r="I2" s="200"/>
      <c r="J2" s="200"/>
      <c r="K2" s="505"/>
      <c r="L2" s="200"/>
      <c r="M2" s="200"/>
      <c r="N2" s="200"/>
      <c r="O2" s="200"/>
    </row>
    <row r="3" spans="2:15" s="446" customFormat="1" ht="11.25" customHeight="1">
      <c r="B3" s="447" t="s">
        <v>426</v>
      </c>
      <c r="C3" s="462"/>
      <c r="D3" s="447" t="s">
        <v>108</v>
      </c>
      <c r="E3" s="488"/>
      <c r="F3" s="462"/>
      <c r="G3" s="447" t="s">
        <v>91</v>
      </c>
      <c r="H3" s="488"/>
      <c r="I3" s="488"/>
      <c r="J3" s="504"/>
      <c r="K3" s="504"/>
      <c r="L3" s="504"/>
      <c r="M3" s="504"/>
      <c r="N3" s="504"/>
      <c r="O3" s="509"/>
    </row>
    <row r="4" spans="2:15" s="446" customFormat="1" ht="18" customHeight="1">
      <c r="B4" s="448"/>
      <c r="C4" s="463"/>
      <c r="D4" s="476"/>
      <c r="E4" s="490"/>
      <c r="F4" s="501"/>
      <c r="G4" s="476"/>
      <c r="H4" s="490"/>
      <c r="I4" s="490"/>
      <c r="J4" s="534" t="s">
        <v>30</v>
      </c>
      <c r="K4" s="535"/>
      <c r="L4" s="535"/>
      <c r="M4" s="534" t="s">
        <v>159</v>
      </c>
      <c r="N4" s="536"/>
      <c r="O4" s="537"/>
    </row>
    <row r="5" spans="2:15" s="446" customFormat="1" ht="18" customHeight="1">
      <c r="B5" s="449"/>
      <c r="C5" s="464"/>
      <c r="D5" s="510" t="s">
        <v>417</v>
      </c>
      <c r="E5" s="491" t="s">
        <v>471</v>
      </c>
      <c r="F5" s="491" t="s">
        <v>496</v>
      </c>
      <c r="G5" s="477" t="s">
        <v>417</v>
      </c>
      <c r="H5" s="491" t="s">
        <v>471</v>
      </c>
      <c r="I5" s="491" t="s">
        <v>496</v>
      </c>
      <c r="J5" s="477" t="s">
        <v>417</v>
      </c>
      <c r="K5" s="491" t="s">
        <v>471</v>
      </c>
      <c r="L5" s="491" t="s">
        <v>496</v>
      </c>
      <c r="M5" s="491" t="s">
        <v>417</v>
      </c>
      <c r="N5" s="477" t="s">
        <v>471</v>
      </c>
      <c r="O5" s="510" t="s">
        <v>496</v>
      </c>
    </row>
    <row r="6" spans="2:15" s="511" customFormat="1" ht="12" customHeight="1">
      <c r="B6" s="512"/>
      <c r="C6" s="514"/>
      <c r="D6" s="516" t="s">
        <v>361</v>
      </c>
      <c r="E6" s="530" t="s">
        <v>361</v>
      </c>
      <c r="F6" s="530" t="s">
        <v>361</v>
      </c>
      <c r="G6" s="532" t="s">
        <v>189</v>
      </c>
      <c r="H6" s="532" t="s">
        <v>189</v>
      </c>
      <c r="I6" s="532" t="s">
        <v>189</v>
      </c>
      <c r="J6" s="532" t="s">
        <v>189</v>
      </c>
      <c r="K6" s="532" t="s">
        <v>189</v>
      </c>
      <c r="L6" s="532" t="s">
        <v>189</v>
      </c>
      <c r="M6" s="532" t="s">
        <v>189</v>
      </c>
      <c r="N6" s="532" t="s">
        <v>189</v>
      </c>
      <c r="O6" s="532" t="s">
        <v>189</v>
      </c>
    </row>
    <row r="7" spans="2:15" ht="16.5" customHeight="1">
      <c r="B7" s="513" t="s">
        <v>322</v>
      </c>
      <c r="C7" s="515" t="s">
        <v>65</v>
      </c>
      <c r="D7" s="517">
        <v>18.7</v>
      </c>
      <c r="E7" s="517">
        <v>19.600000000000001</v>
      </c>
      <c r="F7" s="517">
        <v>17.600000000000001</v>
      </c>
      <c r="G7" s="517">
        <v>146.4</v>
      </c>
      <c r="H7" s="517">
        <v>164.5</v>
      </c>
      <c r="I7" s="517">
        <v>125.4</v>
      </c>
      <c r="J7" s="517">
        <v>134.5</v>
      </c>
      <c r="K7" s="517">
        <v>147.80000000000001</v>
      </c>
      <c r="L7" s="517">
        <v>119.1</v>
      </c>
      <c r="M7" s="517">
        <v>11.9</v>
      </c>
      <c r="N7" s="517">
        <v>16.7</v>
      </c>
      <c r="O7" s="517">
        <v>6.3</v>
      </c>
    </row>
    <row r="8" spans="2:15" ht="16.5" customHeight="1">
      <c r="B8" s="451" t="s">
        <v>239</v>
      </c>
      <c r="C8" s="466" t="s">
        <v>494</v>
      </c>
      <c r="D8" s="518">
        <v>20.8</v>
      </c>
      <c r="E8" s="525">
        <v>21.1</v>
      </c>
      <c r="F8" s="525">
        <v>19.8</v>
      </c>
      <c r="G8" s="525">
        <v>171.2</v>
      </c>
      <c r="H8" s="525">
        <v>176.1</v>
      </c>
      <c r="I8" s="525">
        <v>152.5</v>
      </c>
      <c r="J8" s="525">
        <v>158.4</v>
      </c>
      <c r="K8" s="525">
        <v>161.30000000000001</v>
      </c>
      <c r="L8" s="525">
        <v>147.30000000000001</v>
      </c>
      <c r="M8" s="525">
        <v>12.8</v>
      </c>
      <c r="N8" s="525">
        <v>14.8</v>
      </c>
      <c r="O8" s="525">
        <v>5.2</v>
      </c>
    </row>
    <row r="9" spans="2:15" ht="16.5" customHeight="1">
      <c r="B9" s="452" t="s">
        <v>270</v>
      </c>
      <c r="C9" s="467" t="s">
        <v>78</v>
      </c>
      <c r="D9" s="519">
        <v>20.2</v>
      </c>
      <c r="E9" s="522">
        <v>20.399999999999999</v>
      </c>
      <c r="F9" s="522">
        <v>19.600000000000001</v>
      </c>
      <c r="G9" s="522">
        <v>168.4</v>
      </c>
      <c r="H9" s="522">
        <v>174.6</v>
      </c>
      <c r="I9" s="522">
        <v>153.30000000000001</v>
      </c>
      <c r="J9" s="522">
        <v>153.9</v>
      </c>
      <c r="K9" s="522">
        <v>158.1</v>
      </c>
      <c r="L9" s="522">
        <v>143.6</v>
      </c>
      <c r="M9" s="522">
        <v>14.5</v>
      </c>
      <c r="N9" s="522">
        <v>16.5</v>
      </c>
      <c r="O9" s="522">
        <v>9.6999999999999993</v>
      </c>
    </row>
    <row r="10" spans="2:15" ht="16.5" customHeight="1">
      <c r="B10" s="452" t="s">
        <v>171</v>
      </c>
      <c r="C10" s="467" t="s">
        <v>305</v>
      </c>
      <c r="D10" s="519">
        <v>18.899999999999999</v>
      </c>
      <c r="E10" s="522">
        <v>19</v>
      </c>
      <c r="F10" s="522">
        <v>18.5</v>
      </c>
      <c r="G10" s="522">
        <v>162.5</v>
      </c>
      <c r="H10" s="522">
        <v>166.2</v>
      </c>
      <c r="I10" s="522">
        <v>143.69999999999999</v>
      </c>
      <c r="J10" s="522">
        <v>146.30000000000001</v>
      </c>
      <c r="K10" s="522">
        <v>148.6</v>
      </c>
      <c r="L10" s="522">
        <v>134.6</v>
      </c>
      <c r="M10" s="522">
        <v>16.2</v>
      </c>
      <c r="N10" s="522">
        <v>17.600000000000001</v>
      </c>
      <c r="O10" s="522">
        <v>9.1</v>
      </c>
    </row>
    <row r="11" spans="2:15" ht="16.5" customHeight="1">
      <c r="B11" s="452" t="s">
        <v>347</v>
      </c>
      <c r="C11" s="467" t="s">
        <v>414</v>
      </c>
      <c r="D11" s="520">
        <v>18.899999999999999</v>
      </c>
      <c r="E11" s="523">
        <v>19.5</v>
      </c>
      <c r="F11" s="523">
        <v>17.600000000000001</v>
      </c>
      <c r="G11" s="523">
        <v>153.19999999999999</v>
      </c>
      <c r="H11" s="523">
        <v>166.4</v>
      </c>
      <c r="I11" s="523">
        <v>129.19999999999999</v>
      </c>
      <c r="J11" s="523">
        <v>145.30000000000001</v>
      </c>
      <c r="K11" s="523">
        <v>156.6</v>
      </c>
      <c r="L11" s="523">
        <v>124.9</v>
      </c>
      <c r="M11" s="523">
        <v>7.9</v>
      </c>
      <c r="N11" s="523">
        <v>9.8000000000000007</v>
      </c>
      <c r="O11" s="523">
        <v>4.3</v>
      </c>
    </row>
    <row r="12" spans="2:15" ht="16.5" customHeight="1">
      <c r="B12" s="452" t="s">
        <v>11</v>
      </c>
      <c r="C12" s="467" t="s">
        <v>495</v>
      </c>
      <c r="D12" s="520">
        <v>20.5</v>
      </c>
      <c r="E12" s="523">
        <v>21</v>
      </c>
      <c r="F12" s="523">
        <v>19.2</v>
      </c>
      <c r="G12" s="523">
        <v>173</v>
      </c>
      <c r="H12" s="523">
        <v>189.4</v>
      </c>
      <c r="I12" s="523">
        <v>135</v>
      </c>
      <c r="J12" s="523">
        <v>147.9</v>
      </c>
      <c r="K12" s="523">
        <v>157.4</v>
      </c>
      <c r="L12" s="523">
        <v>125.9</v>
      </c>
      <c r="M12" s="523">
        <v>25.1</v>
      </c>
      <c r="N12" s="523">
        <v>32</v>
      </c>
      <c r="O12" s="523">
        <v>9.1</v>
      </c>
    </row>
    <row r="13" spans="2:15" ht="16.5" customHeight="1">
      <c r="B13" s="452" t="s">
        <v>59</v>
      </c>
      <c r="C13" s="467" t="s">
        <v>268</v>
      </c>
      <c r="D13" s="520">
        <v>18.399999999999999</v>
      </c>
      <c r="E13" s="523">
        <v>19.5</v>
      </c>
      <c r="F13" s="523">
        <v>17.600000000000001</v>
      </c>
      <c r="G13" s="523">
        <v>134.1</v>
      </c>
      <c r="H13" s="523">
        <v>157.1</v>
      </c>
      <c r="I13" s="523">
        <v>115.4</v>
      </c>
      <c r="J13" s="523">
        <v>126.7</v>
      </c>
      <c r="K13" s="523">
        <v>144</v>
      </c>
      <c r="L13" s="523">
        <v>112.6</v>
      </c>
      <c r="M13" s="523">
        <v>7.4</v>
      </c>
      <c r="N13" s="523">
        <v>13.1</v>
      </c>
      <c r="O13" s="523">
        <v>2.8</v>
      </c>
    </row>
    <row r="14" spans="2:15" ht="16.5" customHeight="1">
      <c r="B14" s="452" t="s">
        <v>203</v>
      </c>
      <c r="C14" s="467" t="s">
        <v>497</v>
      </c>
      <c r="D14" s="520">
        <v>18.5</v>
      </c>
      <c r="E14" s="523">
        <v>19</v>
      </c>
      <c r="F14" s="523">
        <v>18.2</v>
      </c>
      <c r="G14" s="523">
        <v>146.69999999999999</v>
      </c>
      <c r="H14" s="523">
        <v>159.19999999999999</v>
      </c>
      <c r="I14" s="523">
        <v>139</v>
      </c>
      <c r="J14" s="523">
        <v>136.19999999999999</v>
      </c>
      <c r="K14" s="523">
        <v>144.5</v>
      </c>
      <c r="L14" s="523">
        <v>131</v>
      </c>
      <c r="M14" s="523">
        <v>10.5</v>
      </c>
      <c r="N14" s="523">
        <v>14.7</v>
      </c>
      <c r="O14" s="523">
        <v>8</v>
      </c>
    </row>
    <row r="15" spans="2:15" ht="16.5" customHeight="1">
      <c r="B15" s="452" t="s">
        <v>437</v>
      </c>
      <c r="C15" s="467" t="s">
        <v>398</v>
      </c>
      <c r="D15" s="520">
        <v>17.100000000000001</v>
      </c>
      <c r="E15" s="523">
        <v>19.2</v>
      </c>
      <c r="F15" s="523">
        <v>14.6</v>
      </c>
      <c r="G15" s="523">
        <v>137.69999999999999</v>
      </c>
      <c r="H15" s="523">
        <v>158.69999999999999</v>
      </c>
      <c r="I15" s="523">
        <v>111.5</v>
      </c>
      <c r="J15" s="523">
        <v>129.30000000000001</v>
      </c>
      <c r="K15" s="523">
        <v>147.1</v>
      </c>
      <c r="L15" s="523">
        <v>107.1</v>
      </c>
      <c r="M15" s="523">
        <v>8.4</v>
      </c>
      <c r="N15" s="523">
        <v>11.6</v>
      </c>
      <c r="O15" s="523">
        <v>4.4000000000000004</v>
      </c>
    </row>
    <row r="16" spans="2:15" ht="16.5" customHeight="1">
      <c r="B16" s="452" t="s">
        <v>177</v>
      </c>
      <c r="C16" s="467" t="s">
        <v>498</v>
      </c>
      <c r="D16" s="520">
        <v>19.5</v>
      </c>
      <c r="E16" s="523">
        <v>19.899999999999999</v>
      </c>
      <c r="F16" s="523">
        <v>18.8</v>
      </c>
      <c r="G16" s="523">
        <v>161.9</v>
      </c>
      <c r="H16" s="523">
        <v>170.6</v>
      </c>
      <c r="I16" s="523">
        <v>143.4</v>
      </c>
      <c r="J16" s="523">
        <v>148</v>
      </c>
      <c r="K16" s="523">
        <v>153.80000000000001</v>
      </c>
      <c r="L16" s="523">
        <v>135.69999999999999</v>
      </c>
      <c r="M16" s="523">
        <v>13.9</v>
      </c>
      <c r="N16" s="523">
        <v>16.8</v>
      </c>
      <c r="O16" s="523">
        <v>7.7</v>
      </c>
    </row>
    <row r="17" spans="2:15" ht="16.5" customHeight="1">
      <c r="B17" s="452" t="s">
        <v>42</v>
      </c>
      <c r="C17" s="467" t="s">
        <v>326</v>
      </c>
      <c r="D17" s="520">
        <v>13.2</v>
      </c>
      <c r="E17" s="523">
        <v>14.2</v>
      </c>
      <c r="F17" s="523">
        <v>12.7</v>
      </c>
      <c r="G17" s="523">
        <v>81.8</v>
      </c>
      <c r="H17" s="523">
        <v>92.9</v>
      </c>
      <c r="I17" s="523">
        <v>75.599999999999994</v>
      </c>
      <c r="J17" s="523">
        <v>78.7</v>
      </c>
      <c r="K17" s="523">
        <v>88.5</v>
      </c>
      <c r="L17" s="523">
        <v>73.3</v>
      </c>
      <c r="M17" s="523">
        <v>3.1</v>
      </c>
      <c r="N17" s="523">
        <v>4.4000000000000004</v>
      </c>
      <c r="O17" s="523">
        <v>2.2999999999999998</v>
      </c>
    </row>
    <row r="18" spans="2:15" ht="16.5" customHeight="1">
      <c r="B18" s="452" t="s">
        <v>245</v>
      </c>
      <c r="C18" s="467" t="s">
        <v>499</v>
      </c>
      <c r="D18" s="520">
        <v>16</v>
      </c>
      <c r="E18" s="523">
        <v>17.100000000000001</v>
      </c>
      <c r="F18" s="523">
        <v>15.3</v>
      </c>
      <c r="G18" s="523">
        <v>110.8</v>
      </c>
      <c r="H18" s="523">
        <v>127.1</v>
      </c>
      <c r="I18" s="523">
        <v>99.3</v>
      </c>
      <c r="J18" s="523">
        <v>106.7</v>
      </c>
      <c r="K18" s="523">
        <v>120.6</v>
      </c>
      <c r="L18" s="523">
        <v>96.9</v>
      </c>
      <c r="M18" s="523">
        <v>4.0999999999999996</v>
      </c>
      <c r="N18" s="523">
        <v>6.5</v>
      </c>
      <c r="O18" s="523">
        <v>2.4</v>
      </c>
    </row>
    <row r="19" spans="2:15" ht="16.5" customHeight="1">
      <c r="B19" s="452" t="s">
        <v>368</v>
      </c>
      <c r="C19" s="467" t="s">
        <v>285</v>
      </c>
      <c r="D19" s="520">
        <v>18.600000000000001</v>
      </c>
      <c r="E19" s="523">
        <v>18.899999999999999</v>
      </c>
      <c r="F19" s="523">
        <v>18.3</v>
      </c>
      <c r="G19" s="523">
        <v>149.4</v>
      </c>
      <c r="H19" s="523">
        <v>163</v>
      </c>
      <c r="I19" s="523">
        <v>139.19999999999999</v>
      </c>
      <c r="J19" s="523">
        <v>125.5</v>
      </c>
      <c r="K19" s="523">
        <v>132.5</v>
      </c>
      <c r="L19" s="523">
        <v>120.2</v>
      </c>
      <c r="M19" s="523">
        <v>23.9</v>
      </c>
      <c r="N19" s="523">
        <v>30.5</v>
      </c>
      <c r="O19" s="523">
        <v>19</v>
      </c>
    </row>
    <row r="20" spans="2:15" ht="16.5" customHeight="1">
      <c r="B20" s="452" t="s">
        <v>102</v>
      </c>
      <c r="C20" s="467" t="s">
        <v>157</v>
      </c>
      <c r="D20" s="520">
        <v>18.2</v>
      </c>
      <c r="E20" s="523">
        <v>18.899999999999999</v>
      </c>
      <c r="F20" s="523">
        <v>18</v>
      </c>
      <c r="G20" s="523">
        <v>130.4</v>
      </c>
      <c r="H20" s="523">
        <v>146.80000000000001</v>
      </c>
      <c r="I20" s="523">
        <v>125.4</v>
      </c>
      <c r="J20" s="523">
        <v>125.7</v>
      </c>
      <c r="K20" s="523">
        <v>139.19999999999999</v>
      </c>
      <c r="L20" s="523">
        <v>121.5</v>
      </c>
      <c r="M20" s="523">
        <v>4.7</v>
      </c>
      <c r="N20" s="523">
        <v>7.6</v>
      </c>
      <c r="O20" s="523">
        <v>3.9</v>
      </c>
    </row>
    <row r="21" spans="2:15" ht="16.5" customHeight="1">
      <c r="B21" s="452" t="s">
        <v>109</v>
      </c>
      <c r="C21" s="467" t="s">
        <v>453</v>
      </c>
      <c r="D21" s="520">
        <v>19.100000000000001</v>
      </c>
      <c r="E21" s="523">
        <v>19.3</v>
      </c>
      <c r="F21" s="523">
        <v>18.5</v>
      </c>
      <c r="G21" s="523">
        <v>155.1</v>
      </c>
      <c r="H21" s="523">
        <v>161.6</v>
      </c>
      <c r="I21" s="523">
        <v>140.4</v>
      </c>
      <c r="J21" s="523">
        <v>141.69999999999999</v>
      </c>
      <c r="K21" s="523">
        <v>145.5</v>
      </c>
      <c r="L21" s="523">
        <v>133.1</v>
      </c>
      <c r="M21" s="523">
        <v>13.4</v>
      </c>
      <c r="N21" s="523">
        <v>16.100000000000001</v>
      </c>
      <c r="O21" s="523">
        <v>7.3</v>
      </c>
    </row>
    <row r="22" spans="2:15" ht="16.5" customHeight="1">
      <c r="B22" s="454" t="s">
        <v>9</v>
      </c>
      <c r="C22" s="468" t="s">
        <v>376</v>
      </c>
      <c r="D22" s="521">
        <v>19.2</v>
      </c>
      <c r="E22" s="526">
        <v>19.5</v>
      </c>
      <c r="F22" s="526">
        <v>18.5</v>
      </c>
      <c r="G22" s="526">
        <v>158.80000000000001</v>
      </c>
      <c r="H22" s="526">
        <v>167.1</v>
      </c>
      <c r="I22" s="526">
        <v>141</v>
      </c>
      <c r="J22" s="526">
        <v>141.9</v>
      </c>
      <c r="K22" s="526">
        <v>146.6</v>
      </c>
      <c r="L22" s="526">
        <v>132</v>
      </c>
      <c r="M22" s="526">
        <v>16.899999999999999</v>
      </c>
      <c r="N22" s="526">
        <v>20.5</v>
      </c>
      <c r="O22" s="526">
        <v>9</v>
      </c>
    </row>
    <row r="23" spans="2:15" ht="16.5" customHeight="1">
      <c r="B23" s="455" t="s">
        <v>116</v>
      </c>
      <c r="C23" s="469" t="s">
        <v>260</v>
      </c>
      <c r="D23" s="522">
        <v>19.100000000000001</v>
      </c>
      <c r="E23" s="525">
        <v>19.5</v>
      </c>
      <c r="F23" s="525">
        <v>18.8</v>
      </c>
      <c r="G23" s="525">
        <v>155.5</v>
      </c>
      <c r="H23" s="525">
        <v>165.3</v>
      </c>
      <c r="I23" s="525">
        <v>146.6</v>
      </c>
      <c r="J23" s="525">
        <v>143.4</v>
      </c>
      <c r="K23" s="525">
        <v>151.80000000000001</v>
      </c>
      <c r="L23" s="525">
        <v>135.80000000000001</v>
      </c>
      <c r="M23" s="525">
        <v>12.1</v>
      </c>
      <c r="N23" s="525">
        <v>13.5</v>
      </c>
      <c r="O23" s="525">
        <v>10.8</v>
      </c>
    </row>
    <row r="24" spans="2:15" ht="16.5" customHeight="1">
      <c r="B24" s="456" t="s">
        <v>352</v>
      </c>
      <c r="C24" s="467" t="s">
        <v>226</v>
      </c>
      <c r="D24" s="522">
        <v>19.5</v>
      </c>
      <c r="E24" s="522">
        <v>20.8</v>
      </c>
      <c r="F24" s="522">
        <v>17.8</v>
      </c>
      <c r="G24" s="522">
        <v>153.69999999999999</v>
      </c>
      <c r="H24" s="522">
        <v>173.8</v>
      </c>
      <c r="I24" s="522">
        <v>128.5</v>
      </c>
      <c r="J24" s="522">
        <v>143.69999999999999</v>
      </c>
      <c r="K24" s="522">
        <v>160.1</v>
      </c>
      <c r="L24" s="522">
        <v>123.1</v>
      </c>
      <c r="M24" s="522">
        <v>10</v>
      </c>
      <c r="N24" s="522">
        <v>13.7</v>
      </c>
      <c r="O24" s="522">
        <v>5.4</v>
      </c>
    </row>
    <row r="25" spans="2:15" ht="16.5" customHeight="1">
      <c r="B25" s="457" t="s">
        <v>4</v>
      </c>
      <c r="C25" s="470" t="s">
        <v>142</v>
      </c>
      <c r="D25" s="517">
        <v>19.7</v>
      </c>
      <c r="E25" s="517">
        <v>19.7</v>
      </c>
      <c r="F25" s="517">
        <v>19.600000000000001</v>
      </c>
      <c r="G25" s="517">
        <v>175.8</v>
      </c>
      <c r="H25" s="517">
        <v>180</v>
      </c>
      <c r="I25" s="517">
        <v>161.5</v>
      </c>
      <c r="J25" s="517">
        <v>153.9</v>
      </c>
      <c r="K25" s="517">
        <v>155</v>
      </c>
      <c r="L25" s="517">
        <v>150.30000000000001</v>
      </c>
      <c r="M25" s="517">
        <v>21.9</v>
      </c>
      <c r="N25" s="517">
        <v>25</v>
      </c>
      <c r="O25" s="517">
        <v>11.2</v>
      </c>
    </row>
    <row r="26" spans="2:15" ht="16.5" customHeight="1">
      <c r="B26" s="458" t="s">
        <v>192</v>
      </c>
      <c r="C26" s="471" t="s">
        <v>400</v>
      </c>
      <c r="D26" s="523">
        <v>20.7</v>
      </c>
      <c r="E26" s="523">
        <v>20.9</v>
      </c>
      <c r="F26" s="523">
        <v>20.2</v>
      </c>
      <c r="G26" s="523">
        <v>163.4</v>
      </c>
      <c r="H26" s="523">
        <v>170.4</v>
      </c>
      <c r="I26" s="523">
        <v>145.9</v>
      </c>
      <c r="J26" s="523">
        <v>147</v>
      </c>
      <c r="K26" s="523">
        <v>152.6</v>
      </c>
      <c r="L26" s="523">
        <v>133.1</v>
      </c>
      <c r="M26" s="523">
        <v>16.399999999999999</v>
      </c>
      <c r="N26" s="523">
        <v>17.8</v>
      </c>
      <c r="O26" s="523">
        <v>12.8</v>
      </c>
    </row>
    <row r="27" spans="2:15" ht="16.5" customHeight="1">
      <c r="B27" s="458" t="s">
        <v>500</v>
      </c>
      <c r="C27" s="471" t="s">
        <v>406</v>
      </c>
      <c r="D27" s="523">
        <v>21</v>
      </c>
      <c r="E27" s="523">
        <v>21.2</v>
      </c>
      <c r="F27" s="523">
        <v>20.5</v>
      </c>
      <c r="G27" s="523">
        <v>171.8</v>
      </c>
      <c r="H27" s="523">
        <v>176.3</v>
      </c>
      <c r="I27" s="523">
        <v>160.9</v>
      </c>
      <c r="J27" s="523">
        <v>156.80000000000001</v>
      </c>
      <c r="K27" s="523">
        <v>160.69999999999999</v>
      </c>
      <c r="L27" s="523">
        <v>147.4</v>
      </c>
      <c r="M27" s="523">
        <v>15</v>
      </c>
      <c r="N27" s="523">
        <v>15.6</v>
      </c>
      <c r="O27" s="523">
        <v>13.5</v>
      </c>
    </row>
    <row r="28" spans="2:15" ht="16.5" customHeight="1">
      <c r="B28" s="458" t="s">
        <v>501</v>
      </c>
      <c r="C28" s="471" t="s">
        <v>502</v>
      </c>
      <c r="D28" s="523">
        <v>20.399999999999999</v>
      </c>
      <c r="E28" s="523">
        <v>20.7</v>
      </c>
      <c r="F28" s="523">
        <v>19.7</v>
      </c>
      <c r="G28" s="523">
        <v>160.9</v>
      </c>
      <c r="H28" s="523">
        <v>167.3</v>
      </c>
      <c r="I28" s="523">
        <v>147.19999999999999</v>
      </c>
      <c r="J28" s="523">
        <v>152.6</v>
      </c>
      <c r="K28" s="523">
        <v>157.80000000000001</v>
      </c>
      <c r="L28" s="523">
        <v>141.4</v>
      </c>
      <c r="M28" s="523">
        <v>8.3000000000000007</v>
      </c>
      <c r="N28" s="523">
        <v>9.5</v>
      </c>
      <c r="O28" s="523">
        <v>5.8</v>
      </c>
    </row>
    <row r="29" spans="2:15" ht="16.5" customHeight="1">
      <c r="B29" s="458" t="s">
        <v>399</v>
      </c>
      <c r="C29" s="471" t="s">
        <v>227</v>
      </c>
      <c r="D29" s="523">
        <v>19.2</v>
      </c>
      <c r="E29" s="523">
        <v>19.5</v>
      </c>
      <c r="F29" s="523">
        <v>18.7</v>
      </c>
      <c r="G29" s="523">
        <v>166.3</v>
      </c>
      <c r="H29" s="523">
        <v>169.6</v>
      </c>
      <c r="I29" s="523">
        <v>157.4</v>
      </c>
      <c r="J29" s="523">
        <v>152.5</v>
      </c>
      <c r="K29" s="523">
        <v>154.19999999999999</v>
      </c>
      <c r="L29" s="523">
        <v>148.19999999999999</v>
      </c>
      <c r="M29" s="523">
        <v>13.8</v>
      </c>
      <c r="N29" s="523">
        <v>15.4</v>
      </c>
      <c r="O29" s="523">
        <v>9.1999999999999993</v>
      </c>
    </row>
    <row r="30" spans="2:15" ht="16.5" customHeight="1">
      <c r="B30" s="458" t="s">
        <v>503</v>
      </c>
      <c r="C30" s="471" t="s">
        <v>180</v>
      </c>
      <c r="D30" s="523">
        <v>20.3</v>
      </c>
      <c r="E30" s="523">
        <v>20.3</v>
      </c>
      <c r="F30" s="523">
        <v>20.3</v>
      </c>
      <c r="G30" s="523">
        <v>160</v>
      </c>
      <c r="H30" s="523">
        <v>164.2</v>
      </c>
      <c r="I30" s="523">
        <v>149.6</v>
      </c>
      <c r="J30" s="523">
        <v>148.9</v>
      </c>
      <c r="K30" s="523">
        <v>150</v>
      </c>
      <c r="L30" s="523">
        <v>146.1</v>
      </c>
      <c r="M30" s="523">
        <v>11.1</v>
      </c>
      <c r="N30" s="523">
        <v>14.2</v>
      </c>
      <c r="O30" s="523">
        <v>3.5</v>
      </c>
    </row>
    <row r="31" spans="2:15" ht="16.5" customHeight="1">
      <c r="B31" s="458" t="s">
        <v>154</v>
      </c>
      <c r="C31" s="471" t="s">
        <v>378</v>
      </c>
      <c r="D31" s="523">
        <v>20.2</v>
      </c>
      <c r="E31" s="523">
        <v>20.2</v>
      </c>
      <c r="F31" s="523">
        <v>20.3</v>
      </c>
      <c r="G31" s="523">
        <v>171.6</v>
      </c>
      <c r="H31" s="523">
        <v>174.2</v>
      </c>
      <c r="I31" s="523">
        <v>161.6</v>
      </c>
      <c r="J31" s="523">
        <v>155.30000000000001</v>
      </c>
      <c r="K31" s="523">
        <v>156.5</v>
      </c>
      <c r="L31" s="523">
        <v>150.69999999999999</v>
      </c>
      <c r="M31" s="523">
        <v>16.3</v>
      </c>
      <c r="N31" s="523">
        <v>17.7</v>
      </c>
      <c r="O31" s="523">
        <v>10.9</v>
      </c>
    </row>
    <row r="32" spans="2:15" ht="16.5" customHeight="1">
      <c r="B32" s="458" t="s">
        <v>222</v>
      </c>
      <c r="C32" s="471" t="s">
        <v>491</v>
      </c>
      <c r="D32" s="523">
        <v>20.6</v>
      </c>
      <c r="E32" s="523">
        <v>20.9</v>
      </c>
      <c r="F32" s="523">
        <v>19.5</v>
      </c>
      <c r="G32" s="523">
        <v>172.3</v>
      </c>
      <c r="H32" s="523">
        <v>181.2</v>
      </c>
      <c r="I32" s="523">
        <v>138.30000000000001</v>
      </c>
      <c r="J32" s="523">
        <v>156.69999999999999</v>
      </c>
      <c r="K32" s="523">
        <v>163</v>
      </c>
      <c r="L32" s="523">
        <v>132.69999999999999</v>
      </c>
      <c r="M32" s="523">
        <v>15.6</v>
      </c>
      <c r="N32" s="523">
        <v>18.2</v>
      </c>
      <c r="O32" s="523">
        <v>5.6</v>
      </c>
    </row>
    <row r="33" spans="2:15" ht="16.5" customHeight="1">
      <c r="B33" s="458" t="s">
        <v>504</v>
      </c>
      <c r="C33" s="471" t="s">
        <v>329</v>
      </c>
      <c r="D33" s="524">
        <v>21.3</v>
      </c>
      <c r="E33" s="524">
        <v>21.2</v>
      </c>
      <c r="F33" s="524">
        <v>21.5</v>
      </c>
      <c r="G33" s="524">
        <v>183.1</v>
      </c>
      <c r="H33" s="524">
        <v>185.1</v>
      </c>
      <c r="I33" s="524">
        <v>169.9</v>
      </c>
      <c r="J33" s="524">
        <v>166.6</v>
      </c>
      <c r="K33" s="524">
        <v>167.5</v>
      </c>
      <c r="L33" s="524">
        <v>160.4</v>
      </c>
      <c r="M33" s="524">
        <v>16.5</v>
      </c>
      <c r="N33" s="524">
        <v>17.600000000000001</v>
      </c>
      <c r="O33" s="524">
        <v>9.5</v>
      </c>
    </row>
    <row r="34" spans="2:15" ht="16.5" customHeight="1">
      <c r="B34" s="458" t="s">
        <v>204</v>
      </c>
      <c r="C34" s="471" t="s">
        <v>505</v>
      </c>
      <c r="D34" s="523">
        <v>19.8</v>
      </c>
      <c r="E34" s="523">
        <v>19.7</v>
      </c>
      <c r="F34" s="523">
        <v>20.100000000000001</v>
      </c>
      <c r="G34" s="523">
        <v>163.19999999999999</v>
      </c>
      <c r="H34" s="523">
        <v>163.69999999999999</v>
      </c>
      <c r="I34" s="523">
        <v>160.69999999999999</v>
      </c>
      <c r="J34" s="523">
        <v>152.6</v>
      </c>
      <c r="K34" s="523">
        <v>152.1</v>
      </c>
      <c r="L34" s="523">
        <v>156.19999999999999</v>
      </c>
      <c r="M34" s="523">
        <v>10.6</v>
      </c>
      <c r="N34" s="523">
        <v>11.6</v>
      </c>
      <c r="O34" s="523">
        <v>4.5</v>
      </c>
    </row>
    <row r="35" spans="2:15" ht="16.5" customHeight="1">
      <c r="B35" s="458" t="s">
        <v>252</v>
      </c>
      <c r="C35" s="471" t="s">
        <v>255</v>
      </c>
      <c r="D35" s="523">
        <v>20.100000000000001</v>
      </c>
      <c r="E35" s="523">
        <v>20.3</v>
      </c>
      <c r="F35" s="523">
        <v>19.5</v>
      </c>
      <c r="G35" s="523">
        <v>163.4</v>
      </c>
      <c r="H35" s="523">
        <v>170.8</v>
      </c>
      <c r="I35" s="523">
        <v>144.5</v>
      </c>
      <c r="J35" s="523">
        <v>150.5</v>
      </c>
      <c r="K35" s="523">
        <v>155</v>
      </c>
      <c r="L35" s="523">
        <v>139.19999999999999</v>
      </c>
      <c r="M35" s="523">
        <v>12.9</v>
      </c>
      <c r="N35" s="523">
        <v>15.8</v>
      </c>
      <c r="O35" s="523">
        <v>5.3</v>
      </c>
    </row>
    <row r="36" spans="2:15" ht="16.5" customHeight="1">
      <c r="B36" s="458" t="s">
        <v>18</v>
      </c>
      <c r="C36" s="471" t="s">
        <v>391</v>
      </c>
      <c r="D36" s="523">
        <v>21.1</v>
      </c>
      <c r="E36" s="523">
        <v>21.2</v>
      </c>
      <c r="F36" s="523">
        <v>20.3</v>
      </c>
      <c r="G36" s="523">
        <v>173.3</v>
      </c>
      <c r="H36" s="523">
        <v>174.9</v>
      </c>
      <c r="I36" s="523">
        <v>164.5</v>
      </c>
      <c r="J36" s="523">
        <v>159.5</v>
      </c>
      <c r="K36" s="523">
        <v>160.30000000000001</v>
      </c>
      <c r="L36" s="523">
        <v>154.9</v>
      </c>
      <c r="M36" s="523">
        <v>13.8</v>
      </c>
      <c r="N36" s="523">
        <v>14.6</v>
      </c>
      <c r="O36" s="523">
        <v>9.6</v>
      </c>
    </row>
    <row r="37" spans="2:15" ht="16.5" customHeight="1">
      <c r="B37" s="458" t="s">
        <v>470</v>
      </c>
      <c r="C37" s="471" t="s">
        <v>394</v>
      </c>
      <c r="D37" s="523">
        <v>21</v>
      </c>
      <c r="E37" s="523">
        <v>21.2</v>
      </c>
      <c r="F37" s="523">
        <v>20</v>
      </c>
      <c r="G37" s="523">
        <v>180.9</v>
      </c>
      <c r="H37" s="523">
        <v>183.8</v>
      </c>
      <c r="I37" s="523">
        <v>160</v>
      </c>
      <c r="J37" s="523">
        <v>162.80000000000001</v>
      </c>
      <c r="K37" s="523">
        <v>164.9</v>
      </c>
      <c r="L37" s="523">
        <v>147.1</v>
      </c>
      <c r="M37" s="523">
        <v>18.100000000000001</v>
      </c>
      <c r="N37" s="523">
        <v>18.899999999999999</v>
      </c>
      <c r="O37" s="523">
        <v>12.9</v>
      </c>
    </row>
    <row r="38" spans="2:15" ht="16.5" customHeight="1">
      <c r="B38" s="458" t="s">
        <v>98</v>
      </c>
      <c r="C38" s="471" t="s">
        <v>395</v>
      </c>
      <c r="D38" s="523">
        <v>20</v>
      </c>
      <c r="E38" s="523">
        <v>20.2</v>
      </c>
      <c r="F38" s="523">
        <v>19.5</v>
      </c>
      <c r="G38" s="523">
        <v>165.4</v>
      </c>
      <c r="H38" s="523">
        <v>171.4</v>
      </c>
      <c r="I38" s="523">
        <v>154.1</v>
      </c>
      <c r="J38" s="523">
        <v>151.6</v>
      </c>
      <c r="K38" s="523">
        <v>155.5</v>
      </c>
      <c r="L38" s="523">
        <v>144.19999999999999</v>
      </c>
      <c r="M38" s="523">
        <v>13.8</v>
      </c>
      <c r="N38" s="523">
        <v>15.9</v>
      </c>
      <c r="O38" s="523">
        <v>9.9</v>
      </c>
    </row>
    <row r="39" spans="2:15" ht="16.5" customHeight="1">
      <c r="B39" s="458" t="s">
        <v>489</v>
      </c>
      <c r="C39" s="471" t="s">
        <v>74</v>
      </c>
      <c r="D39" s="523">
        <v>18.899999999999999</v>
      </c>
      <c r="E39" s="523">
        <v>19.100000000000001</v>
      </c>
      <c r="F39" s="523">
        <v>18.5</v>
      </c>
      <c r="G39" s="523">
        <v>152</v>
      </c>
      <c r="H39" s="523">
        <v>160.4</v>
      </c>
      <c r="I39" s="523">
        <v>137.30000000000001</v>
      </c>
      <c r="J39" s="523">
        <v>145.69999999999999</v>
      </c>
      <c r="K39" s="523">
        <v>152</v>
      </c>
      <c r="L39" s="523">
        <v>134.69999999999999</v>
      </c>
      <c r="M39" s="523">
        <v>6.3</v>
      </c>
      <c r="N39" s="523">
        <v>8.4</v>
      </c>
      <c r="O39" s="523">
        <v>2.6</v>
      </c>
    </row>
    <row r="40" spans="2:15" ht="16.5" customHeight="1">
      <c r="B40" s="458" t="s">
        <v>200</v>
      </c>
      <c r="C40" s="471" t="s">
        <v>407</v>
      </c>
      <c r="D40" s="523">
        <v>20.8</v>
      </c>
      <c r="E40" s="523">
        <v>21.1</v>
      </c>
      <c r="F40" s="523">
        <v>20.399999999999999</v>
      </c>
      <c r="G40" s="523">
        <v>172.9</v>
      </c>
      <c r="H40" s="523">
        <v>185.4</v>
      </c>
      <c r="I40" s="523">
        <v>151.1</v>
      </c>
      <c r="J40" s="523">
        <v>158.80000000000001</v>
      </c>
      <c r="K40" s="523">
        <v>167.1</v>
      </c>
      <c r="L40" s="523">
        <v>144.19999999999999</v>
      </c>
      <c r="M40" s="523">
        <v>14.1</v>
      </c>
      <c r="N40" s="523">
        <v>18.3</v>
      </c>
      <c r="O40" s="523">
        <v>6.9</v>
      </c>
    </row>
    <row r="41" spans="2:15" ht="16.5" customHeight="1">
      <c r="B41" s="458" t="s">
        <v>284</v>
      </c>
      <c r="C41" s="471" t="s">
        <v>410</v>
      </c>
      <c r="D41" s="523">
        <v>19.5</v>
      </c>
      <c r="E41" s="523">
        <v>19.5</v>
      </c>
      <c r="F41" s="523">
        <v>19.2</v>
      </c>
      <c r="G41" s="523">
        <v>164.3</v>
      </c>
      <c r="H41" s="523">
        <v>163.19999999999999</v>
      </c>
      <c r="I41" s="523">
        <v>167.7</v>
      </c>
      <c r="J41" s="523">
        <v>149.19999999999999</v>
      </c>
      <c r="K41" s="523">
        <v>149.9</v>
      </c>
      <c r="L41" s="523">
        <v>147.1</v>
      </c>
      <c r="M41" s="523">
        <v>15.1</v>
      </c>
      <c r="N41" s="523">
        <v>13.3</v>
      </c>
      <c r="O41" s="523">
        <v>20.6</v>
      </c>
    </row>
    <row r="42" spans="2:15" ht="16.5" customHeight="1">
      <c r="B42" s="458" t="s">
        <v>126</v>
      </c>
      <c r="C42" s="471" t="s">
        <v>133</v>
      </c>
      <c r="D42" s="523">
        <v>20.2</v>
      </c>
      <c r="E42" s="523">
        <v>20.3</v>
      </c>
      <c r="F42" s="523">
        <v>20</v>
      </c>
      <c r="G42" s="523">
        <v>176</v>
      </c>
      <c r="H42" s="523">
        <v>177.6</v>
      </c>
      <c r="I42" s="523">
        <v>169.5</v>
      </c>
      <c r="J42" s="523">
        <v>157.69999999999999</v>
      </c>
      <c r="K42" s="523">
        <v>158.69999999999999</v>
      </c>
      <c r="L42" s="523">
        <v>154</v>
      </c>
      <c r="M42" s="523">
        <v>18.3</v>
      </c>
      <c r="N42" s="523">
        <v>18.899999999999999</v>
      </c>
      <c r="O42" s="523">
        <v>15.5</v>
      </c>
    </row>
    <row r="43" spans="2:15" ht="16.5" customHeight="1">
      <c r="B43" s="458" t="s">
        <v>276</v>
      </c>
      <c r="C43" s="472" t="s">
        <v>176</v>
      </c>
      <c r="D43" s="523">
        <v>20</v>
      </c>
      <c r="E43" s="523">
        <v>20.399999999999999</v>
      </c>
      <c r="F43" s="523">
        <v>19.5</v>
      </c>
      <c r="G43" s="523">
        <v>163.1</v>
      </c>
      <c r="H43" s="523">
        <v>171.1</v>
      </c>
      <c r="I43" s="523">
        <v>149.4</v>
      </c>
      <c r="J43" s="523">
        <v>153.19999999999999</v>
      </c>
      <c r="K43" s="523">
        <v>158.9</v>
      </c>
      <c r="L43" s="523">
        <v>143.5</v>
      </c>
      <c r="M43" s="523">
        <v>9.9</v>
      </c>
      <c r="N43" s="523">
        <v>12.2</v>
      </c>
      <c r="O43" s="523">
        <v>5.9</v>
      </c>
    </row>
    <row r="44" spans="2:15" ht="16.5" customHeight="1">
      <c r="B44" s="455" t="s">
        <v>125</v>
      </c>
      <c r="C44" s="473" t="s">
        <v>231</v>
      </c>
      <c r="D44" s="525">
        <v>20</v>
      </c>
      <c r="E44" s="525">
        <v>20.3</v>
      </c>
      <c r="F44" s="525">
        <v>19.2</v>
      </c>
      <c r="G44" s="525">
        <v>162.5</v>
      </c>
      <c r="H44" s="525">
        <v>169.1</v>
      </c>
      <c r="I44" s="525">
        <v>144.6</v>
      </c>
      <c r="J44" s="525">
        <v>150.6</v>
      </c>
      <c r="K44" s="525">
        <v>154.19999999999999</v>
      </c>
      <c r="L44" s="525">
        <v>140.9</v>
      </c>
      <c r="M44" s="525">
        <v>11.9</v>
      </c>
      <c r="N44" s="525">
        <v>14.9</v>
      </c>
      <c r="O44" s="525">
        <v>3.7</v>
      </c>
    </row>
    <row r="45" spans="2:15" ht="16.5" customHeight="1">
      <c r="B45" s="459" t="s">
        <v>256</v>
      </c>
      <c r="C45" s="474" t="s">
        <v>445</v>
      </c>
      <c r="D45" s="526">
        <v>17.8</v>
      </c>
      <c r="E45" s="526">
        <v>18.8</v>
      </c>
      <c r="F45" s="526">
        <v>17.3</v>
      </c>
      <c r="G45" s="526">
        <v>123.2</v>
      </c>
      <c r="H45" s="526">
        <v>147.1</v>
      </c>
      <c r="I45" s="526">
        <v>110.7</v>
      </c>
      <c r="J45" s="526">
        <v>117.5</v>
      </c>
      <c r="K45" s="526">
        <v>135.5</v>
      </c>
      <c r="L45" s="526">
        <v>108.1</v>
      </c>
      <c r="M45" s="526">
        <v>5.7</v>
      </c>
      <c r="N45" s="526">
        <v>11.6</v>
      </c>
      <c r="O45" s="526">
        <v>2.6</v>
      </c>
    </row>
    <row r="46" spans="2:15" ht="16.5" customHeight="1">
      <c r="B46" s="457" t="s">
        <v>420</v>
      </c>
      <c r="C46" s="470" t="s">
        <v>309</v>
      </c>
      <c r="D46" s="517">
        <v>16.100000000000001</v>
      </c>
      <c r="E46" s="517">
        <v>17.600000000000001</v>
      </c>
      <c r="F46" s="517">
        <v>14.9</v>
      </c>
      <c r="G46" s="517">
        <v>117.2</v>
      </c>
      <c r="H46" s="517">
        <v>141.1</v>
      </c>
      <c r="I46" s="517">
        <v>100.3</v>
      </c>
      <c r="J46" s="517">
        <v>112.6</v>
      </c>
      <c r="K46" s="517">
        <v>134.30000000000001</v>
      </c>
      <c r="L46" s="517">
        <v>97.2</v>
      </c>
      <c r="M46" s="517">
        <v>4.5999999999999996</v>
      </c>
      <c r="N46" s="517">
        <v>6.8</v>
      </c>
      <c r="O46" s="517">
        <v>3.1</v>
      </c>
    </row>
    <row r="47" spans="2:15" ht="16.5" customHeight="1">
      <c r="B47" s="458" t="s">
        <v>510</v>
      </c>
      <c r="C47" s="471" t="s">
        <v>511</v>
      </c>
      <c r="D47" s="523">
        <v>12.3</v>
      </c>
      <c r="E47" s="523">
        <v>12.9</v>
      </c>
      <c r="F47" s="523">
        <v>12.1</v>
      </c>
      <c r="G47" s="523">
        <v>70.3</v>
      </c>
      <c r="H47" s="523">
        <v>73.599999999999994</v>
      </c>
      <c r="I47" s="523">
        <v>68.599999999999994</v>
      </c>
      <c r="J47" s="523">
        <v>67.7</v>
      </c>
      <c r="K47" s="523">
        <v>70.099999999999994</v>
      </c>
      <c r="L47" s="523">
        <v>66.5</v>
      </c>
      <c r="M47" s="523">
        <v>2.6</v>
      </c>
      <c r="N47" s="523">
        <v>3.5</v>
      </c>
      <c r="O47" s="523">
        <v>2.1</v>
      </c>
    </row>
    <row r="48" spans="2:15" ht="16.5" customHeight="1">
      <c r="B48" s="455" t="s">
        <v>165</v>
      </c>
      <c r="C48" s="469" t="s">
        <v>512</v>
      </c>
      <c r="D48" s="525">
        <v>18.899999999999999</v>
      </c>
      <c r="E48" s="525">
        <v>19.399999999999999</v>
      </c>
      <c r="F48" s="525">
        <v>18.7</v>
      </c>
      <c r="G48" s="525">
        <v>141.69999999999999</v>
      </c>
      <c r="H48" s="525">
        <v>157.1</v>
      </c>
      <c r="I48" s="525">
        <v>136.6</v>
      </c>
      <c r="J48" s="525">
        <v>134.19999999999999</v>
      </c>
      <c r="K48" s="525">
        <v>144.9</v>
      </c>
      <c r="L48" s="525">
        <v>130.6</v>
      </c>
      <c r="M48" s="525">
        <v>7.5</v>
      </c>
      <c r="N48" s="525">
        <v>12.2</v>
      </c>
      <c r="O48" s="525">
        <v>6</v>
      </c>
    </row>
    <row r="49" spans="2:15" ht="16.5" customHeight="1">
      <c r="B49" s="459" t="s">
        <v>128</v>
      </c>
      <c r="C49" s="468" t="s">
        <v>26</v>
      </c>
      <c r="D49" s="526">
        <v>17.7</v>
      </c>
      <c r="E49" s="526">
        <v>18.600000000000001</v>
      </c>
      <c r="F49" s="526">
        <v>17.399999999999999</v>
      </c>
      <c r="G49" s="526">
        <v>121.9</v>
      </c>
      <c r="H49" s="526">
        <v>138.1</v>
      </c>
      <c r="I49" s="526">
        <v>116.9</v>
      </c>
      <c r="J49" s="526">
        <v>119.3</v>
      </c>
      <c r="K49" s="526">
        <v>134.4</v>
      </c>
      <c r="L49" s="526">
        <v>114.6</v>
      </c>
      <c r="M49" s="526">
        <v>2.6</v>
      </c>
      <c r="N49" s="526">
        <v>3.7</v>
      </c>
      <c r="O49" s="526">
        <v>2.2999999999999998</v>
      </c>
    </row>
    <row r="50" spans="2:15" ht="16.5" customHeight="1">
      <c r="B50" s="457" t="s">
        <v>31</v>
      </c>
      <c r="C50" s="470" t="s">
        <v>173</v>
      </c>
      <c r="D50" s="517">
        <v>19.7</v>
      </c>
      <c r="E50" s="517">
        <v>20.100000000000001</v>
      </c>
      <c r="F50" s="517">
        <v>19.3</v>
      </c>
      <c r="G50" s="517">
        <v>167.7</v>
      </c>
      <c r="H50" s="517">
        <v>179.2</v>
      </c>
      <c r="I50" s="517">
        <v>156</v>
      </c>
      <c r="J50" s="517">
        <v>149.1</v>
      </c>
      <c r="K50" s="517">
        <v>154.5</v>
      </c>
      <c r="L50" s="517">
        <v>143.6</v>
      </c>
      <c r="M50" s="517">
        <v>18.600000000000001</v>
      </c>
      <c r="N50" s="517">
        <v>24.7</v>
      </c>
      <c r="O50" s="517">
        <v>12.4</v>
      </c>
    </row>
    <row r="51" spans="2:15" ht="16.5" customHeight="1">
      <c r="B51" s="458" t="s">
        <v>382</v>
      </c>
      <c r="C51" s="471" t="s">
        <v>513</v>
      </c>
      <c r="D51" s="523">
        <v>18.600000000000001</v>
      </c>
      <c r="E51" s="523">
        <v>19.100000000000001</v>
      </c>
      <c r="F51" s="523">
        <v>16.899999999999999</v>
      </c>
      <c r="G51" s="523">
        <v>155.6</v>
      </c>
      <c r="H51" s="523">
        <v>168.4</v>
      </c>
      <c r="I51" s="523">
        <v>115.1</v>
      </c>
      <c r="J51" s="523">
        <v>136.6</v>
      </c>
      <c r="K51" s="523">
        <v>145</v>
      </c>
      <c r="L51" s="523">
        <v>109.8</v>
      </c>
      <c r="M51" s="523">
        <v>19</v>
      </c>
      <c r="N51" s="523">
        <v>23.4</v>
      </c>
      <c r="O51" s="523">
        <v>5.3</v>
      </c>
    </row>
    <row r="52" spans="2:15" ht="16.5" customHeight="1">
      <c r="B52" s="459" t="s">
        <v>472</v>
      </c>
      <c r="C52" s="468" t="s">
        <v>514</v>
      </c>
      <c r="D52" s="526">
        <v>19.8</v>
      </c>
      <c r="E52" s="526">
        <v>19.7</v>
      </c>
      <c r="F52" s="526">
        <v>20.100000000000001</v>
      </c>
      <c r="G52" s="526">
        <v>152.19999999999999</v>
      </c>
      <c r="H52" s="526">
        <v>150.1</v>
      </c>
      <c r="I52" s="526">
        <v>159.80000000000001</v>
      </c>
      <c r="J52" s="526">
        <v>144.19999999999999</v>
      </c>
      <c r="K52" s="526">
        <v>141.69999999999999</v>
      </c>
      <c r="L52" s="526">
        <v>153</v>
      </c>
      <c r="M52" s="526">
        <v>8</v>
      </c>
      <c r="N52" s="526">
        <v>8.4</v>
      </c>
      <c r="O52" s="526">
        <v>6.8</v>
      </c>
    </row>
    <row r="53" spans="2:15" ht="21.75" customHeight="1">
      <c r="B53" s="10"/>
      <c r="C53" s="460">
        <v>45597</v>
      </c>
      <c r="D53" s="475" t="s">
        <v>335</v>
      </c>
      <c r="E53" s="10"/>
      <c r="F53" s="502"/>
      <c r="H53" s="10"/>
      <c r="I53" s="10"/>
      <c r="J53" s="10"/>
      <c r="K53" s="10"/>
      <c r="L53" s="10"/>
      <c r="M53" s="10"/>
      <c r="N53" s="10"/>
      <c r="O53" s="10"/>
    </row>
    <row r="54" spans="2:15" ht="18" customHeight="1">
      <c r="B54" s="200"/>
      <c r="C54" s="461" t="s">
        <v>353</v>
      </c>
      <c r="E54" s="200"/>
      <c r="F54" s="200"/>
      <c r="G54" s="200"/>
      <c r="H54" s="200"/>
      <c r="I54" s="200"/>
      <c r="J54" s="200"/>
      <c r="K54" s="505"/>
      <c r="L54" s="200"/>
      <c r="M54" s="200"/>
      <c r="N54" s="200"/>
      <c r="O54" s="200"/>
    </row>
    <row r="55" spans="2:15" s="446" customFormat="1" ht="10.5" customHeight="1">
      <c r="B55" s="447" t="s">
        <v>426</v>
      </c>
      <c r="C55" s="462"/>
      <c r="D55" s="447" t="s">
        <v>108</v>
      </c>
      <c r="E55" s="488"/>
      <c r="F55" s="462"/>
      <c r="G55" s="447" t="s">
        <v>91</v>
      </c>
      <c r="H55" s="488"/>
      <c r="I55" s="488"/>
      <c r="J55" s="504"/>
      <c r="K55" s="504"/>
      <c r="L55" s="504"/>
      <c r="M55" s="504"/>
      <c r="N55" s="504"/>
      <c r="O55" s="509"/>
    </row>
    <row r="56" spans="2:15" s="446" customFormat="1" ht="18" customHeight="1">
      <c r="B56" s="448"/>
      <c r="C56" s="463"/>
      <c r="D56" s="476"/>
      <c r="E56" s="490"/>
      <c r="F56" s="501"/>
      <c r="G56" s="476"/>
      <c r="H56" s="490"/>
      <c r="I56" s="490"/>
      <c r="J56" s="534" t="s">
        <v>30</v>
      </c>
      <c r="K56" s="535"/>
      <c r="L56" s="535"/>
      <c r="M56" s="534" t="s">
        <v>159</v>
      </c>
      <c r="N56" s="536"/>
      <c r="O56" s="537"/>
    </row>
    <row r="57" spans="2:15" s="446" customFormat="1" ht="18" customHeight="1">
      <c r="B57" s="449"/>
      <c r="C57" s="464"/>
      <c r="D57" s="510" t="s">
        <v>417</v>
      </c>
      <c r="E57" s="491" t="s">
        <v>471</v>
      </c>
      <c r="F57" s="491" t="s">
        <v>496</v>
      </c>
      <c r="G57" s="477" t="s">
        <v>417</v>
      </c>
      <c r="H57" s="491" t="s">
        <v>471</v>
      </c>
      <c r="I57" s="491" t="s">
        <v>496</v>
      </c>
      <c r="J57" s="477" t="s">
        <v>417</v>
      </c>
      <c r="K57" s="491" t="s">
        <v>471</v>
      </c>
      <c r="L57" s="491" t="s">
        <v>496</v>
      </c>
      <c r="M57" s="491" t="s">
        <v>417</v>
      </c>
      <c r="N57" s="477" t="s">
        <v>471</v>
      </c>
      <c r="O57" s="510" t="s">
        <v>496</v>
      </c>
    </row>
    <row r="58" spans="2:15" s="511" customFormat="1" ht="12" customHeight="1">
      <c r="B58" s="512"/>
      <c r="C58" s="514"/>
      <c r="D58" s="527" t="s">
        <v>82</v>
      </c>
      <c r="E58" s="531" t="s">
        <v>82</v>
      </c>
      <c r="F58" s="531" t="s">
        <v>82</v>
      </c>
      <c r="G58" s="533" t="s">
        <v>15</v>
      </c>
      <c r="H58" s="533" t="s">
        <v>15</v>
      </c>
      <c r="I58" s="533" t="s">
        <v>15</v>
      </c>
      <c r="J58" s="533" t="s">
        <v>15</v>
      </c>
      <c r="K58" s="533" t="s">
        <v>15</v>
      </c>
      <c r="L58" s="533" t="s">
        <v>15</v>
      </c>
      <c r="M58" s="533" t="s">
        <v>15</v>
      </c>
      <c r="N58" s="533" t="s">
        <v>15</v>
      </c>
      <c r="O58" s="533" t="s">
        <v>15</v>
      </c>
    </row>
    <row r="59" spans="2:15" ht="16.5" customHeight="1">
      <c r="B59" s="513" t="s">
        <v>322</v>
      </c>
      <c r="C59" s="515" t="s">
        <v>65</v>
      </c>
      <c r="D59" s="517">
        <v>19.100000000000001</v>
      </c>
      <c r="E59" s="517">
        <v>19.8</v>
      </c>
      <c r="F59" s="517">
        <v>18.3</v>
      </c>
      <c r="G59" s="517">
        <v>153.9</v>
      </c>
      <c r="H59" s="517">
        <v>167.7</v>
      </c>
      <c r="I59" s="517">
        <v>134.80000000000001</v>
      </c>
      <c r="J59" s="517">
        <v>140</v>
      </c>
      <c r="K59" s="517">
        <v>149.69999999999999</v>
      </c>
      <c r="L59" s="517">
        <v>126.5</v>
      </c>
      <c r="M59" s="517">
        <v>13.9</v>
      </c>
      <c r="N59" s="517">
        <v>18</v>
      </c>
      <c r="O59" s="517">
        <v>8.3000000000000007</v>
      </c>
    </row>
    <row r="60" spans="2:15" ht="16.5" customHeight="1">
      <c r="B60" s="451" t="s">
        <v>239</v>
      </c>
      <c r="C60" s="466" t="s">
        <v>494</v>
      </c>
      <c r="D60" s="518">
        <v>21.1</v>
      </c>
      <c r="E60" s="525">
        <v>21.2</v>
      </c>
      <c r="F60" s="525">
        <v>20.6</v>
      </c>
      <c r="G60" s="525">
        <v>179.9</v>
      </c>
      <c r="H60" s="525">
        <v>182.8</v>
      </c>
      <c r="I60" s="525">
        <v>161.4</v>
      </c>
      <c r="J60" s="525">
        <v>164.6</v>
      </c>
      <c r="K60" s="525">
        <v>166</v>
      </c>
      <c r="L60" s="525">
        <v>156.1</v>
      </c>
      <c r="M60" s="525">
        <v>15.3</v>
      </c>
      <c r="N60" s="525">
        <v>16.8</v>
      </c>
      <c r="O60" s="525">
        <v>5.3</v>
      </c>
    </row>
    <row r="61" spans="2:15" ht="16.5" customHeight="1">
      <c r="B61" s="452" t="s">
        <v>270</v>
      </c>
      <c r="C61" s="467" t="s">
        <v>78</v>
      </c>
      <c r="D61" s="520">
        <v>20.100000000000001</v>
      </c>
      <c r="E61" s="523">
        <v>20.3</v>
      </c>
      <c r="F61" s="523">
        <v>19.5</v>
      </c>
      <c r="G61" s="523">
        <v>170.3</v>
      </c>
      <c r="H61" s="523">
        <v>174.7</v>
      </c>
      <c r="I61" s="523">
        <v>158.30000000000001</v>
      </c>
      <c r="J61" s="523">
        <v>155</v>
      </c>
      <c r="K61" s="523">
        <v>157.6</v>
      </c>
      <c r="L61" s="523">
        <v>147.80000000000001</v>
      </c>
      <c r="M61" s="523">
        <v>15.3</v>
      </c>
      <c r="N61" s="523">
        <v>17.100000000000001</v>
      </c>
      <c r="O61" s="523">
        <v>10.5</v>
      </c>
    </row>
    <row r="62" spans="2:15" ht="16.5" customHeight="1">
      <c r="B62" s="453" t="s">
        <v>171</v>
      </c>
      <c r="C62" s="467" t="s">
        <v>305</v>
      </c>
      <c r="D62" s="520">
        <v>19.399999999999999</v>
      </c>
      <c r="E62" s="523">
        <v>19.600000000000001</v>
      </c>
      <c r="F62" s="523">
        <v>18.600000000000001</v>
      </c>
      <c r="G62" s="523">
        <v>163.30000000000001</v>
      </c>
      <c r="H62" s="523">
        <v>167.6</v>
      </c>
      <c r="I62" s="523">
        <v>144.19999999999999</v>
      </c>
      <c r="J62" s="523">
        <v>147</v>
      </c>
      <c r="K62" s="523">
        <v>149.9</v>
      </c>
      <c r="L62" s="523">
        <v>134.1</v>
      </c>
      <c r="M62" s="523">
        <v>16.3</v>
      </c>
      <c r="N62" s="523">
        <v>17.7</v>
      </c>
      <c r="O62" s="523">
        <v>10.1</v>
      </c>
    </row>
    <row r="63" spans="2:15" ht="16.5" customHeight="1">
      <c r="B63" s="452" t="s">
        <v>347</v>
      </c>
      <c r="C63" s="467" t="s">
        <v>414</v>
      </c>
      <c r="D63" s="520">
        <v>18.899999999999999</v>
      </c>
      <c r="E63" s="523">
        <v>19.899999999999999</v>
      </c>
      <c r="F63" s="523">
        <v>17.2</v>
      </c>
      <c r="G63" s="523">
        <v>152.80000000000001</v>
      </c>
      <c r="H63" s="523">
        <v>169.5</v>
      </c>
      <c r="I63" s="523">
        <v>122.4</v>
      </c>
      <c r="J63" s="523">
        <v>145.9</v>
      </c>
      <c r="K63" s="523">
        <v>160.69999999999999</v>
      </c>
      <c r="L63" s="523">
        <v>119.1</v>
      </c>
      <c r="M63" s="523">
        <v>6.9</v>
      </c>
      <c r="N63" s="523">
        <v>8.8000000000000007</v>
      </c>
      <c r="O63" s="523">
        <v>3.3</v>
      </c>
    </row>
    <row r="64" spans="2:15" ht="16.5" customHeight="1">
      <c r="B64" s="452" t="s">
        <v>11</v>
      </c>
      <c r="C64" s="467" t="s">
        <v>495</v>
      </c>
      <c r="D64" s="520">
        <v>20.3</v>
      </c>
      <c r="E64" s="523">
        <v>20.8</v>
      </c>
      <c r="F64" s="523">
        <v>19.3</v>
      </c>
      <c r="G64" s="523">
        <v>163.6</v>
      </c>
      <c r="H64" s="523">
        <v>176.4</v>
      </c>
      <c r="I64" s="523">
        <v>138.80000000000001</v>
      </c>
      <c r="J64" s="523">
        <v>143.6</v>
      </c>
      <c r="K64" s="523">
        <v>151.1</v>
      </c>
      <c r="L64" s="523">
        <v>128.9</v>
      </c>
      <c r="M64" s="523">
        <v>20</v>
      </c>
      <c r="N64" s="523">
        <v>25.3</v>
      </c>
      <c r="O64" s="523">
        <v>9.9</v>
      </c>
    </row>
    <row r="65" spans="2:15" ht="16.5" customHeight="1">
      <c r="B65" s="452" t="s">
        <v>59</v>
      </c>
      <c r="C65" s="467" t="s">
        <v>268</v>
      </c>
      <c r="D65" s="520">
        <v>18.899999999999999</v>
      </c>
      <c r="E65" s="523">
        <v>19.5</v>
      </c>
      <c r="F65" s="523">
        <v>18.399999999999999</v>
      </c>
      <c r="G65" s="523">
        <v>133.30000000000001</v>
      </c>
      <c r="H65" s="523">
        <v>153.19999999999999</v>
      </c>
      <c r="I65" s="523">
        <v>118.7</v>
      </c>
      <c r="J65" s="523">
        <v>126.9</v>
      </c>
      <c r="K65" s="523">
        <v>141.6</v>
      </c>
      <c r="L65" s="523">
        <v>116.2</v>
      </c>
      <c r="M65" s="523">
        <v>6.4</v>
      </c>
      <c r="N65" s="523">
        <v>11.6</v>
      </c>
      <c r="O65" s="523">
        <v>2.5</v>
      </c>
    </row>
    <row r="66" spans="2:15" ht="16.5" customHeight="1">
      <c r="B66" s="452" t="s">
        <v>203</v>
      </c>
      <c r="C66" s="467" t="s">
        <v>497</v>
      </c>
      <c r="D66" s="520">
        <v>18.8</v>
      </c>
      <c r="E66" s="523">
        <v>19.399999999999999</v>
      </c>
      <c r="F66" s="523">
        <v>18.399999999999999</v>
      </c>
      <c r="G66" s="523">
        <v>144.5</v>
      </c>
      <c r="H66" s="523">
        <v>163.30000000000001</v>
      </c>
      <c r="I66" s="523">
        <v>135.5</v>
      </c>
      <c r="J66" s="523">
        <v>135.9</v>
      </c>
      <c r="K66" s="523">
        <v>147.69999999999999</v>
      </c>
      <c r="L66" s="523">
        <v>130.19999999999999</v>
      </c>
      <c r="M66" s="523">
        <v>8.6</v>
      </c>
      <c r="N66" s="523">
        <v>15.6</v>
      </c>
      <c r="O66" s="523">
        <v>5.3</v>
      </c>
    </row>
    <row r="67" spans="2:15" ht="16.5" customHeight="1">
      <c r="B67" s="452" t="s">
        <v>437</v>
      </c>
      <c r="C67" s="467" t="s">
        <v>398</v>
      </c>
      <c r="D67" s="520">
        <v>19.2</v>
      </c>
      <c r="E67" s="523">
        <v>20.5</v>
      </c>
      <c r="F67" s="523">
        <v>18</v>
      </c>
      <c r="G67" s="523">
        <v>154.5</v>
      </c>
      <c r="H67" s="523">
        <v>174.6</v>
      </c>
      <c r="I67" s="523">
        <v>134.30000000000001</v>
      </c>
      <c r="J67" s="523">
        <v>143.1</v>
      </c>
      <c r="K67" s="523">
        <v>158.1</v>
      </c>
      <c r="L67" s="523">
        <v>128</v>
      </c>
      <c r="M67" s="523">
        <v>11.4</v>
      </c>
      <c r="N67" s="523">
        <v>16.5</v>
      </c>
      <c r="O67" s="523">
        <v>6.3</v>
      </c>
    </row>
    <row r="68" spans="2:15" ht="16.5" customHeight="1">
      <c r="B68" s="452" t="s">
        <v>177</v>
      </c>
      <c r="C68" s="467" t="s">
        <v>498</v>
      </c>
      <c r="D68" s="520">
        <v>19.600000000000001</v>
      </c>
      <c r="E68" s="523">
        <v>19.8</v>
      </c>
      <c r="F68" s="523">
        <v>19.100000000000001</v>
      </c>
      <c r="G68" s="523">
        <v>167.4</v>
      </c>
      <c r="H68" s="523">
        <v>170.7</v>
      </c>
      <c r="I68" s="523">
        <v>154.4</v>
      </c>
      <c r="J68" s="523">
        <v>150.9</v>
      </c>
      <c r="K68" s="523">
        <v>152.4</v>
      </c>
      <c r="L68" s="523">
        <v>145</v>
      </c>
      <c r="M68" s="523">
        <v>16.5</v>
      </c>
      <c r="N68" s="523">
        <v>18.3</v>
      </c>
      <c r="O68" s="523">
        <v>9.4</v>
      </c>
    </row>
    <row r="69" spans="2:15" ht="16.5" customHeight="1">
      <c r="B69" s="452" t="s">
        <v>42</v>
      </c>
      <c r="C69" s="467" t="s">
        <v>326</v>
      </c>
      <c r="D69" s="520">
        <v>15.3</v>
      </c>
      <c r="E69" s="523">
        <v>16.100000000000001</v>
      </c>
      <c r="F69" s="523">
        <v>14.9</v>
      </c>
      <c r="G69" s="523">
        <v>102.4</v>
      </c>
      <c r="H69" s="523">
        <v>119.2</v>
      </c>
      <c r="I69" s="523">
        <v>92.5</v>
      </c>
      <c r="J69" s="523">
        <v>98.9</v>
      </c>
      <c r="K69" s="523">
        <v>113.9</v>
      </c>
      <c r="L69" s="523">
        <v>90</v>
      </c>
      <c r="M69" s="523">
        <v>3.5</v>
      </c>
      <c r="N69" s="523">
        <v>5.3</v>
      </c>
      <c r="O69" s="523">
        <v>2.5</v>
      </c>
    </row>
    <row r="70" spans="2:15" ht="16.5" customHeight="1">
      <c r="B70" s="452" t="s">
        <v>245</v>
      </c>
      <c r="C70" s="467" t="s">
        <v>499</v>
      </c>
      <c r="D70" s="520">
        <v>15.6</v>
      </c>
      <c r="E70" s="523">
        <v>17</v>
      </c>
      <c r="F70" s="523">
        <v>14.5</v>
      </c>
      <c r="G70" s="523">
        <v>110.1</v>
      </c>
      <c r="H70" s="523">
        <v>129.9</v>
      </c>
      <c r="I70" s="523">
        <v>95</v>
      </c>
      <c r="J70" s="523">
        <v>103.5</v>
      </c>
      <c r="K70" s="523">
        <v>119.9</v>
      </c>
      <c r="L70" s="523">
        <v>91.1</v>
      </c>
      <c r="M70" s="523">
        <v>6.6</v>
      </c>
      <c r="N70" s="523">
        <v>10</v>
      </c>
      <c r="O70" s="523">
        <v>3.9</v>
      </c>
    </row>
    <row r="71" spans="2:15" ht="16.5" customHeight="1">
      <c r="B71" s="452" t="s">
        <v>368</v>
      </c>
      <c r="C71" s="467" t="s">
        <v>285</v>
      </c>
      <c r="D71" s="520">
        <v>19.100000000000001</v>
      </c>
      <c r="E71" s="523">
        <v>19.5</v>
      </c>
      <c r="F71" s="523">
        <v>18.7</v>
      </c>
      <c r="G71" s="523">
        <v>163.9</v>
      </c>
      <c r="H71" s="523">
        <v>172.5</v>
      </c>
      <c r="I71" s="523">
        <v>154.30000000000001</v>
      </c>
      <c r="J71" s="523">
        <v>132</v>
      </c>
      <c r="K71" s="523">
        <v>138.4</v>
      </c>
      <c r="L71" s="523">
        <v>124.9</v>
      </c>
      <c r="M71" s="523">
        <v>31.9</v>
      </c>
      <c r="N71" s="523">
        <v>34.1</v>
      </c>
      <c r="O71" s="523">
        <v>29.4</v>
      </c>
    </row>
    <row r="72" spans="2:15" ht="16.5" customHeight="1">
      <c r="B72" s="452" t="s">
        <v>102</v>
      </c>
      <c r="C72" s="467" t="s">
        <v>157</v>
      </c>
      <c r="D72" s="520">
        <v>18.399999999999999</v>
      </c>
      <c r="E72" s="523">
        <v>18.8</v>
      </c>
      <c r="F72" s="523">
        <v>18.2</v>
      </c>
      <c r="G72" s="523">
        <v>136.19999999999999</v>
      </c>
      <c r="H72" s="523">
        <v>145.5</v>
      </c>
      <c r="I72" s="523">
        <v>132.1</v>
      </c>
      <c r="J72" s="523">
        <v>130.30000000000001</v>
      </c>
      <c r="K72" s="523">
        <v>137.5</v>
      </c>
      <c r="L72" s="523">
        <v>127.1</v>
      </c>
      <c r="M72" s="523">
        <v>5.9</v>
      </c>
      <c r="N72" s="523">
        <v>8</v>
      </c>
      <c r="O72" s="523">
        <v>5</v>
      </c>
    </row>
    <row r="73" spans="2:15" ht="16.5" customHeight="1">
      <c r="B73" s="452" t="s">
        <v>109</v>
      </c>
      <c r="C73" s="467" t="s">
        <v>453</v>
      </c>
      <c r="D73" s="520">
        <v>18.7</v>
      </c>
      <c r="E73" s="523">
        <v>18.8</v>
      </c>
      <c r="F73" s="523">
        <v>18.2</v>
      </c>
      <c r="G73" s="523">
        <v>156.9</v>
      </c>
      <c r="H73" s="523">
        <v>162.9</v>
      </c>
      <c r="I73" s="523">
        <v>131.19999999999999</v>
      </c>
      <c r="J73" s="523">
        <v>136.5</v>
      </c>
      <c r="K73" s="523">
        <v>140.5</v>
      </c>
      <c r="L73" s="523">
        <v>119.4</v>
      </c>
      <c r="M73" s="523">
        <v>20.399999999999999</v>
      </c>
      <c r="N73" s="523">
        <v>22.4</v>
      </c>
      <c r="O73" s="523">
        <v>11.8</v>
      </c>
    </row>
    <row r="74" spans="2:15" ht="16.5" customHeight="1">
      <c r="B74" s="454" t="s">
        <v>9</v>
      </c>
      <c r="C74" s="468" t="s">
        <v>376</v>
      </c>
      <c r="D74" s="521">
        <v>18.899999999999999</v>
      </c>
      <c r="E74" s="526">
        <v>19.399999999999999</v>
      </c>
      <c r="F74" s="526">
        <v>18.100000000000001</v>
      </c>
      <c r="G74" s="526">
        <v>158.30000000000001</v>
      </c>
      <c r="H74" s="526">
        <v>171</v>
      </c>
      <c r="I74" s="526">
        <v>135.9</v>
      </c>
      <c r="J74" s="526">
        <v>139.30000000000001</v>
      </c>
      <c r="K74" s="526">
        <v>146.4</v>
      </c>
      <c r="L74" s="526">
        <v>126.6</v>
      </c>
      <c r="M74" s="526">
        <v>19</v>
      </c>
      <c r="N74" s="526">
        <v>24.6</v>
      </c>
      <c r="O74" s="526">
        <v>9.3000000000000007</v>
      </c>
    </row>
    <row r="75" spans="2:15" ht="16.5" customHeight="1">
      <c r="B75" s="455" t="s">
        <v>116</v>
      </c>
      <c r="C75" s="469" t="s">
        <v>260</v>
      </c>
      <c r="D75" s="525">
        <v>18.899999999999999</v>
      </c>
      <c r="E75" s="525">
        <v>19.399999999999999</v>
      </c>
      <c r="F75" s="525">
        <v>18.5</v>
      </c>
      <c r="G75" s="525">
        <v>160.1</v>
      </c>
      <c r="H75" s="525">
        <v>167.5</v>
      </c>
      <c r="I75" s="525">
        <v>153</v>
      </c>
      <c r="J75" s="525">
        <v>145.80000000000001</v>
      </c>
      <c r="K75" s="525">
        <v>152.19999999999999</v>
      </c>
      <c r="L75" s="525">
        <v>139.69999999999999</v>
      </c>
      <c r="M75" s="525">
        <v>14.3</v>
      </c>
      <c r="N75" s="525">
        <v>15.3</v>
      </c>
      <c r="O75" s="525">
        <v>13.3</v>
      </c>
    </row>
    <row r="76" spans="2:15" ht="16.5" customHeight="1">
      <c r="B76" s="456" t="s">
        <v>352</v>
      </c>
      <c r="C76" s="467" t="s">
        <v>226</v>
      </c>
      <c r="D76" s="522">
        <v>20.6</v>
      </c>
      <c r="E76" s="522">
        <v>20.8</v>
      </c>
      <c r="F76" s="522">
        <v>20.3</v>
      </c>
      <c r="G76" s="522">
        <v>174.2</v>
      </c>
      <c r="H76" s="522">
        <v>179.8</v>
      </c>
      <c r="I76" s="522">
        <v>164.7</v>
      </c>
      <c r="J76" s="522">
        <v>159.4</v>
      </c>
      <c r="K76" s="522">
        <v>161.80000000000001</v>
      </c>
      <c r="L76" s="522">
        <v>155.30000000000001</v>
      </c>
      <c r="M76" s="522">
        <v>14.8</v>
      </c>
      <c r="N76" s="522">
        <v>18</v>
      </c>
      <c r="O76" s="522">
        <v>9.4</v>
      </c>
    </row>
    <row r="77" spans="2:15" ht="16.5" customHeight="1">
      <c r="B77" s="457" t="s">
        <v>4</v>
      </c>
      <c r="C77" s="470" t="s">
        <v>142</v>
      </c>
      <c r="D77" s="528">
        <v>19.7</v>
      </c>
      <c r="E77" s="528">
        <v>19.7</v>
      </c>
      <c r="F77" s="528">
        <v>19.600000000000001</v>
      </c>
      <c r="G77" s="528">
        <v>175.8</v>
      </c>
      <c r="H77" s="528">
        <v>180</v>
      </c>
      <c r="I77" s="528">
        <v>161.5</v>
      </c>
      <c r="J77" s="528">
        <v>153.9</v>
      </c>
      <c r="K77" s="528">
        <v>155</v>
      </c>
      <c r="L77" s="528">
        <v>150.30000000000001</v>
      </c>
      <c r="M77" s="528">
        <v>21.9</v>
      </c>
      <c r="N77" s="528">
        <v>25</v>
      </c>
      <c r="O77" s="528">
        <v>11.2</v>
      </c>
    </row>
    <row r="78" spans="2:15" ht="16.5" customHeight="1">
      <c r="B78" s="458" t="s">
        <v>192</v>
      </c>
      <c r="C78" s="471" t="s">
        <v>400</v>
      </c>
      <c r="D78" s="524">
        <v>20.399999999999999</v>
      </c>
      <c r="E78" s="524">
        <v>20.7</v>
      </c>
      <c r="F78" s="524">
        <v>19.5</v>
      </c>
      <c r="G78" s="524">
        <v>173.9</v>
      </c>
      <c r="H78" s="524">
        <v>182</v>
      </c>
      <c r="I78" s="524">
        <v>152.30000000000001</v>
      </c>
      <c r="J78" s="524">
        <v>154</v>
      </c>
      <c r="K78" s="524">
        <v>159.5</v>
      </c>
      <c r="L78" s="524">
        <v>139.5</v>
      </c>
      <c r="M78" s="524">
        <v>19.899999999999999</v>
      </c>
      <c r="N78" s="524">
        <v>22.5</v>
      </c>
      <c r="O78" s="524">
        <v>12.8</v>
      </c>
    </row>
    <row r="79" spans="2:15" ht="16.5" customHeight="1">
      <c r="B79" s="458" t="s">
        <v>500</v>
      </c>
      <c r="C79" s="471" t="s">
        <v>406</v>
      </c>
      <c r="D79" s="523">
        <v>20.6</v>
      </c>
      <c r="E79" s="523">
        <v>20.9</v>
      </c>
      <c r="F79" s="523">
        <v>19.7</v>
      </c>
      <c r="G79" s="523">
        <v>168.7</v>
      </c>
      <c r="H79" s="523">
        <v>172.9</v>
      </c>
      <c r="I79" s="523">
        <v>155.19999999999999</v>
      </c>
      <c r="J79" s="523">
        <v>154.30000000000001</v>
      </c>
      <c r="K79" s="523">
        <v>157.1</v>
      </c>
      <c r="L79" s="523">
        <v>145.4</v>
      </c>
      <c r="M79" s="523">
        <v>14.4</v>
      </c>
      <c r="N79" s="523">
        <v>15.8</v>
      </c>
      <c r="O79" s="523">
        <v>9.8000000000000007</v>
      </c>
    </row>
    <row r="80" spans="2:15" ht="16.5" customHeight="1">
      <c r="B80" s="458" t="s">
        <v>501</v>
      </c>
      <c r="C80" s="471" t="s">
        <v>502</v>
      </c>
      <c r="D80" s="523">
        <v>20</v>
      </c>
      <c r="E80" s="523">
        <v>20.2</v>
      </c>
      <c r="F80" s="523">
        <v>19.399999999999999</v>
      </c>
      <c r="G80" s="523">
        <v>159.6</v>
      </c>
      <c r="H80" s="523">
        <v>165.4</v>
      </c>
      <c r="I80" s="523">
        <v>145.69999999999999</v>
      </c>
      <c r="J80" s="523">
        <v>149.30000000000001</v>
      </c>
      <c r="K80" s="523">
        <v>154</v>
      </c>
      <c r="L80" s="523">
        <v>137.9</v>
      </c>
      <c r="M80" s="523">
        <v>10.3</v>
      </c>
      <c r="N80" s="523">
        <v>11.4</v>
      </c>
      <c r="O80" s="523">
        <v>7.8</v>
      </c>
    </row>
    <row r="81" spans="2:15" ht="16.5" customHeight="1">
      <c r="B81" s="458" t="s">
        <v>399</v>
      </c>
      <c r="C81" s="471" t="s">
        <v>227</v>
      </c>
      <c r="D81" s="523">
        <v>19.3</v>
      </c>
      <c r="E81" s="523">
        <v>19.5</v>
      </c>
      <c r="F81" s="523">
        <v>18.600000000000001</v>
      </c>
      <c r="G81" s="523">
        <v>166.9</v>
      </c>
      <c r="H81" s="523">
        <v>170.7</v>
      </c>
      <c r="I81" s="523">
        <v>157.69999999999999</v>
      </c>
      <c r="J81" s="523">
        <v>152.19999999999999</v>
      </c>
      <c r="K81" s="523">
        <v>153.9</v>
      </c>
      <c r="L81" s="523">
        <v>148.30000000000001</v>
      </c>
      <c r="M81" s="523">
        <v>14.7</v>
      </c>
      <c r="N81" s="523">
        <v>16.8</v>
      </c>
      <c r="O81" s="523">
        <v>9.4</v>
      </c>
    </row>
    <row r="82" spans="2:15" ht="16.5" customHeight="1">
      <c r="B82" s="458" t="s">
        <v>503</v>
      </c>
      <c r="C82" s="471" t="s">
        <v>180</v>
      </c>
      <c r="D82" s="523">
        <v>20</v>
      </c>
      <c r="E82" s="523">
        <v>20</v>
      </c>
      <c r="F82" s="523">
        <v>19.899999999999999</v>
      </c>
      <c r="G82" s="523">
        <v>160</v>
      </c>
      <c r="H82" s="523">
        <v>162.30000000000001</v>
      </c>
      <c r="I82" s="523">
        <v>152.69999999999999</v>
      </c>
      <c r="J82" s="523">
        <v>147.6</v>
      </c>
      <c r="K82" s="523">
        <v>147</v>
      </c>
      <c r="L82" s="523">
        <v>149.69999999999999</v>
      </c>
      <c r="M82" s="523">
        <v>12.4</v>
      </c>
      <c r="N82" s="523">
        <v>15.3</v>
      </c>
      <c r="O82" s="523">
        <v>3</v>
      </c>
    </row>
    <row r="83" spans="2:15" ht="16.5" customHeight="1">
      <c r="B83" s="458" t="s">
        <v>154</v>
      </c>
      <c r="C83" s="471" t="s">
        <v>378</v>
      </c>
      <c r="D83" s="523">
        <v>20.2</v>
      </c>
      <c r="E83" s="523">
        <v>20.2</v>
      </c>
      <c r="F83" s="523">
        <v>20.3</v>
      </c>
      <c r="G83" s="523">
        <v>171.6</v>
      </c>
      <c r="H83" s="523">
        <v>174.2</v>
      </c>
      <c r="I83" s="523">
        <v>161.6</v>
      </c>
      <c r="J83" s="523">
        <v>155.30000000000001</v>
      </c>
      <c r="K83" s="523">
        <v>156.5</v>
      </c>
      <c r="L83" s="523">
        <v>150.69999999999999</v>
      </c>
      <c r="M83" s="523">
        <v>16.3</v>
      </c>
      <c r="N83" s="523">
        <v>17.7</v>
      </c>
      <c r="O83" s="523">
        <v>10.9</v>
      </c>
    </row>
    <row r="84" spans="2:15" ht="16.5" customHeight="1">
      <c r="B84" s="458" t="s">
        <v>222</v>
      </c>
      <c r="C84" s="471" t="s">
        <v>491</v>
      </c>
      <c r="D84" s="524" t="s">
        <v>49</v>
      </c>
      <c r="E84" s="524" t="s">
        <v>49</v>
      </c>
      <c r="F84" s="524" t="s">
        <v>49</v>
      </c>
      <c r="G84" s="524" t="s">
        <v>49</v>
      </c>
      <c r="H84" s="524" t="s">
        <v>49</v>
      </c>
      <c r="I84" s="524" t="s">
        <v>49</v>
      </c>
      <c r="J84" s="524" t="s">
        <v>49</v>
      </c>
      <c r="K84" s="524" t="s">
        <v>49</v>
      </c>
      <c r="L84" s="524" t="s">
        <v>49</v>
      </c>
      <c r="M84" s="524" t="s">
        <v>49</v>
      </c>
      <c r="N84" s="524" t="s">
        <v>49</v>
      </c>
      <c r="O84" s="524" t="s">
        <v>49</v>
      </c>
    </row>
    <row r="85" spans="2:15" ht="16.5" customHeight="1">
      <c r="B85" s="458" t="s">
        <v>504</v>
      </c>
      <c r="C85" s="471" t="s">
        <v>329</v>
      </c>
      <c r="D85" s="524">
        <v>21.4</v>
      </c>
      <c r="E85" s="524">
        <v>21.3</v>
      </c>
      <c r="F85" s="524">
        <v>21.6</v>
      </c>
      <c r="G85" s="524">
        <v>190</v>
      </c>
      <c r="H85" s="524">
        <v>191.6</v>
      </c>
      <c r="I85" s="524">
        <v>180.5</v>
      </c>
      <c r="J85" s="524">
        <v>168.7</v>
      </c>
      <c r="K85" s="524">
        <v>169.1</v>
      </c>
      <c r="L85" s="524">
        <v>166.4</v>
      </c>
      <c r="M85" s="524">
        <v>21.3</v>
      </c>
      <c r="N85" s="524">
        <v>22.5</v>
      </c>
      <c r="O85" s="524">
        <v>14.1</v>
      </c>
    </row>
    <row r="86" spans="2:15" ht="16.5" customHeight="1">
      <c r="B86" s="458" t="s">
        <v>204</v>
      </c>
      <c r="C86" s="471" t="s">
        <v>505</v>
      </c>
      <c r="D86" s="523">
        <v>19.399999999999999</v>
      </c>
      <c r="E86" s="523">
        <v>19.399999999999999</v>
      </c>
      <c r="F86" s="523">
        <v>19.7</v>
      </c>
      <c r="G86" s="523">
        <v>161.69999999999999</v>
      </c>
      <c r="H86" s="523">
        <v>162.19999999999999</v>
      </c>
      <c r="I86" s="523">
        <v>158.1</v>
      </c>
      <c r="J86" s="523">
        <v>150.80000000000001</v>
      </c>
      <c r="K86" s="523">
        <v>150.4</v>
      </c>
      <c r="L86" s="523">
        <v>152.80000000000001</v>
      </c>
      <c r="M86" s="523">
        <v>10.9</v>
      </c>
      <c r="N86" s="523">
        <v>11.8</v>
      </c>
      <c r="O86" s="523">
        <v>5.3</v>
      </c>
    </row>
    <row r="87" spans="2:15" ht="16.5" customHeight="1">
      <c r="B87" s="458" t="s">
        <v>252</v>
      </c>
      <c r="C87" s="471" t="s">
        <v>255</v>
      </c>
      <c r="D87" s="523">
        <v>20.399999999999999</v>
      </c>
      <c r="E87" s="523">
        <v>20.5</v>
      </c>
      <c r="F87" s="523">
        <v>20.3</v>
      </c>
      <c r="G87" s="523">
        <v>172.1</v>
      </c>
      <c r="H87" s="523">
        <v>175.4</v>
      </c>
      <c r="I87" s="523">
        <v>159.9</v>
      </c>
      <c r="J87" s="523">
        <v>156.30000000000001</v>
      </c>
      <c r="K87" s="523">
        <v>157.5</v>
      </c>
      <c r="L87" s="523">
        <v>151.9</v>
      </c>
      <c r="M87" s="523">
        <v>15.8</v>
      </c>
      <c r="N87" s="523">
        <v>17.899999999999999</v>
      </c>
      <c r="O87" s="523">
        <v>8</v>
      </c>
    </row>
    <row r="88" spans="2:15" ht="16.5" customHeight="1">
      <c r="B88" s="458" t="s">
        <v>18</v>
      </c>
      <c r="C88" s="471" t="s">
        <v>391</v>
      </c>
      <c r="D88" s="523">
        <v>20.6</v>
      </c>
      <c r="E88" s="523">
        <v>20.7</v>
      </c>
      <c r="F88" s="523">
        <v>20</v>
      </c>
      <c r="G88" s="523">
        <v>170.5</v>
      </c>
      <c r="H88" s="523">
        <v>172</v>
      </c>
      <c r="I88" s="523">
        <v>162.9</v>
      </c>
      <c r="J88" s="523">
        <v>156.9</v>
      </c>
      <c r="K88" s="523">
        <v>157.69999999999999</v>
      </c>
      <c r="L88" s="523">
        <v>153</v>
      </c>
      <c r="M88" s="523">
        <v>13.6</v>
      </c>
      <c r="N88" s="523">
        <v>14.3</v>
      </c>
      <c r="O88" s="523">
        <v>9.9</v>
      </c>
    </row>
    <row r="89" spans="2:15" ht="16.5" customHeight="1">
      <c r="B89" s="458" t="s">
        <v>470</v>
      </c>
      <c r="C89" s="471" t="s">
        <v>394</v>
      </c>
      <c r="D89" s="523">
        <v>20.8</v>
      </c>
      <c r="E89" s="523">
        <v>20.9</v>
      </c>
      <c r="F89" s="523">
        <v>19.8</v>
      </c>
      <c r="G89" s="523">
        <v>178.9</v>
      </c>
      <c r="H89" s="523">
        <v>181</v>
      </c>
      <c r="I89" s="523">
        <v>161.19999999999999</v>
      </c>
      <c r="J89" s="523">
        <v>161</v>
      </c>
      <c r="K89" s="523">
        <v>162.1</v>
      </c>
      <c r="L89" s="523">
        <v>151.69999999999999</v>
      </c>
      <c r="M89" s="523">
        <v>17.899999999999999</v>
      </c>
      <c r="N89" s="523">
        <v>18.899999999999999</v>
      </c>
      <c r="O89" s="523">
        <v>9.5</v>
      </c>
    </row>
    <row r="90" spans="2:15" ht="16.5" customHeight="1">
      <c r="B90" s="458" t="s">
        <v>98</v>
      </c>
      <c r="C90" s="471" t="s">
        <v>395</v>
      </c>
      <c r="D90" s="523">
        <v>19.8</v>
      </c>
      <c r="E90" s="523">
        <v>19.899999999999999</v>
      </c>
      <c r="F90" s="523">
        <v>19.7</v>
      </c>
      <c r="G90" s="523">
        <v>163.5</v>
      </c>
      <c r="H90" s="523">
        <v>168.7</v>
      </c>
      <c r="I90" s="523">
        <v>153.6</v>
      </c>
      <c r="J90" s="523">
        <v>151.9</v>
      </c>
      <c r="K90" s="523">
        <v>154.6</v>
      </c>
      <c r="L90" s="523">
        <v>146.69999999999999</v>
      </c>
      <c r="M90" s="523">
        <v>11.6</v>
      </c>
      <c r="N90" s="523">
        <v>14.1</v>
      </c>
      <c r="O90" s="523">
        <v>6.9</v>
      </c>
    </row>
    <row r="91" spans="2:15" ht="16.5" customHeight="1">
      <c r="B91" s="458" t="s">
        <v>489</v>
      </c>
      <c r="C91" s="471" t="s">
        <v>74</v>
      </c>
      <c r="D91" s="523">
        <v>19.100000000000001</v>
      </c>
      <c r="E91" s="523">
        <v>19.3</v>
      </c>
      <c r="F91" s="523">
        <v>18.8</v>
      </c>
      <c r="G91" s="523">
        <v>155.9</v>
      </c>
      <c r="H91" s="523">
        <v>162.30000000000001</v>
      </c>
      <c r="I91" s="523">
        <v>143.4</v>
      </c>
      <c r="J91" s="523">
        <v>148.9</v>
      </c>
      <c r="K91" s="523">
        <v>153.4</v>
      </c>
      <c r="L91" s="523">
        <v>140.19999999999999</v>
      </c>
      <c r="M91" s="523">
        <v>7</v>
      </c>
      <c r="N91" s="523">
        <v>8.9</v>
      </c>
      <c r="O91" s="523">
        <v>3.2</v>
      </c>
    </row>
    <row r="92" spans="2:15" ht="16.5" customHeight="1">
      <c r="B92" s="458" t="s">
        <v>200</v>
      </c>
      <c r="C92" s="471" t="s">
        <v>407</v>
      </c>
      <c r="D92" s="523">
        <v>20.8</v>
      </c>
      <c r="E92" s="523">
        <v>21.1</v>
      </c>
      <c r="F92" s="523">
        <v>20.399999999999999</v>
      </c>
      <c r="G92" s="523">
        <v>176.7</v>
      </c>
      <c r="H92" s="523">
        <v>186.3</v>
      </c>
      <c r="I92" s="523">
        <v>157.6</v>
      </c>
      <c r="J92" s="523">
        <v>162</v>
      </c>
      <c r="K92" s="523">
        <v>168</v>
      </c>
      <c r="L92" s="523">
        <v>150.1</v>
      </c>
      <c r="M92" s="523">
        <v>14.7</v>
      </c>
      <c r="N92" s="523">
        <v>18.3</v>
      </c>
      <c r="O92" s="523">
        <v>7.5</v>
      </c>
    </row>
    <row r="93" spans="2:15" ht="16.5" customHeight="1">
      <c r="B93" s="458" t="s">
        <v>284</v>
      </c>
      <c r="C93" s="471" t="s">
        <v>410</v>
      </c>
      <c r="D93" s="523">
        <v>19.5</v>
      </c>
      <c r="E93" s="523">
        <v>19.5</v>
      </c>
      <c r="F93" s="523">
        <v>19.2</v>
      </c>
      <c r="G93" s="523">
        <v>164.3</v>
      </c>
      <c r="H93" s="523">
        <v>163.19999999999999</v>
      </c>
      <c r="I93" s="523">
        <v>167.7</v>
      </c>
      <c r="J93" s="523">
        <v>149.19999999999999</v>
      </c>
      <c r="K93" s="523">
        <v>149.9</v>
      </c>
      <c r="L93" s="523">
        <v>147.1</v>
      </c>
      <c r="M93" s="523">
        <v>15.1</v>
      </c>
      <c r="N93" s="523">
        <v>13.3</v>
      </c>
      <c r="O93" s="523">
        <v>20.6</v>
      </c>
    </row>
    <row r="94" spans="2:15" ht="16.5" customHeight="1">
      <c r="B94" s="458" t="s">
        <v>126</v>
      </c>
      <c r="C94" s="471" t="s">
        <v>133</v>
      </c>
      <c r="D94" s="523">
        <v>20.2</v>
      </c>
      <c r="E94" s="523">
        <v>20.3</v>
      </c>
      <c r="F94" s="523">
        <v>19.899999999999999</v>
      </c>
      <c r="G94" s="523">
        <v>176.1</v>
      </c>
      <c r="H94" s="523">
        <v>177.3</v>
      </c>
      <c r="I94" s="523">
        <v>170.1</v>
      </c>
      <c r="J94" s="523">
        <v>158.1</v>
      </c>
      <c r="K94" s="523">
        <v>158.69999999999999</v>
      </c>
      <c r="L94" s="523">
        <v>155.1</v>
      </c>
      <c r="M94" s="523">
        <v>18</v>
      </c>
      <c r="N94" s="523">
        <v>18.600000000000001</v>
      </c>
      <c r="O94" s="523">
        <v>15</v>
      </c>
    </row>
    <row r="95" spans="2:15" ht="16.5" customHeight="1">
      <c r="B95" s="458" t="s">
        <v>276</v>
      </c>
      <c r="C95" s="472" t="s">
        <v>176</v>
      </c>
      <c r="D95" s="523">
        <v>20</v>
      </c>
      <c r="E95" s="523">
        <v>20.100000000000001</v>
      </c>
      <c r="F95" s="523">
        <v>19.8</v>
      </c>
      <c r="G95" s="523">
        <v>165.1</v>
      </c>
      <c r="H95" s="523">
        <v>168.1</v>
      </c>
      <c r="I95" s="523">
        <v>159.1</v>
      </c>
      <c r="J95" s="523">
        <v>154</v>
      </c>
      <c r="K95" s="523">
        <v>155.6</v>
      </c>
      <c r="L95" s="523">
        <v>150.9</v>
      </c>
      <c r="M95" s="523">
        <v>11.1</v>
      </c>
      <c r="N95" s="523">
        <v>12.5</v>
      </c>
      <c r="O95" s="523">
        <v>8.1999999999999993</v>
      </c>
    </row>
    <row r="96" spans="2:15" ht="16.5" customHeight="1">
      <c r="B96" s="455" t="s">
        <v>125</v>
      </c>
      <c r="C96" s="473" t="s">
        <v>231</v>
      </c>
      <c r="D96" s="525">
        <v>19.600000000000001</v>
      </c>
      <c r="E96" s="525">
        <v>20</v>
      </c>
      <c r="F96" s="525">
        <v>18.600000000000001</v>
      </c>
      <c r="G96" s="525">
        <v>160.69999999999999</v>
      </c>
      <c r="H96" s="525">
        <v>166</v>
      </c>
      <c r="I96" s="525">
        <v>145.30000000000001</v>
      </c>
      <c r="J96" s="525">
        <v>148.30000000000001</v>
      </c>
      <c r="K96" s="525">
        <v>151.4</v>
      </c>
      <c r="L96" s="525">
        <v>139.4</v>
      </c>
      <c r="M96" s="525">
        <v>12.4</v>
      </c>
      <c r="N96" s="525">
        <v>14.6</v>
      </c>
      <c r="O96" s="525">
        <v>5.9</v>
      </c>
    </row>
    <row r="97" spans="2:15" ht="16.5" customHeight="1">
      <c r="B97" s="459" t="s">
        <v>256</v>
      </c>
      <c r="C97" s="474" t="s">
        <v>445</v>
      </c>
      <c r="D97" s="526">
        <v>18.600000000000001</v>
      </c>
      <c r="E97" s="526">
        <v>19</v>
      </c>
      <c r="F97" s="526">
        <v>18.399999999999999</v>
      </c>
      <c r="G97" s="526">
        <v>123.2</v>
      </c>
      <c r="H97" s="526">
        <v>141.69999999999999</v>
      </c>
      <c r="I97" s="526">
        <v>115.2</v>
      </c>
      <c r="J97" s="526">
        <v>119.1</v>
      </c>
      <c r="K97" s="526">
        <v>132.80000000000001</v>
      </c>
      <c r="L97" s="526">
        <v>113.1</v>
      </c>
      <c r="M97" s="526">
        <v>4.0999999999999996</v>
      </c>
      <c r="N97" s="526">
        <v>8.9</v>
      </c>
      <c r="O97" s="526">
        <v>2.1</v>
      </c>
    </row>
    <row r="98" spans="2:15" ht="16.5" customHeight="1">
      <c r="B98" s="457" t="s">
        <v>420</v>
      </c>
      <c r="C98" s="470" t="s">
        <v>309</v>
      </c>
      <c r="D98" s="517">
        <v>17.2</v>
      </c>
      <c r="E98" s="517">
        <v>18.899999999999999</v>
      </c>
      <c r="F98" s="517">
        <v>15.9</v>
      </c>
      <c r="G98" s="517">
        <v>129.1</v>
      </c>
      <c r="H98" s="517">
        <v>157.1</v>
      </c>
      <c r="I98" s="517">
        <v>107.2</v>
      </c>
      <c r="J98" s="517">
        <v>124.5</v>
      </c>
      <c r="K98" s="517">
        <v>151.1</v>
      </c>
      <c r="L98" s="517">
        <v>103.7</v>
      </c>
      <c r="M98" s="517">
        <v>4.5999999999999996</v>
      </c>
      <c r="N98" s="517">
        <v>6</v>
      </c>
      <c r="O98" s="517">
        <v>3.5</v>
      </c>
    </row>
    <row r="99" spans="2:15" ht="16.5" customHeight="1">
      <c r="B99" s="458" t="s">
        <v>510</v>
      </c>
      <c r="C99" s="471" t="s">
        <v>511</v>
      </c>
      <c r="D99" s="523">
        <v>14.1</v>
      </c>
      <c r="E99" s="523">
        <v>13.7</v>
      </c>
      <c r="F99" s="523">
        <v>14.3</v>
      </c>
      <c r="G99" s="523">
        <v>85.1</v>
      </c>
      <c r="H99" s="523">
        <v>86.3</v>
      </c>
      <c r="I99" s="523">
        <v>84.5</v>
      </c>
      <c r="J99" s="523">
        <v>82.3</v>
      </c>
      <c r="K99" s="523">
        <v>81.7</v>
      </c>
      <c r="L99" s="523">
        <v>82.6</v>
      </c>
      <c r="M99" s="523">
        <v>2.8</v>
      </c>
      <c r="N99" s="523">
        <v>4.5999999999999996</v>
      </c>
      <c r="O99" s="523">
        <v>1.9</v>
      </c>
    </row>
    <row r="100" spans="2:15" ht="16.5" customHeight="1">
      <c r="B100" s="455" t="s">
        <v>165</v>
      </c>
      <c r="C100" s="469" t="s">
        <v>512</v>
      </c>
      <c r="D100" s="525">
        <v>19.100000000000001</v>
      </c>
      <c r="E100" s="525">
        <v>19.3</v>
      </c>
      <c r="F100" s="525">
        <v>18.899999999999999</v>
      </c>
      <c r="G100" s="525">
        <v>150.6</v>
      </c>
      <c r="H100" s="525">
        <v>157.1</v>
      </c>
      <c r="I100" s="525">
        <v>147.4</v>
      </c>
      <c r="J100" s="525">
        <v>141.30000000000001</v>
      </c>
      <c r="K100" s="525">
        <v>144.69999999999999</v>
      </c>
      <c r="L100" s="525">
        <v>139.6</v>
      </c>
      <c r="M100" s="525">
        <v>9.3000000000000007</v>
      </c>
      <c r="N100" s="525">
        <v>12.4</v>
      </c>
      <c r="O100" s="525">
        <v>7.8</v>
      </c>
    </row>
    <row r="101" spans="2:15" ht="16.5" customHeight="1">
      <c r="B101" s="459" t="s">
        <v>128</v>
      </c>
      <c r="C101" s="468" t="s">
        <v>26</v>
      </c>
      <c r="D101" s="526">
        <v>17.600000000000001</v>
      </c>
      <c r="E101" s="526">
        <v>18.2</v>
      </c>
      <c r="F101" s="526">
        <v>17.399999999999999</v>
      </c>
      <c r="G101" s="526">
        <v>121.6</v>
      </c>
      <c r="H101" s="526">
        <v>132.6</v>
      </c>
      <c r="I101" s="526">
        <v>116.9</v>
      </c>
      <c r="J101" s="526">
        <v>119.1</v>
      </c>
      <c r="K101" s="526">
        <v>129.5</v>
      </c>
      <c r="L101" s="526">
        <v>114.7</v>
      </c>
      <c r="M101" s="526">
        <v>2.5</v>
      </c>
      <c r="N101" s="526">
        <v>3.1</v>
      </c>
      <c r="O101" s="526">
        <v>2.2000000000000002</v>
      </c>
    </row>
    <row r="102" spans="2:15" ht="16.5" customHeight="1">
      <c r="B102" s="457" t="s">
        <v>31</v>
      </c>
      <c r="C102" s="470" t="s">
        <v>173</v>
      </c>
      <c r="D102" s="525">
        <v>19.600000000000001</v>
      </c>
      <c r="E102" s="525">
        <v>20</v>
      </c>
      <c r="F102" s="525">
        <v>19.2</v>
      </c>
      <c r="G102" s="525">
        <v>164.8</v>
      </c>
      <c r="H102" s="525">
        <v>176.1</v>
      </c>
      <c r="I102" s="525">
        <v>154.4</v>
      </c>
      <c r="J102" s="525">
        <v>147.1</v>
      </c>
      <c r="K102" s="525">
        <v>152.69999999999999</v>
      </c>
      <c r="L102" s="525">
        <v>142</v>
      </c>
      <c r="M102" s="525">
        <v>17.7</v>
      </c>
      <c r="N102" s="525">
        <v>23.4</v>
      </c>
      <c r="O102" s="525">
        <v>12.4</v>
      </c>
    </row>
    <row r="103" spans="2:15" ht="16.5" customHeight="1">
      <c r="B103" s="458" t="s">
        <v>382</v>
      </c>
      <c r="C103" s="471" t="s">
        <v>513</v>
      </c>
      <c r="D103" s="523">
        <v>18.3</v>
      </c>
      <c r="E103" s="523">
        <v>18.899999999999999</v>
      </c>
      <c r="F103" s="523">
        <v>16.600000000000001</v>
      </c>
      <c r="G103" s="523">
        <v>153.6</v>
      </c>
      <c r="H103" s="523">
        <v>169.5</v>
      </c>
      <c r="I103" s="523">
        <v>109.6</v>
      </c>
      <c r="J103" s="523">
        <v>132.69999999999999</v>
      </c>
      <c r="K103" s="523">
        <v>142.9</v>
      </c>
      <c r="L103" s="523">
        <v>104.6</v>
      </c>
      <c r="M103" s="523">
        <v>20.9</v>
      </c>
      <c r="N103" s="523">
        <v>26.6</v>
      </c>
      <c r="O103" s="523">
        <v>5</v>
      </c>
    </row>
    <row r="104" spans="2:15" ht="16.5" customHeight="1">
      <c r="B104" s="459" t="s">
        <v>472</v>
      </c>
      <c r="C104" s="468" t="s">
        <v>514</v>
      </c>
      <c r="D104" s="529">
        <v>20</v>
      </c>
      <c r="E104" s="529">
        <v>20.399999999999999</v>
      </c>
      <c r="F104" s="529">
        <v>18.5</v>
      </c>
      <c r="G104" s="529">
        <v>157.80000000000001</v>
      </c>
      <c r="H104" s="529">
        <v>165.4</v>
      </c>
      <c r="I104" s="529">
        <v>132.80000000000001</v>
      </c>
      <c r="J104" s="529">
        <v>144.30000000000001</v>
      </c>
      <c r="K104" s="529">
        <v>150</v>
      </c>
      <c r="L104" s="529">
        <v>125.8</v>
      </c>
      <c r="M104" s="529">
        <v>13.5</v>
      </c>
      <c r="N104" s="529">
        <v>15.4</v>
      </c>
      <c r="O104" s="529">
        <v>7</v>
      </c>
    </row>
  </sheetData>
  <mergeCells count="10">
    <mergeCell ref="J4:L4"/>
    <mergeCell ref="M4:O4"/>
    <mergeCell ref="J56:L56"/>
    <mergeCell ref="M56:O56"/>
    <mergeCell ref="B3:C5"/>
    <mergeCell ref="D3:F4"/>
    <mergeCell ref="G3:I4"/>
    <mergeCell ref="B55:C57"/>
    <mergeCell ref="D55:F56"/>
    <mergeCell ref="G55:I56"/>
  </mergeCells>
  <phoneticPr fontId="5"/>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zoomScale="70" zoomScaleNormal="70" workbookViewId="0">
      <selection sqref="A1:XFD1048576"/>
    </sheetView>
  </sheetViews>
  <sheetFormatPr defaultColWidth="9" defaultRowHeight="13"/>
  <cols>
    <col min="1" max="1" width="9" style="1" bestFit="1" customWidth="0"/>
    <col min="2" max="2" width="6.453125" style="1" customWidth="1"/>
    <col min="3" max="3" width="38.6328125" style="290" customWidth="1"/>
    <col min="4" max="18" width="10.36328125" style="1" customWidth="1"/>
    <col min="19" max="19" width="9" style="1" bestFit="1" customWidth="0"/>
    <col min="20" max="16384" width="9" style="1"/>
  </cols>
  <sheetData>
    <row r="1" spans="2:18" ht="21.75" customHeight="1">
      <c r="B1" s="10"/>
      <c r="C1" s="460">
        <v>45597</v>
      </c>
      <c r="D1" s="475" t="s">
        <v>92</v>
      </c>
      <c r="E1" s="10"/>
      <c r="F1" s="10"/>
      <c r="H1" s="10"/>
      <c r="I1" s="10"/>
      <c r="J1" s="10"/>
      <c r="K1" s="10"/>
      <c r="L1" s="10"/>
      <c r="M1" s="10"/>
      <c r="N1" s="10"/>
      <c r="O1" s="10"/>
      <c r="P1" s="10"/>
      <c r="Q1" s="10"/>
      <c r="R1" s="10"/>
    </row>
    <row r="2" spans="2:18" ht="18" customHeight="1">
      <c r="B2" s="200"/>
      <c r="C2" s="461" t="s">
        <v>217</v>
      </c>
      <c r="E2" s="200"/>
      <c r="F2" s="200"/>
      <c r="G2" s="200"/>
      <c r="H2" s="200"/>
      <c r="I2" s="200"/>
      <c r="J2" s="200"/>
      <c r="K2" s="200"/>
      <c r="L2" s="505"/>
      <c r="M2" s="200"/>
      <c r="N2" s="200"/>
      <c r="O2" s="200"/>
      <c r="P2" s="200"/>
      <c r="Q2" s="200"/>
      <c r="R2" s="200"/>
    </row>
    <row r="3" spans="2:18" s="446" customFormat="1" ht="18" customHeight="1">
      <c r="B3" s="447" t="s">
        <v>516</v>
      </c>
      <c r="C3" s="462"/>
      <c r="D3" s="488" t="s">
        <v>517</v>
      </c>
      <c r="E3" s="488"/>
      <c r="F3" s="488"/>
      <c r="G3" s="447" t="s">
        <v>216</v>
      </c>
      <c r="H3" s="552"/>
      <c r="I3" s="552"/>
      <c r="J3" s="447" t="s">
        <v>183</v>
      </c>
      <c r="K3" s="552"/>
      <c r="L3" s="552"/>
      <c r="M3" s="534" t="s">
        <v>3</v>
      </c>
      <c r="N3" s="536"/>
      <c r="O3" s="536"/>
      <c r="P3" s="534" t="s">
        <v>454</v>
      </c>
      <c r="Q3" s="536"/>
      <c r="R3" s="537"/>
    </row>
    <row r="4" spans="2:18" s="446" customFormat="1" ht="18" customHeight="1">
      <c r="B4" s="449"/>
      <c r="C4" s="464"/>
      <c r="D4" s="510" t="s">
        <v>492</v>
      </c>
      <c r="E4" s="491" t="s">
        <v>493</v>
      </c>
      <c r="F4" s="491" t="s">
        <v>69</v>
      </c>
      <c r="G4" s="477" t="s">
        <v>492</v>
      </c>
      <c r="H4" s="491" t="s">
        <v>493</v>
      </c>
      <c r="I4" s="491" t="s">
        <v>69</v>
      </c>
      <c r="J4" s="477" t="s">
        <v>492</v>
      </c>
      <c r="K4" s="491" t="s">
        <v>493</v>
      </c>
      <c r="L4" s="491" t="s">
        <v>69</v>
      </c>
      <c r="M4" s="491" t="s">
        <v>492</v>
      </c>
      <c r="N4" s="477" t="s">
        <v>493</v>
      </c>
      <c r="O4" s="491" t="s">
        <v>69</v>
      </c>
      <c r="P4" s="477" t="s">
        <v>492</v>
      </c>
      <c r="Q4" s="477" t="s">
        <v>493</v>
      </c>
      <c r="R4" s="510" t="s">
        <v>69</v>
      </c>
    </row>
    <row r="5" spans="2:18" s="446" customFormat="1" ht="9.75" customHeight="1">
      <c r="B5" s="512"/>
      <c r="C5" s="514"/>
      <c r="D5" s="538" t="s">
        <v>408</v>
      </c>
      <c r="E5" s="551" t="s">
        <v>408</v>
      </c>
      <c r="F5" s="551" t="s">
        <v>408</v>
      </c>
      <c r="G5" s="551" t="s">
        <v>408</v>
      </c>
      <c r="H5" s="551" t="s">
        <v>408</v>
      </c>
      <c r="I5" s="551" t="s">
        <v>408</v>
      </c>
      <c r="J5" s="551" t="s">
        <v>408</v>
      </c>
      <c r="K5" s="551" t="s">
        <v>408</v>
      </c>
      <c r="L5" s="551" t="s">
        <v>408</v>
      </c>
      <c r="M5" s="551" t="s">
        <v>408</v>
      </c>
      <c r="N5" s="551" t="s">
        <v>408</v>
      </c>
      <c r="O5" s="551" t="s">
        <v>408</v>
      </c>
      <c r="P5" s="554" t="s">
        <v>139</v>
      </c>
      <c r="Q5" s="554" t="s">
        <v>139</v>
      </c>
      <c r="R5" s="554" t="s">
        <v>139</v>
      </c>
    </row>
    <row r="6" spans="2:18" ht="16.5" customHeight="1">
      <c r="B6" s="513" t="s">
        <v>322</v>
      </c>
      <c r="C6" s="515" t="s">
        <v>65</v>
      </c>
      <c r="D6" s="539">
        <v>1430134</v>
      </c>
      <c r="E6" s="539">
        <v>769792</v>
      </c>
      <c r="F6" s="539">
        <v>660342</v>
      </c>
      <c r="G6" s="539">
        <v>18798</v>
      </c>
      <c r="H6" s="539">
        <v>10070</v>
      </c>
      <c r="I6" s="539">
        <v>8728</v>
      </c>
      <c r="J6" s="539">
        <v>20742</v>
      </c>
      <c r="K6" s="539">
        <v>9148</v>
      </c>
      <c r="L6" s="539">
        <v>11594</v>
      </c>
      <c r="M6" s="539">
        <v>1428190</v>
      </c>
      <c r="N6" s="539">
        <v>770714</v>
      </c>
      <c r="O6" s="539">
        <v>657476</v>
      </c>
      <c r="P6" s="517">
        <v>30</v>
      </c>
      <c r="Q6" s="517">
        <v>14.5</v>
      </c>
      <c r="R6" s="517">
        <v>48.2</v>
      </c>
    </row>
    <row r="7" spans="2:18" ht="16.5" customHeight="1">
      <c r="B7" s="451" t="s">
        <v>239</v>
      </c>
      <c r="C7" s="466" t="s">
        <v>494</v>
      </c>
      <c r="D7" s="540">
        <v>62768</v>
      </c>
      <c r="E7" s="542">
        <v>49722</v>
      </c>
      <c r="F7" s="542">
        <v>13046</v>
      </c>
      <c r="G7" s="542">
        <v>921</v>
      </c>
      <c r="H7" s="542">
        <v>776</v>
      </c>
      <c r="I7" s="542">
        <v>145</v>
      </c>
      <c r="J7" s="542">
        <v>620</v>
      </c>
      <c r="K7" s="542">
        <v>426</v>
      </c>
      <c r="L7" s="542">
        <v>194</v>
      </c>
      <c r="M7" s="542">
        <v>63069</v>
      </c>
      <c r="N7" s="542">
        <v>50072</v>
      </c>
      <c r="O7" s="542">
        <v>12997</v>
      </c>
      <c r="P7" s="525">
        <v>7.6</v>
      </c>
      <c r="Q7" s="525">
        <v>3.8</v>
      </c>
      <c r="R7" s="525">
        <v>22.1</v>
      </c>
    </row>
    <row r="8" spans="2:18" ht="16.5" customHeight="1">
      <c r="B8" s="452" t="s">
        <v>270</v>
      </c>
      <c r="C8" s="467" t="s">
        <v>78</v>
      </c>
      <c r="D8" s="541">
        <v>379047</v>
      </c>
      <c r="E8" s="544">
        <v>269083</v>
      </c>
      <c r="F8" s="544">
        <v>109964</v>
      </c>
      <c r="G8" s="544">
        <v>3893</v>
      </c>
      <c r="H8" s="544">
        <v>2546</v>
      </c>
      <c r="I8" s="544">
        <v>1347</v>
      </c>
      <c r="J8" s="544">
        <v>3901</v>
      </c>
      <c r="K8" s="544">
        <v>2272</v>
      </c>
      <c r="L8" s="544">
        <v>1629</v>
      </c>
      <c r="M8" s="544">
        <v>379039</v>
      </c>
      <c r="N8" s="544">
        <v>269357</v>
      </c>
      <c r="O8" s="544">
        <v>109682</v>
      </c>
      <c r="P8" s="523">
        <v>11.2</v>
      </c>
      <c r="Q8" s="523">
        <v>4</v>
      </c>
      <c r="R8" s="523">
        <v>28.8</v>
      </c>
    </row>
    <row r="9" spans="2:18" ht="16.5" customHeight="1">
      <c r="B9" s="453" t="s">
        <v>171</v>
      </c>
      <c r="C9" s="467" t="s">
        <v>305</v>
      </c>
      <c r="D9" s="541">
        <v>6049</v>
      </c>
      <c r="E9" s="544">
        <v>5065</v>
      </c>
      <c r="F9" s="544">
        <v>984</v>
      </c>
      <c r="G9" s="544">
        <v>158</v>
      </c>
      <c r="H9" s="544">
        <v>158</v>
      </c>
      <c r="I9" s="544">
        <v>0</v>
      </c>
      <c r="J9" s="544">
        <v>38</v>
      </c>
      <c r="K9" s="544">
        <v>0</v>
      </c>
      <c r="L9" s="544">
        <v>38</v>
      </c>
      <c r="M9" s="544">
        <v>6169</v>
      </c>
      <c r="N9" s="544">
        <v>5223</v>
      </c>
      <c r="O9" s="544">
        <v>946</v>
      </c>
      <c r="P9" s="523">
        <v>3.6</v>
      </c>
      <c r="Q9" s="523">
        <v>1.4</v>
      </c>
      <c r="R9" s="523">
        <v>15.5</v>
      </c>
    </row>
    <row r="10" spans="2:18" ht="16.5" customHeight="1">
      <c r="B10" s="452" t="s">
        <v>347</v>
      </c>
      <c r="C10" s="467" t="s">
        <v>414</v>
      </c>
      <c r="D10" s="541">
        <v>16720</v>
      </c>
      <c r="E10" s="544">
        <v>10778</v>
      </c>
      <c r="F10" s="544">
        <v>5942</v>
      </c>
      <c r="G10" s="544">
        <v>130</v>
      </c>
      <c r="H10" s="544">
        <v>38</v>
      </c>
      <c r="I10" s="544">
        <v>92</v>
      </c>
      <c r="J10" s="544">
        <v>150</v>
      </c>
      <c r="K10" s="544">
        <v>65</v>
      </c>
      <c r="L10" s="544">
        <v>85</v>
      </c>
      <c r="M10" s="544">
        <v>16700</v>
      </c>
      <c r="N10" s="544">
        <v>10751</v>
      </c>
      <c r="O10" s="544">
        <v>5949</v>
      </c>
      <c r="P10" s="523">
        <v>15.3</v>
      </c>
      <c r="Q10" s="523">
        <v>2.5</v>
      </c>
      <c r="R10" s="523">
        <v>38.5</v>
      </c>
    </row>
    <row r="11" spans="2:18" ht="16.5" customHeight="1">
      <c r="B11" s="452" t="s">
        <v>11</v>
      </c>
      <c r="C11" s="467" t="s">
        <v>495</v>
      </c>
      <c r="D11" s="541">
        <v>87903</v>
      </c>
      <c r="E11" s="544">
        <v>61744</v>
      </c>
      <c r="F11" s="544">
        <v>26159</v>
      </c>
      <c r="G11" s="544">
        <v>1450</v>
      </c>
      <c r="H11" s="544">
        <v>576</v>
      </c>
      <c r="I11" s="544">
        <v>874</v>
      </c>
      <c r="J11" s="544">
        <v>1279</v>
      </c>
      <c r="K11" s="544">
        <v>930</v>
      </c>
      <c r="L11" s="544">
        <v>349</v>
      </c>
      <c r="M11" s="544">
        <v>88074</v>
      </c>
      <c r="N11" s="544">
        <v>61390</v>
      </c>
      <c r="O11" s="544">
        <v>26684</v>
      </c>
      <c r="P11" s="523">
        <v>21.2</v>
      </c>
      <c r="Q11" s="523">
        <v>7.6</v>
      </c>
      <c r="R11" s="523">
        <v>52.4</v>
      </c>
    </row>
    <row r="12" spans="2:18" ht="16.5" customHeight="1">
      <c r="B12" s="452" t="s">
        <v>59</v>
      </c>
      <c r="C12" s="467" t="s">
        <v>268</v>
      </c>
      <c r="D12" s="541">
        <v>227796</v>
      </c>
      <c r="E12" s="544">
        <v>102633</v>
      </c>
      <c r="F12" s="544">
        <v>125163</v>
      </c>
      <c r="G12" s="544">
        <v>3121</v>
      </c>
      <c r="H12" s="544">
        <v>1429</v>
      </c>
      <c r="I12" s="544">
        <v>1692</v>
      </c>
      <c r="J12" s="544">
        <v>2665</v>
      </c>
      <c r="K12" s="544">
        <v>1541</v>
      </c>
      <c r="L12" s="544">
        <v>1124</v>
      </c>
      <c r="M12" s="544">
        <v>228252</v>
      </c>
      <c r="N12" s="544">
        <v>102521</v>
      </c>
      <c r="O12" s="544">
        <v>125731</v>
      </c>
      <c r="P12" s="523">
        <v>46.4</v>
      </c>
      <c r="Q12" s="523">
        <v>23.6</v>
      </c>
      <c r="R12" s="523">
        <v>65</v>
      </c>
    </row>
    <row r="13" spans="2:18" ht="16.5" customHeight="1">
      <c r="B13" s="452" t="s">
        <v>203</v>
      </c>
      <c r="C13" s="467" t="s">
        <v>497</v>
      </c>
      <c r="D13" s="541">
        <v>31457</v>
      </c>
      <c r="E13" s="544">
        <v>12060</v>
      </c>
      <c r="F13" s="544">
        <v>19397</v>
      </c>
      <c r="G13" s="544">
        <v>67</v>
      </c>
      <c r="H13" s="544">
        <v>6</v>
      </c>
      <c r="I13" s="544">
        <v>61</v>
      </c>
      <c r="J13" s="544">
        <v>299</v>
      </c>
      <c r="K13" s="544">
        <v>146</v>
      </c>
      <c r="L13" s="544">
        <v>153</v>
      </c>
      <c r="M13" s="544">
        <v>31225</v>
      </c>
      <c r="N13" s="544">
        <v>11920</v>
      </c>
      <c r="O13" s="544">
        <v>19305</v>
      </c>
      <c r="P13" s="523">
        <v>15.9</v>
      </c>
      <c r="Q13" s="523">
        <v>1.2</v>
      </c>
      <c r="R13" s="523">
        <v>24.9</v>
      </c>
    </row>
    <row r="14" spans="2:18" ht="16.5" customHeight="1">
      <c r="B14" s="452" t="s">
        <v>437</v>
      </c>
      <c r="C14" s="467" t="s">
        <v>398</v>
      </c>
      <c r="D14" s="541">
        <v>16214</v>
      </c>
      <c r="E14" s="544">
        <v>9012</v>
      </c>
      <c r="F14" s="544">
        <v>7202</v>
      </c>
      <c r="G14" s="544">
        <v>324</v>
      </c>
      <c r="H14" s="544">
        <v>173</v>
      </c>
      <c r="I14" s="544">
        <v>151</v>
      </c>
      <c r="J14" s="544">
        <v>464</v>
      </c>
      <c r="K14" s="544">
        <v>332</v>
      </c>
      <c r="L14" s="544">
        <v>132</v>
      </c>
      <c r="M14" s="544">
        <v>16074</v>
      </c>
      <c r="N14" s="544">
        <v>8853</v>
      </c>
      <c r="O14" s="544">
        <v>7221</v>
      </c>
      <c r="P14" s="523">
        <v>40</v>
      </c>
      <c r="Q14" s="523">
        <v>25.1</v>
      </c>
      <c r="R14" s="523">
        <v>58.4</v>
      </c>
    </row>
    <row r="15" spans="2:18" ht="16.5" customHeight="1">
      <c r="B15" s="452" t="s">
        <v>177</v>
      </c>
      <c r="C15" s="467" t="s">
        <v>498</v>
      </c>
      <c r="D15" s="541">
        <v>34281</v>
      </c>
      <c r="E15" s="544">
        <v>23027</v>
      </c>
      <c r="F15" s="544">
        <v>11254</v>
      </c>
      <c r="G15" s="544">
        <v>359</v>
      </c>
      <c r="H15" s="544">
        <v>318</v>
      </c>
      <c r="I15" s="544">
        <v>41</v>
      </c>
      <c r="J15" s="544">
        <v>1028</v>
      </c>
      <c r="K15" s="544">
        <v>453</v>
      </c>
      <c r="L15" s="544">
        <v>575</v>
      </c>
      <c r="M15" s="544">
        <v>33612</v>
      </c>
      <c r="N15" s="544">
        <v>22892</v>
      </c>
      <c r="O15" s="544">
        <v>10720</v>
      </c>
      <c r="P15" s="523">
        <v>12</v>
      </c>
      <c r="Q15" s="523">
        <v>4.7</v>
      </c>
      <c r="R15" s="523">
        <v>27.7</v>
      </c>
    </row>
    <row r="16" spans="2:18" ht="16.5" customHeight="1">
      <c r="B16" s="452" t="s">
        <v>42</v>
      </c>
      <c r="C16" s="467" t="s">
        <v>326</v>
      </c>
      <c r="D16" s="541">
        <v>111120</v>
      </c>
      <c r="E16" s="544">
        <v>38883</v>
      </c>
      <c r="F16" s="544">
        <v>72237</v>
      </c>
      <c r="G16" s="544">
        <v>3644</v>
      </c>
      <c r="H16" s="544">
        <v>2020</v>
      </c>
      <c r="I16" s="544">
        <v>1624</v>
      </c>
      <c r="J16" s="544">
        <v>5482</v>
      </c>
      <c r="K16" s="544">
        <v>1555</v>
      </c>
      <c r="L16" s="544">
        <v>3927</v>
      </c>
      <c r="M16" s="544">
        <v>109282</v>
      </c>
      <c r="N16" s="544">
        <v>39348</v>
      </c>
      <c r="O16" s="544">
        <v>69934</v>
      </c>
      <c r="P16" s="523">
        <v>81.8</v>
      </c>
      <c r="Q16" s="523">
        <v>72.3</v>
      </c>
      <c r="R16" s="523">
        <v>87.1</v>
      </c>
    </row>
    <row r="17" spans="2:18" ht="16.5" customHeight="1">
      <c r="B17" s="452" t="s">
        <v>245</v>
      </c>
      <c r="C17" s="467" t="s">
        <v>499</v>
      </c>
      <c r="D17" s="541">
        <v>38872</v>
      </c>
      <c r="E17" s="544">
        <v>16082</v>
      </c>
      <c r="F17" s="544">
        <v>22790</v>
      </c>
      <c r="G17" s="544">
        <v>787</v>
      </c>
      <c r="H17" s="544">
        <v>391</v>
      </c>
      <c r="I17" s="544">
        <v>396</v>
      </c>
      <c r="J17" s="544">
        <v>539</v>
      </c>
      <c r="K17" s="544">
        <v>299</v>
      </c>
      <c r="L17" s="544">
        <v>240</v>
      </c>
      <c r="M17" s="544">
        <v>39120</v>
      </c>
      <c r="N17" s="544">
        <v>16174</v>
      </c>
      <c r="O17" s="544">
        <v>22946</v>
      </c>
      <c r="P17" s="523">
        <v>61.8</v>
      </c>
      <c r="Q17" s="523">
        <v>47.3</v>
      </c>
      <c r="R17" s="523">
        <v>72</v>
      </c>
    </row>
    <row r="18" spans="2:18" ht="16.5" customHeight="1">
      <c r="B18" s="452" t="s">
        <v>368</v>
      </c>
      <c r="C18" s="467" t="s">
        <v>285</v>
      </c>
      <c r="D18" s="541">
        <v>88821</v>
      </c>
      <c r="E18" s="544">
        <v>37826</v>
      </c>
      <c r="F18" s="544">
        <v>50995</v>
      </c>
      <c r="G18" s="544">
        <v>131</v>
      </c>
      <c r="H18" s="544">
        <v>15</v>
      </c>
      <c r="I18" s="544">
        <v>116</v>
      </c>
      <c r="J18" s="544">
        <v>353</v>
      </c>
      <c r="K18" s="544">
        <v>22</v>
      </c>
      <c r="L18" s="544">
        <v>331</v>
      </c>
      <c r="M18" s="544">
        <v>88599</v>
      </c>
      <c r="N18" s="544">
        <v>37819</v>
      </c>
      <c r="O18" s="544">
        <v>50780</v>
      </c>
      <c r="P18" s="523">
        <v>27.7</v>
      </c>
      <c r="Q18" s="523">
        <v>16.8</v>
      </c>
      <c r="R18" s="523">
        <v>35.9</v>
      </c>
    </row>
    <row r="19" spans="2:18" ht="16.5" customHeight="1">
      <c r="B19" s="452" t="s">
        <v>102</v>
      </c>
      <c r="C19" s="467" t="s">
        <v>157</v>
      </c>
      <c r="D19" s="541">
        <v>204724</v>
      </c>
      <c r="E19" s="544">
        <v>49113</v>
      </c>
      <c r="F19" s="544">
        <v>155611</v>
      </c>
      <c r="G19" s="544">
        <v>1853</v>
      </c>
      <c r="H19" s="544">
        <v>509</v>
      </c>
      <c r="I19" s="544">
        <v>1344</v>
      </c>
      <c r="J19" s="544">
        <v>1893</v>
      </c>
      <c r="K19" s="544">
        <v>294</v>
      </c>
      <c r="L19" s="544">
        <v>1599</v>
      </c>
      <c r="M19" s="544">
        <v>204684</v>
      </c>
      <c r="N19" s="544">
        <v>49328</v>
      </c>
      <c r="O19" s="544">
        <v>155356</v>
      </c>
      <c r="P19" s="523">
        <v>37.799999999999997</v>
      </c>
      <c r="Q19" s="523">
        <v>23.8</v>
      </c>
      <c r="R19" s="523">
        <v>42.3</v>
      </c>
    </row>
    <row r="20" spans="2:18" ht="16.5" customHeight="1">
      <c r="B20" s="452" t="s">
        <v>109</v>
      </c>
      <c r="C20" s="467" t="s">
        <v>453</v>
      </c>
      <c r="D20" s="541">
        <v>11538</v>
      </c>
      <c r="E20" s="544">
        <v>7966</v>
      </c>
      <c r="F20" s="544">
        <v>3572</v>
      </c>
      <c r="G20" s="544">
        <v>57</v>
      </c>
      <c r="H20" s="544">
        <v>42</v>
      </c>
      <c r="I20" s="544">
        <v>15</v>
      </c>
      <c r="J20" s="544">
        <v>10</v>
      </c>
      <c r="K20" s="544">
        <v>5</v>
      </c>
      <c r="L20" s="544">
        <v>5</v>
      </c>
      <c r="M20" s="544">
        <v>11585</v>
      </c>
      <c r="N20" s="544">
        <v>8003</v>
      </c>
      <c r="O20" s="544">
        <v>3582</v>
      </c>
      <c r="P20" s="523">
        <v>9.1</v>
      </c>
      <c r="Q20" s="523">
        <v>5.9</v>
      </c>
      <c r="R20" s="523">
        <v>16.2</v>
      </c>
    </row>
    <row r="21" spans="2:18" ht="16.5" customHeight="1">
      <c r="B21" s="454" t="s">
        <v>9</v>
      </c>
      <c r="C21" s="468" t="s">
        <v>376</v>
      </c>
      <c r="D21" s="541">
        <v>112524</v>
      </c>
      <c r="E21" s="547">
        <v>76498</v>
      </c>
      <c r="F21" s="547">
        <v>36026</v>
      </c>
      <c r="G21" s="547">
        <v>1903</v>
      </c>
      <c r="H21" s="547">
        <v>1073</v>
      </c>
      <c r="I21" s="547">
        <v>830</v>
      </c>
      <c r="J21" s="547">
        <v>2021</v>
      </c>
      <c r="K21" s="547">
        <v>808</v>
      </c>
      <c r="L21" s="547">
        <v>1213</v>
      </c>
      <c r="M21" s="547">
        <v>112406</v>
      </c>
      <c r="N21" s="547">
        <v>76763</v>
      </c>
      <c r="O21" s="547">
        <v>35643</v>
      </c>
      <c r="P21" s="526">
        <v>20</v>
      </c>
      <c r="Q21" s="526">
        <v>15.6</v>
      </c>
      <c r="R21" s="526">
        <v>29.4</v>
      </c>
    </row>
    <row r="22" spans="2:18" ht="16.5" customHeight="1">
      <c r="B22" s="455" t="s">
        <v>116</v>
      </c>
      <c r="C22" s="469" t="s">
        <v>260</v>
      </c>
      <c r="D22" s="542">
        <v>49280</v>
      </c>
      <c r="E22" s="542">
        <v>23274</v>
      </c>
      <c r="F22" s="542">
        <v>26006</v>
      </c>
      <c r="G22" s="542">
        <v>956</v>
      </c>
      <c r="H22" s="542">
        <v>422</v>
      </c>
      <c r="I22" s="542">
        <v>534</v>
      </c>
      <c r="J22" s="542">
        <v>1337</v>
      </c>
      <c r="K22" s="542">
        <v>441</v>
      </c>
      <c r="L22" s="542">
        <v>896</v>
      </c>
      <c r="M22" s="542">
        <v>48899</v>
      </c>
      <c r="N22" s="542">
        <v>23255</v>
      </c>
      <c r="O22" s="542">
        <v>25644</v>
      </c>
      <c r="P22" s="525">
        <v>30.8</v>
      </c>
      <c r="Q22" s="525">
        <v>13.3</v>
      </c>
      <c r="R22" s="525">
        <v>46.6</v>
      </c>
    </row>
    <row r="23" spans="2:18" ht="16.5" customHeight="1">
      <c r="B23" s="456" t="s">
        <v>352</v>
      </c>
      <c r="C23" s="467" t="s">
        <v>226</v>
      </c>
      <c r="D23" s="543">
        <v>6199</v>
      </c>
      <c r="E23" s="543">
        <v>3457</v>
      </c>
      <c r="F23" s="545">
        <v>2742</v>
      </c>
      <c r="G23" s="545">
        <v>4</v>
      </c>
      <c r="H23" s="545">
        <v>4</v>
      </c>
      <c r="I23" s="545">
        <v>0</v>
      </c>
      <c r="J23" s="545">
        <v>30</v>
      </c>
      <c r="K23" s="545">
        <v>10</v>
      </c>
      <c r="L23" s="545">
        <v>20</v>
      </c>
      <c r="M23" s="545">
        <v>6173</v>
      </c>
      <c r="N23" s="545">
        <v>3451</v>
      </c>
      <c r="O23" s="545">
        <v>2722</v>
      </c>
      <c r="P23" s="522">
        <v>29.1</v>
      </c>
      <c r="Q23" s="522">
        <v>7.7</v>
      </c>
      <c r="R23" s="522">
        <v>56.3</v>
      </c>
    </row>
    <row r="24" spans="2:18" ht="16.5" customHeight="1">
      <c r="B24" s="457" t="s">
        <v>4</v>
      </c>
      <c r="C24" s="470" t="s">
        <v>142</v>
      </c>
      <c r="D24" s="539">
        <v>2002</v>
      </c>
      <c r="E24" s="539">
        <v>1549</v>
      </c>
      <c r="F24" s="539">
        <v>453</v>
      </c>
      <c r="G24" s="539">
        <v>0</v>
      </c>
      <c r="H24" s="539">
        <v>0</v>
      </c>
      <c r="I24" s="539">
        <v>0</v>
      </c>
      <c r="J24" s="539">
        <v>0</v>
      </c>
      <c r="K24" s="539">
        <v>0</v>
      </c>
      <c r="L24" s="539">
        <v>0</v>
      </c>
      <c r="M24" s="539">
        <v>2002</v>
      </c>
      <c r="N24" s="539">
        <v>1549</v>
      </c>
      <c r="O24" s="539">
        <v>453</v>
      </c>
      <c r="P24" s="517">
        <v>1.2</v>
      </c>
      <c r="Q24" s="517">
        <v>1.2</v>
      </c>
      <c r="R24" s="517">
        <v>1.3</v>
      </c>
    </row>
    <row r="25" spans="2:18" ht="16.5" customHeight="1">
      <c r="B25" s="458" t="s">
        <v>192</v>
      </c>
      <c r="C25" s="471" t="s">
        <v>400</v>
      </c>
      <c r="D25" s="544">
        <v>3213</v>
      </c>
      <c r="E25" s="544">
        <v>2277</v>
      </c>
      <c r="F25" s="544">
        <v>936</v>
      </c>
      <c r="G25" s="544">
        <v>5</v>
      </c>
      <c r="H25" s="544">
        <v>5</v>
      </c>
      <c r="I25" s="544">
        <v>0</v>
      </c>
      <c r="J25" s="544">
        <v>49</v>
      </c>
      <c r="K25" s="544">
        <v>7</v>
      </c>
      <c r="L25" s="544">
        <v>42</v>
      </c>
      <c r="M25" s="544">
        <v>3169</v>
      </c>
      <c r="N25" s="544">
        <v>2275</v>
      </c>
      <c r="O25" s="544">
        <v>894</v>
      </c>
      <c r="P25" s="523">
        <v>18.2</v>
      </c>
      <c r="Q25" s="523">
        <v>13.1</v>
      </c>
      <c r="R25" s="523">
        <v>31</v>
      </c>
    </row>
    <row r="26" spans="2:18" ht="16.5" customHeight="1">
      <c r="B26" s="458" t="s">
        <v>500</v>
      </c>
      <c r="C26" s="471" t="s">
        <v>406</v>
      </c>
      <c r="D26" s="544">
        <v>17764</v>
      </c>
      <c r="E26" s="544">
        <v>12568</v>
      </c>
      <c r="F26" s="544">
        <v>5196</v>
      </c>
      <c r="G26" s="544">
        <v>320</v>
      </c>
      <c r="H26" s="544">
        <v>58</v>
      </c>
      <c r="I26" s="544">
        <v>262</v>
      </c>
      <c r="J26" s="544">
        <v>90</v>
      </c>
      <c r="K26" s="544">
        <v>84</v>
      </c>
      <c r="L26" s="544">
        <v>6</v>
      </c>
      <c r="M26" s="544">
        <v>17994</v>
      </c>
      <c r="N26" s="544">
        <v>12542</v>
      </c>
      <c r="O26" s="544">
        <v>5452</v>
      </c>
      <c r="P26" s="523">
        <v>8.8000000000000007</v>
      </c>
      <c r="Q26" s="523">
        <v>0.8</v>
      </c>
      <c r="R26" s="523">
        <v>27.4</v>
      </c>
    </row>
    <row r="27" spans="2:18" ht="16.5" customHeight="1">
      <c r="B27" s="456" t="s">
        <v>501</v>
      </c>
      <c r="C27" s="467" t="s">
        <v>502</v>
      </c>
      <c r="D27" s="545">
        <v>6069</v>
      </c>
      <c r="E27" s="545">
        <v>4137</v>
      </c>
      <c r="F27" s="545">
        <v>1932</v>
      </c>
      <c r="G27" s="545">
        <v>69</v>
      </c>
      <c r="H27" s="545">
        <v>52</v>
      </c>
      <c r="I27" s="545">
        <v>17</v>
      </c>
      <c r="J27" s="545">
        <v>57</v>
      </c>
      <c r="K27" s="545">
        <v>55</v>
      </c>
      <c r="L27" s="545">
        <v>2</v>
      </c>
      <c r="M27" s="545">
        <v>6081</v>
      </c>
      <c r="N27" s="545">
        <v>4134</v>
      </c>
      <c r="O27" s="545">
        <v>1947</v>
      </c>
      <c r="P27" s="522">
        <v>11</v>
      </c>
      <c r="Q27" s="522">
        <v>2.8</v>
      </c>
      <c r="R27" s="522">
        <v>28.5</v>
      </c>
    </row>
    <row r="28" spans="2:18" ht="16.5" customHeight="1">
      <c r="B28" s="458" t="s">
        <v>399</v>
      </c>
      <c r="C28" s="471" t="s">
        <v>227</v>
      </c>
      <c r="D28" s="544">
        <v>21806</v>
      </c>
      <c r="E28" s="544">
        <v>15919</v>
      </c>
      <c r="F28" s="544">
        <v>5887</v>
      </c>
      <c r="G28" s="544">
        <v>60</v>
      </c>
      <c r="H28" s="544">
        <v>18</v>
      </c>
      <c r="I28" s="544">
        <v>42</v>
      </c>
      <c r="J28" s="544">
        <v>117</v>
      </c>
      <c r="K28" s="544">
        <v>83</v>
      </c>
      <c r="L28" s="544">
        <v>34</v>
      </c>
      <c r="M28" s="544">
        <v>21749</v>
      </c>
      <c r="N28" s="544">
        <v>15854</v>
      </c>
      <c r="O28" s="544">
        <v>5895</v>
      </c>
      <c r="P28" s="523">
        <v>5.2</v>
      </c>
      <c r="Q28" s="523">
        <v>2.9</v>
      </c>
      <c r="R28" s="523">
        <v>11.1</v>
      </c>
    </row>
    <row r="29" spans="2:18" ht="16.5" customHeight="1">
      <c r="B29" s="458" t="s">
        <v>503</v>
      </c>
      <c r="C29" s="471" t="s">
        <v>180</v>
      </c>
      <c r="D29" s="544">
        <v>26795</v>
      </c>
      <c r="E29" s="544">
        <v>18948</v>
      </c>
      <c r="F29" s="544">
        <v>7847</v>
      </c>
      <c r="G29" s="544">
        <v>136</v>
      </c>
      <c r="H29" s="544">
        <v>66</v>
      </c>
      <c r="I29" s="544">
        <v>70</v>
      </c>
      <c r="J29" s="544">
        <v>166</v>
      </c>
      <c r="K29" s="544">
        <v>116</v>
      </c>
      <c r="L29" s="544">
        <v>50</v>
      </c>
      <c r="M29" s="544">
        <v>26765</v>
      </c>
      <c r="N29" s="544">
        <v>18898</v>
      </c>
      <c r="O29" s="544">
        <v>7867</v>
      </c>
      <c r="P29" s="523">
        <v>12.3</v>
      </c>
      <c r="Q29" s="523">
        <v>4.0999999999999996</v>
      </c>
      <c r="R29" s="523">
        <v>32</v>
      </c>
    </row>
    <row r="30" spans="2:18" ht="16.5" customHeight="1">
      <c r="B30" s="458" t="s">
        <v>154</v>
      </c>
      <c r="C30" s="471" t="s">
        <v>378</v>
      </c>
      <c r="D30" s="544">
        <v>5204</v>
      </c>
      <c r="E30" s="544">
        <v>4162</v>
      </c>
      <c r="F30" s="544">
        <v>1042</v>
      </c>
      <c r="G30" s="544">
        <v>18</v>
      </c>
      <c r="H30" s="544">
        <v>15</v>
      </c>
      <c r="I30" s="544">
        <v>3</v>
      </c>
      <c r="J30" s="544">
        <v>16</v>
      </c>
      <c r="K30" s="544">
        <v>10</v>
      </c>
      <c r="L30" s="544">
        <v>6</v>
      </c>
      <c r="M30" s="544">
        <v>5206</v>
      </c>
      <c r="N30" s="544">
        <v>4167</v>
      </c>
      <c r="O30" s="544">
        <v>1039</v>
      </c>
      <c r="P30" s="523">
        <v>2.2999999999999998</v>
      </c>
      <c r="Q30" s="523">
        <v>1</v>
      </c>
      <c r="R30" s="523">
        <v>7.8</v>
      </c>
    </row>
    <row r="31" spans="2:18" ht="16.5" customHeight="1">
      <c r="B31" s="458" t="s">
        <v>222</v>
      </c>
      <c r="C31" s="471" t="s">
        <v>491</v>
      </c>
      <c r="D31" s="544">
        <v>3878</v>
      </c>
      <c r="E31" s="544">
        <v>3076</v>
      </c>
      <c r="F31" s="544">
        <v>802</v>
      </c>
      <c r="G31" s="544">
        <v>0</v>
      </c>
      <c r="H31" s="544">
        <v>0</v>
      </c>
      <c r="I31" s="544">
        <v>0</v>
      </c>
      <c r="J31" s="544">
        <v>0</v>
      </c>
      <c r="K31" s="544">
        <v>0</v>
      </c>
      <c r="L31" s="544">
        <v>0</v>
      </c>
      <c r="M31" s="544">
        <v>3878</v>
      </c>
      <c r="N31" s="544">
        <v>3076</v>
      </c>
      <c r="O31" s="544">
        <v>802</v>
      </c>
      <c r="P31" s="523">
        <v>4.3</v>
      </c>
      <c r="Q31" s="523">
        <v>0.8</v>
      </c>
      <c r="R31" s="523">
        <v>17.7</v>
      </c>
    </row>
    <row r="32" spans="2:18" ht="16.5" customHeight="1">
      <c r="B32" s="458" t="s">
        <v>504</v>
      </c>
      <c r="C32" s="471" t="s">
        <v>329</v>
      </c>
      <c r="D32" s="546">
        <v>3451</v>
      </c>
      <c r="E32" s="546">
        <v>2971</v>
      </c>
      <c r="F32" s="546">
        <v>480</v>
      </c>
      <c r="G32" s="546">
        <v>91</v>
      </c>
      <c r="H32" s="546">
        <v>91</v>
      </c>
      <c r="I32" s="546">
        <v>0</v>
      </c>
      <c r="J32" s="546">
        <v>0</v>
      </c>
      <c r="K32" s="546">
        <v>0</v>
      </c>
      <c r="L32" s="546">
        <v>0</v>
      </c>
      <c r="M32" s="546">
        <v>3542</v>
      </c>
      <c r="N32" s="546">
        <v>3062</v>
      </c>
      <c r="O32" s="546">
        <v>480</v>
      </c>
      <c r="P32" s="524">
        <v>3.1</v>
      </c>
      <c r="Q32" s="524">
        <v>0.8</v>
      </c>
      <c r="R32" s="524">
        <v>18.100000000000001</v>
      </c>
    </row>
    <row r="33" spans="2:18" ht="16.5" customHeight="1">
      <c r="B33" s="458" t="s">
        <v>204</v>
      </c>
      <c r="C33" s="471" t="s">
        <v>505</v>
      </c>
      <c r="D33" s="544">
        <v>7551</v>
      </c>
      <c r="E33" s="544">
        <v>6508</v>
      </c>
      <c r="F33" s="544">
        <v>1043</v>
      </c>
      <c r="G33" s="544">
        <v>9</v>
      </c>
      <c r="H33" s="544">
        <v>8</v>
      </c>
      <c r="I33" s="544">
        <v>1</v>
      </c>
      <c r="J33" s="544">
        <v>31</v>
      </c>
      <c r="K33" s="544">
        <v>30</v>
      </c>
      <c r="L33" s="544">
        <v>1</v>
      </c>
      <c r="M33" s="544">
        <v>7529</v>
      </c>
      <c r="N33" s="544">
        <v>6486</v>
      </c>
      <c r="O33" s="544">
        <v>1043</v>
      </c>
      <c r="P33" s="523">
        <v>4.3</v>
      </c>
      <c r="Q33" s="523">
        <v>3.2</v>
      </c>
      <c r="R33" s="523">
        <v>10.5</v>
      </c>
    </row>
    <row r="34" spans="2:18" ht="16.5" customHeight="1">
      <c r="B34" s="458" t="s">
        <v>252</v>
      </c>
      <c r="C34" s="471" t="s">
        <v>255</v>
      </c>
      <c r="D34" s="544">
        <v>21565</v>
      </c>
      <c r="E34" s="544">
        <v>15473</v>
      </c>
      <c r="F34" s="544">
        <v>6092</v>
      </c>
      <c r="G34" s="544">
        <v>124</v>
      </c>
      <c r="H34" s="544">
        <v>95</v>
      </c>
      <c r="I34" s="544">
        <v>29</v>
      </c>
      <c r="J34" s="544">
        <v>200</v>
      </c>
      <c r="K34" s="544">
        <v>100</v>
      </c>
      <c r="L34" s="544">
        <v>100</v>
      </c>
      <c r="M34" s="544">
        <v>21489</v>
      </c>
      <c r="N34" s="544">
        <v>15468</v>
      </c>
      <c r="O34" s="544">
        <v>6021</v>
      </c>
      <c r="P34" s="523">
        <v>14</v>
      </c>
      <c r="Q34" s="523">
        <v>8.3000000000000007</v>
      </c>
      <c r="R34" s="523">
        <v>28.6</v>
      </c>
    </row>
    <row r="35" spans="2:18" ht="16.5" customHeight="1">
      <c r="B35" s="458" t="s">
        <v>18</v>
      </c>
      <c r="C35" s="471" t="s">
        <v>391</v>
      </c>
      <c r="D35" s="544">
        <v>9360</v>
      </c>
      <c r="E35" s="544">
        <v>7874</v>
      </c>
      <c r="F35" s="544">
        <v>1486</v>
      </c>
      <c r="G35" s="544">
        <v>51</v>
      </c>
      <c r="H35" s="544">
        <v>51</v>
      </c>
      <c r="I35" s="544">
        <v>0</v>
      </c>
      <c r="J35" s="544">
        <v>58</v>
      </c>
      <c r="K35" s="544">
        <v>55</v>
      </c>
      <c r="L35" s="544">
        <v>3</v>
      </c>
      <c r="M35" s="544">
        <v>9353</v>
      </c>
      <c r="N35" s="544">
        <v>7870</v>
      </c>
      <c r="O35" s="544">
        <v>1483</v>
      </c>
      <c r="P35" s="523">
        <v>2.7</v>
      </c>
      <c r="Q35" s="523">
        <v>3</v>
      </c>
      <c r="R35" s="523">
        <v>1.3</v>
      </c>
    </row>
    <row r="36" spans="2:18" ht="16.5" customHeight="1">
      <c r="B36" s="458" t="s">
        <v>470</v>
      </c>
      <c r="C36" s="471" t="s">
        <v>394</v>
      </c>
      <c r="D36" s="544">
        <v>26157</v>
      </c>
      <c r="E36" s="544">
        <v>23026</v>
      </c>
      <c r="F36" s="544">
        <v>3131</v>
      </c>
      <c r="G36" s="544">
        <v>847</v>
      </c>
      <c r="H36" s="544">
        <v>775</v>
      </c>
      <c r="I36" s="544">
        <v>72</v>
      </c>
      <c r="J36" s="544">
        <v>229</v>
      </c>
      <c r="K36" s="544">
        <v>201</v>
      </c>
      <c r="L36" s="544">
        <v>28</v>
      </c>
      <c r="M36" s="544">
        <v>26775</v>
      </c>
      <c r="N36" s="544">
        <v>23600</v>
      </c>
      <c r="O36" s="544">
        <v>3175</v>
      </c>
      <c r="P36" s="523">
        <v>5.0999999999999996</v>
      </c>
      <c r="Q36" s="523">
        <v>2.8</v>
      </c>
      <c r="R36" s="523">
        <v>22.3</v>
      </c>
    </row>
    <row r="37" spans="2:18" ht="16.5" customHeight="1">
      <c r="B37" s="458" t="s">
        <v>98</v>
      </c>
      <c r="C37" s="471" t="s">
        <v>395</v>
      </c>
      <c r="D37" s="544">
        <v>10669</v>
      </c>
      <c r="E37" s="544">
        <v>6995</v>
      </c>
      <c r="F37" s="544">
        <v>3674</v>
      </c>
      <c r="G37" s="544">
        <v>289</v>
      </c>
      <c r="H37" s="544">
        <v>243</v>
      </c>
      <c r="I37" s="544">
        <v>46</v>
      </c>
      <c r="J37" s="544">
        <v>208</v>
      </c>
      <c r="K37" s="544">
        <v>136</v>
      </c>
      <c r="L37" s="544">
        <v>72</v>
      </c>
      <c r="M37" s="544">
        <v>10750</v>
      </c>
      <c r="N37" s="544">
        <v>7102</v>
      </c>
      <c r="O37" s="544">
        <v>3648</v>
      </c>
      <c r="P37" s="523">
        <v>15.1</v>
      </c>
      <c r="Q37" s="523">
        <v>9.5</v>
      </c>
      <c r="R37" s="523">
        <v>26.1</v>
      </c>
    </row>
    <row r="38" spans="2:18" ht="16.5" customHeight="1">
      <c r="B38" s="458" t="s">
        <v>489</v>
      </c>
      <c r="C38" s="471" t="s">
        <v>74</v>
      </c>
      <c r="D38" s="544">
        <v>9096</v>
      </c>
      <c r="E38" s="544">
        <v>5777</v>
      </c>
      <c r="F38" s="544">
        <v>3319</v>
      </c>
      <c r="G38" s="544">
        <v>34</v>
      </c>
      <c r="H38" s="544">
        <v>29</v>
      </c>
      <c r="I38" s="544">
        <v>5</v>
      </c>
      <c r="J38" s="544">
        <v>31</v>
      </c>
      <c r="K38" s="544">
        <v>19</v>
      </c>
      <c r="L38" s="544">
        <v>12</v>
      </c>
      <c r="M38" s="544">
        <v>9099</v>
      </c>
      <c r="N38" s="544">
        <v>5787</v>
      </c>
      <c r="O38" s="544">
        <v>3312</v>
      </c>
      <c r="P38" s="523">
        <v>13.2</v>
      </c>
      <c r="Q38" s="523">
        <v>2.5</v>
      </c>
      <c r="R38" s="523">
        <v>31.8</v>
      </c>
    </row>
    <row r="39" spans="2:18" ht="16.5" customHeight="1">
      <c r="B39" s="458" t="s">
        <v>200</v>
      </c>
      <c r="C39" s="471" t="s">
        <v>407</v>
      </c>
      <c r="D39" s="544">
        <v>40688</v>
      </c>
      <c r="E39" s="544">
        <v>25934</v>
      </c>
      <c r="F39" s="544">
        <v>14754</v>
      </c>
      <c r="G39" s="544">
        <v>200</v>
      </c>
      <c r="H39" s="544">
        <v>153</v>
      </c>
      <c r="I39" s="544">
        <v>47</v>
      </c>
      <c r="J39" s="544">
        <v>216</v>
      </c>
      <c r="K39" s="544">
        <v>134</v>
      </c>
      <c r="L39" s="544">
        <v>82</v>
      </c>
      <c r="M39" s="544">
        <v>40672</v>
      </c>
      <c r="N39" s="544">
        <v>25953</v>
      </c>
      <c r="O39" s="544">
        <v>14719</v>
      </c>
      <c r="P39" s="523">
        <v>16.2</v>
      </c>
      <c r="Q39" s="523">
        <v>3.9</v>
      </c>
      <c r="R39" s="523">
        <v>38</v>
      </c>
    </row>
    <row r="40" spans="2:18" ht="16.5" customHeight="1">
      <c r="B40" s="458" t="s">
        <v>284</v>
      </c>
      <c r="C40" s="471" t="s">
        <v>410</v>
      </c>
      <c r="D40" s="544">
        <v>2077</v>
      </c>
      <c r="E40" s="544">
        <v>1557</v>
      </c>
      <c r="F40" s="544">
        <v>520</v>
      </c>
      <c r="G40" s="544">
        <v>7</v>
      </c>
      <c r="H40" s="544">
        <v>6</v>
      </c>
      <c r="I40" s="544">
        <v>1</v>
      </c>
      <c r="J40" s="544">
        <v>26</v>
      </c>
      <c r="K40" s="544">
        <v>20</v>
      </c>
      <c r="L40" s="544">
        <v>6</v>
      </c>
      <c r="M40" s="544">
        <v>2058</v>
      </c>
      <c r="N40" s="544">
        <v>1543</v>
      </c>
      <c r="O40" s="544">
        <v>515</v>
      </c>
      <c r="P40" s="523">
        <v>3</v>
      </c>
      <c r="Q40" s="523">
        <v>1.8</v>
      </c>
      <c r="R40" s="523">
        <v>6.6</v>
      </c>
    </row>
    <row r="41" spans="2:18" ht="16.5" customHeight="1">
      <c r="B41" s="458" t="s">
        <v>126</v>
      </c>
      <c r="C41" s="471" t="s">
        <v>133</v>
      </c>
      <c r="D41" s="544">
        <v>96839</v>
      </c>
      <c r="E41" s="544">
        <v>77669</v>
      </c>
      <c r="F41" s="544">
        <v>19170</v>
      </c>
      <c r="G41" s="544">
        <v>507</v>
      </c>
      <c r="H41" s="544">
        <v>393</v>
      </c>
      <c r="I41" s="544">
        <v>114</v>
      </c>
      <c r="J41" s="544">
        <v>967</v>
      </c>
      <c r="K41" s="544">
        <v>733</v>
      </c>
      <c r="L41" s="544">
        <v>234</v>
      </c>
      <c r="M41" s="544">
        <v>96379</v>
      </c>
      <c r="N41" s="544">
        <v>77329</v>
      </c>
      <c r="O41" s="544">
        <v>19050</v>
      </c>
      <c r="P41" s="523">
        <v>2.5</v>
      </c>
      <c r="Q41" s="523">
        <v>1.6</v>
      </c>
      <c r="R41" s="523">
        <v>6.1</v>
      </c>
    </row>
    <row r="42" spans="2:18" ht="16.5" customHeight="1">
      <c r="B42" s="458" t="s">
        <v>276</v>
      </c>
      <c r="C42" s="472" t="s">
        <v>176</v>
      </c>
      <c r="D42" s="544">
        <v>9384</v>
      </c>
      <c r="E42" s="544">
        <v>5932</v>
      </c>
      <c r="F42" s="544">
        <v>3452</v>
      </c>
      <c r="G42" s="544">
        <v>166</v>
      </c>
      <c r="H42" s="544">
        <v>62</v>
      </c>
      <c r="I42" s="544">
        <v>104</v>
      </c>
      <c r="J42" s="544">
        <v>73</v>
      </c>
      <c r="K42" s="544">
        <v>38</v>
      </c>
      <c r="L42" s="544">
        <v>35</v>
      </c>
      <c r="M42" s="544">
        <v>9477</v>
      </c>
      <c r="N42" s="544">
        <v>5956</v>
      </c>
      <c r="O42" s="544">
        <v>3521</v>
      </c>
      <c r="P42" s="523">
        <v>11.1</v>
      </c>
      <c r="Q42" s="523">
        <v>3</v>
      </c>
      <c r="R42" s="523">
        <v>24.7</v>
      </c>
    </row>
    <row r="43" spans="2:18" ht="16.5" customHeight="1">
      <c r="B43" s="455" t="s">
        <v>125</v>
      </c>
      <c r="C43" s="473" t="s">
        <v>231</v>
      </c>
      <c r="D43" s="542">
        <v>63256</v>
      </c>
      <c r="E43" s="542">
        <v>46353</v>
      </c>
      <c r="F43" s="542">
        <v>16903</v>
      </c>
      <c r="G43" s="542">
        <v>803</v>
      </c>
      <c r="H43" s="542">
        <v>575</v>
      </c>
      <c r="I43" s="542">
        <v>228</v>
      </c>
      <c r="J43" s="542">
        <v>532</v>
      </c>
      <c r="K43" s="542">
        <v>531</v>
      </c>
      <c r="L43" s="542">
        <v>1</v>
      </c>
      <c r="M43" s="542">
        <v>63527</v>
      </c>
      <c r="N43" s="542">
        <v>46397</v>
      </c>
      <c r="O43" s="542">
        <v>17130</v>
      </c>
      <c r="P43" s="525">
        <v>13.5</v>
      </c>
      <c r="Q43" s="525">
        <v>12</v>
      </c>
      <c r="R43" s="525">
        <v>17.5</v>
      </c>
    </row>
    <row r="44" spans="2:18" ht="16.5" customHeight="1">
      <c r="B44" s="459" t="s">
        <v>256</v>
      </c>
      <c r="C44" s="474" t="s">
        <v>445</v>
      </c>
      <c r="D44" s="547">
        <v>164540</v>
      </c>
      <c r="E44" s="547">
        <v>56280</v>
      </c>
      <c r="F44" s="547">
        <v>108260</v>
      </c>
      <c r="G44" s="547">
        <v>2318</v>
      </c>
      <c r="H44" s="547">
        <v>854</v>
      </c>
      <c r="I44" s="547">
        <v>1464</v>
      </c>
      <c r="J44" s="547">
        <v>2133</v>
      </c>
      <c r="K44" s="547">
        <v>1010</v>
      </c>
      <c r="L44" s="547">
        <v>1123</v>
      </c>
      <c r="M44" s="547">
        <v>164725</v>
      </c>
      <c r="N44" s="547">
        <v>56124</v>
      </c>
      <c r="O44" s="547">
        <v>108601</v>
      </c>
      <c r="P44" s="526">
        <v>59.1</v>
      </c>
      <c r="Q44" s="526">
        <v>33.200000000000003</v>
      </c>
      <c r="R44" s="526">
        <v>72.5</v>
      </c>
    </row>
    <row r="45" spans="2:18" ht="16.5" customHeight="1">
      <c r="B45" s="457" t="s">
        <v>420</v>
      </c>
      <c r="C45" s="470" t="s">
        <v>309</v>
      </c>
      <c r="D45" s="539">
        <v>26949</v>
      </c>
      <c r="E45" s="539">
        <v>11275</v>
      </c>
      <c r="F45" s="539">
        <v>15674</v>
      </c>
      <c r="G45" s="539">
        <v>658</v>
      </c>
      <c r="H45" s="539">
        <v>161</v>
      </c>
      <c r="I45" s="539">
        <v>497</v>
      </c>
      <c r="J45" s="539">
        <v>544</v>
      </c>
      <c r="K45" s="539">
        <v>314</v>
      </c>
      <c r="L45" s="539">
        <v>230</v>
      </c>
      <c r="M45" s="539">
        <v>27063</v>
      </c>
      <c r="N45" s="539">
        <v>11122</v>
      </c>
      <c r="O45" s="539">
        <v>15941</v>
      </c>
      <c r="P45" s="517">
        <v>62.3</v>
      </c>
      <c r="Q45" s="517">
        <v>41.7</v>
      </c>
      <c r="R45" s="517">
        <v>76.599999999999994</v>
      </c>
    </row>
    <row r="46" spans="2:18" ht="16.5" customHeight="1">
      <c r="B46" s="458" t="s">
        <v>510</v>
      </c>
      <c r="C46" s="471" t="s">
        <v>511</v>
      </c>
      <c r="D46" s="544">
        <v>84171</v>
      </c>
      <c r="E46" s="544">
        <v>27608</v>
      </c>
      <c r="F46" s="544">
        <v>56563</v>
      </c>
      <c r="G46" s="544">
        <v>2986</v>
      </c>
      <c r="H46" s="544">
        <v>1859</v>
      </c>
      <c r="I46" s="544">
        <v>1127</v>
      </c>
      <c r="J46" s="544">
        <v>4938</v>
      </c>
      <c r="K46" s="544">
        <v>1241</v>
      </c>
      <c r="L46" s="544">
        <v>3697</v>
      </c>
      <c r="M46" s="544">
        <v>82219</v>
      </c>
      <c r="N46" s="544">
        <v>28226</v>
      </c>
      <c r="O46" s="544">
        <v>53993</v>
      </c>
      <c r="P46" s="523">
        <v>88.2</v>
      </c>
      <c r="Q46" s="523">
        <v>84.4</v>
      </c>
      <c r="R46" s="523">
        <v>90.2</v>
      </c>
    </row>
    <row r="47" spans="2:18" ht="16.5" customHeight="1">
      <c r="B47" s="455" t="s">
        <v>165</v>
      </c>
      <c r="C47" s="469" t="s">
        <v>512</v>
      </c>
      <c r="D47" s="542">
        <v>89241</v>
      </c>
      <c r="E47" s="542">
        <v>22314</v>
      </c>
      <c r="F47" s="542">
        <v>66927</v>
      </c>
      <c r="G47" s="542">
        <v>622</v>
      </c>
      <c r="H47" s="542">
        <v>209</v>
      </c>
      <c r="I47" s="542">
        <v>413</v>
      </c>
      <c r="J47" s="542">
        <v>906</v>
      </c>
      <c r="K47" s="542">
        <v>203</v>
      </c>
      <c r="L47" s="542">
        <v>703</v>
      </c>
      <c r="M47" s="542">
        <v>88957</v>
      </c>
      <c r="N47" s="542">
        <v>22320</v>
      </c>
      <c r="O47" s="542">
        <v>66637</v>
      </c>
      <c r="P47" s="525">
        <v>18.7</v>
      </c>
      <c r="Q47" s="525">
        <v>10.8</v>
      </c>
      <c r="R47" s="525">
        <v>21.4</v>
      </c>
    </row>
    <row r="48" spans="2:18" ht="16.5" customHeight="1">
      <c r="B48" s="459" t="s">
        <v>128</v>
      </c>
      <c r="C48" s="468" t="s">
        <v>26</v>
      </c>
      <c r="D48" s="547">
        <v>115483</v>
      </c>
      <c r="E48" s="547">
        <v>26799</v>
      </c>
      <c r="F48" s="547">
        <v>88684</v>
      </c>
      <c r="G48" s="547">
        <v>1231</v>
      </c>
      <c r="H48" s="547">
        <v>300</v>
      </c>
      <c r="I48" s="547">
        <v>931</v>
      </c>
      <c r="J48" s="547">
        <v>987</v>
      </c>
      <c r="K48" s="547">
        <v>91</v>
      </c>
      <c r="L48" s="547">
        <v>896</v>
      </c>
      <c r="M48" s="547">
        <v>115727</v>
      </c>
      <c r="N48" s="547">
        <v>27008</v>
      </c>
      <c r="O48" s="547">
        <v>88719</v>
      </c>
      <c r="P48" s="526">
        <v>52.6</v>
      </c>
      <c r="Q48" s="526">
        <v>34.6</v>
      </c>
      <c r="R48" s="526">
        <v>58</v>
      </c>
    </row>
    <row r="49" spans="2:18" ht="16.5" customHeight="1">
      <c r="B49" s="457" t="s">
        <v>31</v>
      </c>
      <c r="C49" s="470" t="s">
        <v>173</v>
      </c>
      <c r="D49" s="542">
        <v>35991</v>
      </c>
      <c r="E49" s="542">
        <v>17971</v>
      </c>
      <c r="F49" s="542">
        <v>18020</v>
      </c>
      <c r="G49" s="542">
        <v>924</v>
      </c>
      <c r="H49" s="542">
        <v>451</v>
      </c>
      <c r="I49" s="542">
        <v>473</v>
      </c>
      <c r="J49" s="542">
        <v>1483</v>
      </c>
      <c r="K49" s="542">
        <v>456</v>
      </c>
      <c r="L49" s="542">
        <v>1027</v>
      </c>
      <c r="M49" s="542">
        <v>35432</v>
      </c>
      <c r="N49" s="542">
        <v>17966</v>
      </c>
      <c r="O49" s="542">
        <v>17466</v>
      </c>
      <c r="P49" s="525">
        <v>10.5</v>
      </c>
      <c r="Q49" s="525">
        <v>7.4</v>
      </c>
      <c r="R49" s="525">
        <v>13.7</v>
      </c>
    </row>
    <row r="50" spans="2:18" ht="16.5" customHeight="1">
      <c r="B50" s="458" t="s">
        <v>382</v>
      </c>
      <c r="C50" s="471" t="s">
        <v>513</v>
      </c>
      <c r="D50" s="544">
        <v>55982</v>
      </c>
      <c r="E50" s="544">
        <v>42545</v>
      </c>
      <c r="F50" s="544">
        <v>13437</v>
      </c>
      <c r="G50" s="544">
        <v>917</v>
      </c>
      <c r="H50" s="544">
        <v>560</v>
      </c>
      <c r="I50" s="544">
        <v>357</v>
      </c>
      <c r="J50" s="544">
        <v>497</v>
      </c>
      <c r="K50" s="544">
        <v>311</v>
      </c>
      <c r="L50" s="544">
        <v>186</v>
      </c>
      <c r="M50" s="544">
        <v>56402</v>
      </c>
      <c r="N50" s="544">
        <v>42794</v>
      </c>
      <c r="O50" s="544">
        <v>13608</v>
      </c>
      <c r="P50" s="523">
        <v>27.9</v>
      </c>
      <c r="Q50" s="523">
        <v>19.5</v>
      </c>
      <c r="R50" s="523">
        <v>54.2</v>
      </c>
    </row>
    <row r="51" spans="2:18" ht="16.5" customHeight="1">
      <c r="B51" s="459" t="s">
        <v>472</v>
      </c>
      <c r="C51" s="468" t="s">
        <v>514</v>
      </c>
      <c r="D51" s="547">
        <v>20551</v>
      </c>
      <c r="E51" s="547">
        <v>15982</v>
      </c>
      <c r="F51" s="547">
        <v>4569</v>
      </c>
      <c r="G51" s="547">
        <v>62</v>
      </c>
      <c r="H51" s="547">
        <v>62</v>
      </c>
      <c r="I51" s="547">
        <v>0</v>
      </c>
      <c r="J51" s="547">
        <v>41</v>
      </c>
      <c r="K51" s="547">
        <v>41</v>
      </c>
      <c r="L51" s="547">
        <v>0</v>
      </c>
      <c r="M51" s="547">
        <v>20572</v>
      </c>
      <c r="N51" s="547">
        <v>16003</v>
      </c>
      <c r="O51" s="547">
        <v>4569</v>
      </c>
      <c r="P51" s="526">
        <v>14.5</v>
      </c>
      <c r="Q51" s="526">
        <v>14.2</v>
      </c>
      <c r="R51" s="526">
        <v>15.6</v>
      </c>
    </row>
    <row r="52" spans="2:18" ht="19">
      <c r="B52" s="10"/>
      <c r="C52" s="460">
        <v>45597</v>
      </c>
      <c r="D52" s="475" t="s">
        <v>518</v>
      </c>
      <c r="E52" s="10"/>
      <c r="F52" s="502"/>
      <c r="H52" s="10"/>
      <c r="I52" s="10"/>
      <c r="J52" s="10"/>
      <c r="K52" s="10"/>
      <c r="L52" s="10"/>
      <c r="M52" s="10"/>
      <c r="N52" s="10"/>
      <c r="O52" s="10"/>
      <c r="P52" s="10"/>
      <c r="Q52" s="10"/>
      <c r="R52" s="10"/>
    </row>
    <row r="53" spans="2:18" ht="18" customHeight="1">
      <c r="B53" s="200"/>
      <c r="C53" s="461" t="s">
        <v>51</v>
      </c>
      <c r="E53" s="200"/>
      <c r="F53" s="200"/>
      <c r="G53" s="200"/>
      <c r="H53" s="200"/>
      <c r="I53" s="200"/>
      <c r="J53" s="200"/>
      <c r="K53" s="200"/>
      <c r="L53" s="505"/>
      <c r="M53" s="200"/>
      <c r="N53" s="200"/>
      <c r="O53" s="200"/>
      <c r="P53" s="200"/>
      <c r="Q53" s="200"/>
      <c r="R53" s="200"/>
    </row>
    <row r="54" spans="2:18" s="446" customFormat="1" ht="18" customHeight="1">
      <c r="B54" s="447" t="s">
        <v>516</v>
      </c>
      <c r="C54" s="462"/>
      <c r="D54" s="488" t="s">
        <v>48</v>
      </c>
      <c r="E54" s="488"/>
      <c r="F54" s="488"/>
      <c r="G54" s="447" t="s">
        <v>232</v>
      </c>
      <c r="H54" s="552"/>
      <c r="I54" s="552"/>
      <c r="J54" s="447" t="s">
        <v>519</v>
      </c>
      <c r="K54" s="552"/>
      <c r="L54" s="552"/>
      <c r="M54" s="534" t="s">
        <v>509</v>
      </c>
      <c r="N54" s="536"/>
      <c r="O54" s="536"/>
      <c r="P54" s="534" t="s">
        <v>104</v>
      </c>
      <c r="Q54" s="536"/>
      <c r="R54" s="537"/>
    </row>
    <row r="55" spans="2:18" s="446" customFormat="1" ht="18" customHeight="1">
      <c r="B55" s="449"/>
      <c r="C55" s="464"/>
      <c r="D55" s="510" t="s">
        <v>417</v>
      </c>
      <c r="E55" s="491" t="s">
        <v>471</v>
      </c>
      <c r="F55" s="491" t="s">
        <v>496</v>
      </c>
      <c r="G55" s="477" t="s">
        <v>417</v>
      </c>
      <c r="H55" s="491" t="s">
        <v>471</v>
      </c>
      <c r="I55" s="491" t="s">
        <v>496</v>
      </c>
      <c r="J55" s="477" t="s">
        <v>417</v>
      </c>
      <c r="K55" s="491" t="s">
        <v>471</v>
      </c>
      <c r="L55" s="491" t="s">
        <v>496</v>
      </c>
      <c r="M55" s="491" t="s">
        <v>417</v>
      </c>
      <c r="N55" s="477" t="s">
        <v>471</v>
      </c>
      <c r="O55" s="553" t="s">
        <v>496</v>
      </c>
      <c r="P55" s="477" t="s">
        <v>417</v>
      </c>
      <c r="Q55" s="477" t="s">
        <v>471</v>
      </c>
      <c r="R55" s="510" t="s">
        <v>496</v>
      </c>
    </row>
    <row r="56" spans="2:18" s="446" customFormat="1" ht="9.75" customHeight="1">
      <c r="B56" s="512"/>
      <c r="C56" s="514"/>
      <c r="D56" s="538" t="s">
        <v>12</v>
      </c>
      <c r="E56" s="551" t="s">
        <v>12</v>
      </c>
      <c r="F56" s="551" t="s">
        <v>12</v>
      </c>
      <c r="G56" s="551" t="s">
        <v>12</v>
      </c>
      <c r="H56" s="551" t="s">
        <v>12</v>
      </c>
      <c r="I56" s="551" t="s">
        <v>12</v>
      </c>
      <c r="J56" s="551" t="s">
        <v>12</v>
      </c>
      <c r="K56" s="551" t="s">
        <v>12</v>
      </c>
      <c r="L56" s="551" t="s">
        <v>12</v>
      </c>
      <c r="M56" s="551" t="s">
        <v>12</v>
      </c>
      <c r="N56" s="551" t="s">
        <v>12</v>
      </c>
      <c r="O56" s="551" t="s">
        <v>12</v>
      </c>
      <c r="P56" s="554" t="s">
        <v>139</v>
      </c>
      <c r="Q56" s="554" t="s">
        <v>139</v>
      </c>
      <c r="R56" s="554" t="s">
        <v>139</v>
      </c>
    </row>
    <row r="57" spans="2:18" ht="16.5" customHeight="1">
      <c r="B57" s="513" t="s">
        <v>322</v>
      </c>
      <c r="C57" s="515" t="s">
        <v>65</v>
      </c>
      <c r="D57" s="539">
        <v>880234</v>
      </c>
      <c r="E57" s="539">
        <v>510751</v>
      </c>
      <c r="F57" s="539">
        <v>369483</v>
      </c>
      <c r="G57" s="539">
        <v>10123</v>
      </c>
      <c r="H57" s="539">
        <v>5444</v>
      </c>
      <c r="I57" s="539">
        <v>4679</v>
      </c>
      <c r="J57" s="539">
        <v>11495</v>
      </c>
      <c r="K57" s="539">
        <v>5977</v>
      </c>
      <c r="L57" s="539">
        <v>5518</v>
      </c>
      <c r="M57" s="539">
        <v>878862</v>
      </c>
      <c r="N57" s="539">
        <v>510218</v>
      </c>
      <c r="O57" s="539">
        <v>368644</v>
      </c>
      <c r="P57" s="517">
        <v>23.9</v>
      </c>
      <c r="Q57" s="517">
        <v>11.6</v>
      </c>
      <c r="R57" s="517">
        <v>41</v>
      </c>
    </row>
    <row r="58" spans="2:18" ht="16.5" customHeight="1">
      <c r="B58" s="451" t="s">
        <v>239</v>
      </c>
      <c r="C58" s="466" t="s">
        <v>494</v>
      </c>
      <c r="D58" s="540">
        <v>16827</v>
      </c>
      <c r="E58" s="542">
        <v>14533</v>
      </c>
      <c r="F58" s="542">
        <v>2294</v>
      </c>
      <c r="G58" s="542">
        <v>115</v>
      </c>
      <c r="H58" s="542">
        <v>115</v>
      </c>
      <c r="I58" s="542">
        <v>0</v>
      </c>
      <c r="J58" s="542">
        <v>76</v>
      </c>
      <c r="K58" s="542">
        <v>76</v>
      </c>
      <c r="L58" s="542">
        <v>0</v>
      </c>
      <c r="M58" s="542">
        <v>16866</v>
      </c>
      <c r="N58" s="542">
        <v>14572</v>
      </c>
      <c r="O58" s="542">
        <v>2294</v>
      </c>
      <c r="P58" s="525">
        <v>2</v>
      </c>
      <c r="Q58" s="525">
        <v>1.2</v>
      </c>
      <c r="R58" s="525">
        <v>7.1</v>
      </c>
    </row>
    <row r="59" spans="2:18" ht="16.5" customHeight="1">
      <c r="B59" s="452" t="s">
        <v>270</v>
      </c>
      <c r="C59" s="467" t="s">
        <v>78</v>
      </c>
      <c r="D59" s="541">
        <v>306577</v>
      </c>
      <c r="E59" s="544">
        <v>224365</v>
      </c>
      <c r="F59" s="544">
        <v>82212</v>
      </c>
      <c r="G59" s="544">
        <v>2765</v>
      </c>
      <c r="H59" s="544">
        <v>1957</v>
      </c>
      <c r="I59" s="544">
        <v>808</v>
      </c>
      <c r="J59" s="544">
        <v>3199</v>
      </c>
      <c r="K59" s="544">
        <v>2085</v>
      </c>
      <c r="L59" s="544">
        <v>1114</v>
      </c>
      <c r="M59" s="544">
        <v>306143</v>
      </c>
      <c r="N59" s="544">
        <v>224237</v>
      </c>
      <c r="O59" s="544">
        <v>81906</v>
      </c>
      <c r="P59" s="523">
        <v>7.4</v>
      </c>
      <c r="Q59" s="523">
        <v>2.6</v>
      </c>
      <c r="R59" s="523">
        <v>20.5</v>
      </c>
    </row>
    <row r="60" spans="2:18" ht="16.5" customHeight="1">
      <c r="B60" s="453" t="s">
        <v>171</v>
      </c>
      <c r="C60" s="467" t="s">
        <v>305</v>
      </c>
      <c r="D60" s="541">
        <v>4561</v>
      </c>
      <c r="E60" s="544">
        <v>3690</v>
      </c>
      <c r="F60" s="544">
        <v>871</v>
      </c>
      <c r="G60" s="544">
        <v>158</v>
      </c>
      <c r="H60" s="544">
        <v>158</v>
      </c>
      <c r="I60" s="544">
        <v>0</v>
      </c>
      <c r="J60" s="544">
        <v>0</v>
      </c>
      <c r="K60" s="544">
        <v>0</v>
      </c>
      <c r="L60" s="544">
        <v>0</v>
      </c>
      <c r="M60" s="544">
        <v>4719</v>
      </c>
      <c r="N60" s="544">
        <v>3848</v>
      </c>
      <c r="O60" s="544">
        <v>871</v>
      </c>
      <c r="P60" s="523">
        <v>4.7</v>
      </c>
      <c r="Q60" s="523">
        <v>1.9</v>
      </c>
      <c r="R60" s="523">
        <v>16.899999999999999</v>
      </c>
    </row>
    <row r="61" spans="2:18" ht="16.5" customHeight="1">
      <c r="B61" s="452" t="s">
        <v>347</v>
      </c>
      <c r="C61" s="467" t="s">
        <v>414</v>
      </c>
      <c r="D61" s="541">
        <v>12270</v>
      </c>
      <c r="E61" s="544">
        <v>7901</v>
      </c>
      <c r="F61" s="544">
        <v>4369</v>
      </c>
      <c r="G61" s="544">
        <v>104</v>
      </c>
      <c r="H61" s="544">
        <v>12</v>
      </c>
      <c r="I61" s="544">
        <v>92</v>
      </c>
      <c r="J61" s="544">
        <v>117</v>
      </c>
      <c r="K61" s="544">
        <v>32</v>
      </c>
      <c r="L61" s="544">
        <v>85</v>
      </c>
      <c r="M61" s="544">
        <v>12257</v>
      </c>
      <c r="N61" s="544">
        <v>7881</v>
      </c>
      <c r="O61" s="544">
        <v>4376</v>
      </c>
      <c r="P61" s="523">
        <v>19</v>
      </c>
      <c r="Q61" s="523">
        <v>2.6</v>
      </c>
      <c r="R61" s="523">
        <v>48.6</v>
      </c>
    </row>
    <row r="62" spans="2:18" ht="16.5" customHeight="1">
      <c r="B62" s="452" t="s">
        <v>11</v>
      </c>
      <c r="C62" s="467" t="s">
        <v>495</v>
      </c>
      <c r="D62" s="541">
        <v>59410</v>
      </c>
      <c r="E62" s="544">
        <v>39302</v>
      </c>
      <c r="F62" s="544">
        <v>20108</v>
      </c>
      <c r="G62" s="544">
        <v>1223</v>
      </c>
      <c r="H62" s="544">
        <v>576</v>
      </c>
      <c r="I62" s="544">
        <v>647</v>
      </c>
      <c r="J62" s="544">
        <v>1279</v>
      </c>
      <c r="K62" s="544">
        <v>930</v>
      </c>
      <c r="L62" s="544">
        <v>349</v>
      </c>
      <c r="M62" s="544">
        <v>59354</v>
      </c>
      <c r="N62" s="544">
        <v>38948</v>
      </c>
      <c r="O62" s="544">
        <v>20406</v>
      </c>
      <c r="P62" s="523">
        <v>24.2</v>
      </c>
      <c r="Q62" s="523">
        <v>10.3</v>
      </c>
      <c r="R62" s="523">
        <v>50.7</v>
      </c>
    </row>
    <row r="63" spans="2:18" ht="16.5" customHeight="1">
      <c r="B63" s="452" t="s">
        <v>59</v>
      </c>
      <c r="C63" s="467" t="s">
        <v>268</v>
      </c>
      <c r="D63" s="541">
        <v>92754</v>
      </c>
      <c r="E63" s="544">
        <v>39186</v>
      </c>
      <c r="F63" s="544">
        <v>53568</v>
      </c>
      <c r="G63" s="544">
        <v>1261</v>
      </c>
      <c r="H63" s="544">
        <v>490</v>
      </c>
      <c r="I63" s="544">
        <v>771</v>
      </c>
      <c r="J63" s="544">
        <v>1446</v>
      </c>
      <c r="K63" s="544">
        <v>744</v>
      </c>
      <c r="L63" s="544">
        <v>702</v>
      </c>
      <c r="M63" s="544">
        <v>92569</v>
      </c>
      <c r="N63" s="544">
        <v>38932</v>
      </c>
      <c r="O63" s="544">
        <v>53637</v>
      </c>
      <c r="P63" s="523">
        <v>52.9</v>
      </c>
      <c r="Q63" s="523">
        <v>29.1</v>
      </c>
      <c r="R63" s="523">
        <v>70.2</v>
      </c>
    </row>
    <row r="64" spans="2:18" ht="16.5" customHeight="1">
      <c r="B64" s="452" t="s">
        <v>203</v>
      </c>
      <c r="C64" s="467" t="s">
        <v>497</v>
      </c>
      <c r="D64" s="541">
        <v>15940</v>
      </c>
      <c r="E64" s="544">
        <v>5202</v>
      </c>
      <c r="F64" s="544">
        <v>10738</v>
      </c>
      <c r="G64" s="544">
        <v>67</v>
      </c>
      <c r="H64" s="544">
        <v>6</v>
      </c>
      <c r="I64" s="544">
        <v>61</v>
      </c>
      <c r="J64" s="544">
        <v>85</v>
      </c>
      <c r="K64" s="544">
        <v>19</v>
      </c>
      <c r="L64" s="544">
        <v>66</v>
      </c>
      <c r="M64" s="544">
        <v>15922</v>
      </c>
      <c r="N64" s="544">
        <v>5189</v>
      </c>
      <c r="O64" s="544">
        <v>10733</v>
      </c>
      <c r="P64" s="523">
        <v>17.100000000000001</v>
      </c>
      <c r="Q64" s="523">
        <v>1.4</v>
      </c>
      <c r="R64" s="523">
        <v>24.7</v>
      </c>
    </row>
    <row r="65" spans="2:18" ht="16.5" customHeight="1">
      <c r="B65" s="452" t="s">
        <v>437</v>
      </c>
      <c r="C65" s="467" t="s">
        <v>398</v>
      </c>
      <c r="D65" s="541">
        <v>5552</v>
      </c>
      <c r="E65" s="544">
        <v>2780</v>
      </c>
      <c r="F65" s="544">
        <v>2772</v>
      </c>
      <c r="G65" s="544">
        <v>28</v>
      </c>
      <c r="H65" s="544">
        <v>11</v>
      </c>
      <c r="I65" s="544">
        <v>17</v>
      </c>
      <c r="J65" s="544">
        <v>83</v>
      </c>
      <c r="K65" s="544">
        <v>42</v>
      </c>
      <c r="L65" s="544">
        <v>41</v>
      </c>
      <c r="M65" s="544">
        <v>5497</v>
      </c>
      <c r="N65" s="544">
        <v>2749</v>
      </c>
      <c r="O65" s="544">
        <v>2748</v>
      </c>
      <c r="P65" s="523">
        <v>27.3</v>
      </c>
      <c r="Q65" s="523">
        <v>12.3</v>
      </c>
      <c r="R65" s="523">
        <v>42.3</v>
      </c>
    </row>
    <row r="66" spans="2:18" ht="16.5" customHeight="1">
      <c r="B66" s="452" t="s">
        <v>177</v>
      </c>
      <c r="C66" s="467" t="s">
        <v>498</v>
      </c>
      <c r="D66" s="541">
        <v>21706</v>
      </c>
      <c r="E66" s="544">
        <v>17380</v>
      </c>
      <c r="F66" s="544">
        <v>4326</v>
      </c>
      <c r="G66" s="544">
        <v>193</v>
      </c>
      <c r="H66" s="544">
        <v>152</v>
      </c>
      <c r="I66" s="544">
        <v>41</v>
      </c>
      <c r="J66" s="544">
        <v>334</v>
      </c>
      <c r="K66" s="544">
        <v>188</v>
      </c>
      <c r="L66" s="544">
        <v>146</v>
      </c>
      <c r="M66" s="544">
        <v>21565</v>
      </c>
      <c r="N66" s="544">
        <v>17344</v>
      </c>
      <c r="O66" s="544">
        <v>4221</v>
      </c>
      <c r="P66" s="523">
        <v>4</v>
      </c>
      <c r="Q66" s="523">
        <v>2.7</v>
      </c>
      <c r="R66" s="523">
        <v>9.1</v>
      </c>
    </row>
    <row r="67" spans="2:18" ht="16.5" customHeight="1">
      <c r="B67" s="452" t="s">
        <v>42</v>
      </c>
      <c r="C67" s="467" t="s">
        <v>326</v>
      </c>
      <c r="D67" s="541">
        <v>44290</v>
      </c>
      <c r="E67" s="544">
        <v>16421</v>
      </c>
      <c r="F67" s="544">
        <v>27869</v>
      </c>
      <c r="G67" s="544">
        <v>1188</v>
      </c>
      <c r="H67" s="544">
        <v>548</v>
      </c>
      <c r="I67" s="544">
        <v>640</v>
      </c>
      <c r="J67" s="544">
        <v>1542</v>
      </c>
      <c r="K67" s="544">
        <v>633</v>
      </c>
      <c r="L67" s="544">
        <v>909</v>
      </c>
      <c r="M67" s="544">
        <v>43936</v>
      </c>
      <c r="N67" s="544">
        <v>16336</v>
      </c>
      <c r="O67" s="544">
        <v>27600</v>
      </c>
      <c r="P67" s="523">
        <v>72.099999999999994</v>
      </c>
      <c r="Q67" s="523">
        <v>56.1</v>
      </c>
      <c r="R67" s="523">
        <v>81.5</v>
      </c>
    </row>
    <row r="68" spans="2:18" ht="16.5" customHeight="1">
      <c r="B68" s="452" t="s">
        <v>245</v>
      </c>
      <c r="C68" s="467" t="s">
        <v>499</v>
      </c>
      <c r="D68" s="541">
        <v>18960</v>
      </c>
      <c r="E68" s="544">
        <v>8131</v>
      </c>
      <c r="F68" s="544">
        <v>10829</v>
      </c>
      <c r="G68" s="544">
        <v>612</v>
      </c>
      <c r="H68" s="544">
        <v>281</v>
      </c>
      <c r="I68" s="544">
        <v>331</v>
      </c>
      <c r="J68" s="544">
        <v>296</v>
      </c>
      <c r="K68" s="544">
        <v>99</v>
      </c>
      <c r="L68" s="544">
        <v>197</v>
      </c>
      <c r="M68" s="544">
        <v>19276</v>
      </c>
      <c r="N68" s="544">
        <v>8313</v>
      </c>
      <c r="O68" s="544">
        <v>10963</v>
      </c>
      <c r="P68" s="523">
        <v>63.3</v>
      </c>
      <c r="Q68" s="523">
        <v>45.6</v>
      </c>
      <c r="R68" s="523">
        <v>76.7</v>
      </c>
    </row>
    <row r="69" spans="2:18" ht="16.5" customHeight="1">
      <c r="B69" s="452" t="s">
        <v>368</v>
      </c>
      <c r="C69" s="467" t="s">
        <v>285</v>
      </c>
      <c r="D69" s="541">
        <v>62817</v>
      </c>
      <c r="E69" s="544">
        <v>33067</v>
      </c>
      <c r="F69" s="544">
        <v>29750</v>
      </c>
      <c r="G69" s="544">
        <v>25</v>
      </c>
      <c r="H69" s="544">
        <v>15</v>
      </c>
      <c r="I69" s="544">
        <v>10</v>
      </c>
      <c r="J69" s="544">
        <v>33</v>
      </c>
      <c r="K69" s="544">
        <v>22</v>
      </c>
      <c r="L69" s="544">
        <v>11</v>
      </c>
      <c r="M69" s="544">
        <v>62809</v>
      </c>
      <c r="N69" s="544">
        <v>33060</v>
      </c>
      <c r="O69" s="544">
        <v>29749</v>
      </c>
      <c r="P69" s="523">
        <v>19.600000000000001</v>
      </c>
      <c r="Q69" s="523">
        <v>11.7</v>
      </c>
      <c r="R69" s="523">
        <v>28.2</v>
      </c>
    </row>
    <row r="70" spans="2:18" ht="16.5" customHeight="1">
      <c r="B70" s="452" t="s">
        <v>102</v>
      </c>
      <c r="C70" s="467" t="s">
        <v>157</v>
      </c>
      <c r="D70" s="541">
        <v>126499</v>
      </c>
      <c r="E70" s="544">
        <v>39118</v>
      </c>
      <c r="F70" s="544">
        <v>87381</v>
      </c>
      <c r="G70" s="544">
        <v>743</v>
      </c>
      <c r="H70" s="544">
        <v>258</v>
      </c>
      <c r="I70" s="544">
        <v>485</v>
      </c>
      <c r="J70" s="544">
        <v>974</v>
      </c>
      <c r="K70" s="544">
        <v>294</v>
      </c>
      <c r="L70" s="544">
        <v>680</v>
      </c>
      <c r="M70" s="544">
        <v>126268</v>
      </c>
      <c r="N70" s="544">
        <v>39082</v>
      </c>
      <c r="O70" s="544">
        <v>87186</v>
      </c>
      <c r="P70" s="523">
        <v>31.2</v>
      </c>
      <c r="Q70" s="523">
        <v>24.5</v>
      </c>
      <c r="R70" s="523">
        <v>34.200000000000003</v>
      </c>
    </row>
    <row r="71" spans="2:18" ht="16.5" customHeight="1">
      <c r="B71" s="452" t="s">
        <v>109</v>
      </c>
      <c r="C71" s="467" t="s">
        <v>453</v>
      </c>
      <c r="D71" s="541">
        <v>6434</v>
      </c>
      <c r="E71" s="544">
        <v>5200</v>
      </c>
      <c r="F71" s="544">
        <v>1234</v>
      </c>
      <c r="G71" s="544">
        <v>57</v>
      </c>
      <c r="H71" s="544">
        <v>42</v>
      </c>
      <c r="I71" s="544">
        <v>15</v>
      </c>
      <c r="J71" s="544">
        <v>10</v>
      </c>
      <c r="K71" s="544">
        <v>5</v>
      </c>
      <c r="L71" s="544">
        <v>5</v>
      </c>
      <c r="M71" s="544">
        <v>6481</v>
      </c>
      <c r="N71" s="544">
        <v>5237</v>
      </c>
      <c r="O71" s="544">
        <v>1244</v>
      </c>
      <c r="P71" s="523">
        <v>12.2</v>
      </c>
      <c r="Q71" s="523">
        <v>6</v>
      </c>
      <c r="R71" s="523">
        <v>38.299999999999997</v>
      </c>
    </row>
    <row r="72" spans="2:18" ht="16.5" customHeight="1">
      <c r="B72" s="454" t="s">
        <v>9</v>
      </c>
      <c r="C72" s="468" t="s">
        <v>376</v>
      </c>
      <c r="D72" s="548">
        <v>85637</v>
      </c>
      <c r="E72" s="547">
        <v>54475</v>
      </c>
      <c r="F72" s="547">
        <v>31162</v>
      </c>
      <c r="G72" s="547">
        <v>1584</v>
      </c>
      <c r="H72" s="547">
        <v>823</v>
      </c>
      <c r="I72" s="547">
        <v>761</v>
      </c>
      <c r="J72" s="547">
        <v>2021</v>
      </c>
      <c r="K72" s="547">
        <v>808</v>
      </c>
      <c r="L72" s="547">
        <v>1213</v>
      </c>
      <c r="M72" s="547">
        <v>85200</v>
      </c>
      <c r="N72" s="547">
        <v>54490</v>
      </c>
      <c r="O72" s="547">
        <v>30710</v>
      </c>
      <c r="P72" s="526">
        <v>23.7</v>
      </c>
      <c r="Q72" s="526">
        <v>18.8</v>
      </c>
      <c r="R72" s="526">
        <v>32.6</v>
      </c>
    </row>
    <row r="73" spans="2:18" ht="16.5" customHeight="1">
      <c r="B73" s="455" t="s">
        <v>116</v>
      </c>
      <c r="C73" s="469" t="s">
        <v>260</v>
      </c>
      <c r="D73" s="542">
        <v>38992</v>
      </c>
      <c r="E73" s="542">
        <v>18910</v>
      </c>
      <c r="F73" s="542">
        <v>20082</v>
      </c>
      <c r="G73" s="542">
        <v>637</v>
      </c>
      <c r="H73" s="542">
        <v>316</v>
      </c>
      <c r="I73" s="542">
        <v>321</v>
      </c>
      <c r="J73" s="542">
        <v>1018</v>
      </c>
      <c r="K73" s="542">
        <v>441</v>
      </c>
      <c r="L73" s="542">
        <v>577</v>
      </c>
      <c r="M73" s="542">
        <v>38611</v>
      </c>
      <c r="N73" s="542">
        <v>18785</v>
      </c>
      <c r="O73" s="542">
        <v>19826</v>
      </c>
      <c r="P73" s="525">
        <v>26.1</v>
      </c>
      <c r="Q73" s="525">
        <v>13.1</v>
      </c>
      <c r="R73" s="525">
        <v>38.5</v>
      </c>
    </row>
    <row r="74" spans="2:18" ht="16.5" customHeight="1">
      <c r="B74" s="456" t="s">
        <v>352</v>
      </c>
      <c r="C74" s="467" t="s">
        <v>226</v>
      </c>
      <c r="D74" s="545">
        <v>4049</v>
      </c>
      <c r="E74" s="545">
        <v>2564</v>
      </c>
      <c r="F74" s="545">
        <v>1485</v>
      </c>
      <c r="G74" s="545">
        <v>4</v>
      </c>
      <c r="H74" s="545">
        <v>4</v>
      </c>
      <c r="I74" s="545">
        <v>0</v>
      </c>
      <c r="J74" s="545">
        <v>30</v>
      </c>
      <c r="K74" s="545">
        <v>10</v>
      </c>
      <c r="L74" s="545">
        <v>20</v>
      </c>
      <c r="M74" s="545">
        <v>4023</v>
      </c>
      <c r="N74" s="545">
        <v>2558</v>
      </c>
      <c r="O74" s="545">
        <v>1465</v>
      </c>
      <c r="P74" s="522">
        <v>11</v>
      </c>
      <c r="Q74" s="522">
        <v>1.4</v>
      </c>
      <c r="R74" s="522">
        <v>27.8</v>
      </c>
    </row>
    <row r="75" spans="2:18" ht="16.5" customHeight="1">
      <c r="B75" s="457" t="s">
        <v>4</v>
      </c>
      <c r="C75" s="470" t="s">
        <v>142</v>
      </c>
      <c r="D75" s="549">
        <v>2002</v>
      </c>
      <c r="E75" s="549">
        <v>1549</v>
      </c>
      <c r="F75" s="549">
        <v>453</v>
      </c>
      <c r="G75" s="549">
        <v>0</v>
      </c>
      <c r="H75" s="549">
        <v>0</v>
      </c>
      <c r="I75" s="549">
        <v>0</v>
      </c>
      <c r="J75" s="549">
        <v>0</v>
      </c>
      <c r="K75" s="549">
        <v>0</v>
      </c>
      <c r="L75" s="549">
        <v>0</v>
      </c>
      <c r="M75" s="549">
        <v>2002</v>
      </c>
      <c r="N75" s="549">
        <v>1549</v>
      </c>
      <c r="O75" s="549">
        <v>453</v>
      </c>
      <c r="P75" s="528">
        <v>1.2</v>
      </c>
      <c r="Q75" s="528">
        <v>1.2</v>
      </c>
      <c r="R75" s="528">
        <v>1.3</v>
      </c>
    </row>
    <row r="76" spans="2:18" ht="16.5" customHeight="1">
      <c r="B76" s="458" t="s">
        <v>192</v>
      </c>
      <c r="C76" s="471" t="s">
        <v>400</v>
      </c>
      <c r="D76" s="546">
        <v>2068</v>
      </c>
      <c r="E76" s="546">
        <v>1497</v>
      </c>
      <c r="F76" s="546">
        <v>571</v>
      </c>
      <c r="G76" s="546">
        <v>5</v>
      </c>
      <c r="H76" s="546">
        <v>5</v>
      </c>
      <c r="I76" s="546">
        <v>0</v>
      </c>
      <c r="J76" s="546">
        <v>18</v>
      </c>
      <c r="K76" s="546">
        <v>7</v>
      </c>
      <c r="L76" s="546">
        <v>11</v>
      </c>
      <c r="M76" s="546">
        <v>2055</v>
      </c>
      <c r="N76" s="546">
        <v>1495</v>
      </c>
      <c r="O76" s="546">
        <v>560</v>
      </c>
      <c r="P76" s="524">
        <v>12.1</v>
      </c>
      <c r="Q76" s="524">
        <v>5.5</v>
      </c>
      <c r="R76" s="524">
        <v>29.6</v>
      </c>
    </row>
    <row r="77" spans="2:18" ht="16.5" customHeight="1">
      <c r="B77" s="458" t="s">
        <v>500</v>
      </c>
      <c r="C77" s="471" t="s">
        <v>406</v>
      </c>
      <c r="D77" s="544">
        <v>12785</v>
      </c>
      <c r="E77" s="544">
        <v>9812</v>
      </c>
      <c r="F77" s="544">
        <v>2973</v>
      </c>
      <c r="G77" s="544">
        <v>84</v>
      </c>
      <c r="H77" s="544">
        <v>58</v>
      </c>
      <c r="I77" s="544">
        <v>26</v>
      </c>
      <c r="J77" s="544">
        <v>90</v>
      </c>
      <c r="K77" s="544">
        <v>84</v>
      </c>
      <c r="L77" s="544">
        <v>6</v>
      </c>
      <c r="M77" s="544">
        <v>12779</v>
      </c>
      <c r="N77" s="544">
        <v>9786</v>
      </c>
      <c r="O77" s="544">
        <v>2993</v>
      </c>
      <c r="P77" s="523">
        <v>3.9</v>
      </c>
      <c r="Q77" s="523">
        <v>1</v>
      </c>
      <c r="R77" s="523">
        <v>13.4</v>
      </c>
    </row>
    <row r="78" spans="2:18" ht="16.5" customHeight="1">
      <c r="B78" s="456" t="s">
        <v>501</v>
      </c>
      <c r="C78" s="467" t="s">
        <v>502</v>
      </c>
      <c r="D78" s="545">
        <v>4075</v>
      </c>
      <c r="E78" s="545">
        <v>2879</v>
      </c>
      <c r="F78" s="545">
        <v>1196</v>
      </c>
      <c r="G78" s="545">
        <v>26</v>
      </c>
      <c r="H78" s="545">
        <v>9</v>
      </c>
      <c r="I78" s="545">
        <v>17</v>
      </c>
      <c r="J78" s="545">
        <v>14</v>
      </c>
      <c r="K78" s="545">
        <v>12</v>
      </c>
      <c r="L78" s="545">
        <v>2</v>
      </c>
      <c r="M78" s="545">
        <v>4087</v>
      </c>
      <c r="N78" s="545">
        <v>2876</v>
      </c>
      <c r="O78" s="545">
        <v>1211</v>
      </c>
      <c r="P78" s="522">
        <v>8.5</v>
      </c>
      <c r="Q78" s="522">
        <v>0.7</v>
      </c>
      <c r="R78" s="522">
        <v>27</v>
      </c>
    </row>
    <row r="79" spans="2:18" ht="16.5" customHeight="1">
      <c r="B79" s="458" t="s">
        <v>399</v>
      </c>
      <c r="C79" s="471" t="s">
        <v>227</v>
      </c>
      <c r="D79" s="544">
        <v>18876</v>
      </c>
      <c r="E79" s="544">
        <v>13355</v>
      </c>
      <c r="F79" s="544">
        <v>5521</v>
      </c>
      <c r="G79" s="544">
        <v>60</v>
      </c>
      <c r="H79" s="544">
        <v>18</v>
      </c>
      <c r="I79" s="544">
        <v>42</v>
      </c>
      <c r="J79" s="544">
        <v>117</v>
      </c>
      <c r="K79" s="544">
        <v>83</v>
      </c>
      <c r="L79" s="544">
        <v>34</v>
      </c>
      <c r="M79" s="544">
        <v>18819</v>
      </c>
      <c r="N79" s="544">
        <v>13290</v>
      </c>
      <c r="O79" s="544">
        <v>5529</v>
      </c>
      <c r="P79" s="523">
        <v>3.2</v>
      </c>
      <c r="Q79" s="523">
        <v>0.8</v>
      </c>
      <c r="R79" s="523">
        <v>8.8000000000000007</v>
      </c>
    </row>
    <row r="80" spans="2:18" ht="16.5" customHeight="1">
      <c r="B80" s="458" t="s">
        <v>503</v>
      </c>
      <c r="C80" s="471" t="s">
        <v>180</v>
      </c>
      <c r="D80" s="544">
        <v>20672</v>
      </c>
      <c r="E80" s="544">
        <v>15806</v>
      </c>
      <c r="F80" s="544">
        <v>4866</v>
      </c>
      <c r="G80" s="544">
        <v>66</v>
      </c>
      <c r="H80" s="544">
        <v>66</v>
      </c>
      <c r="I80" s="544">
        <v>0</v>
      </c>
      <c r="J80" s="544">
        <v>166</v>
      </c>
      <c r="K80" s="544">
        <v>116</v>
      </c>
      <c r="L80" s="544">
        <v>50</v>
      </c>
      <c r="M80" s="544">
        <v>20572</v>
      </c>
      <c r="N80" s="544">
        <v>15756</v>
      </c>
      <c r="O80" s="544">
        <v>4816</v>
      </c>
      <c r="P80" s="523">
        <v>5.2</v>
      </c>
      <c r="Q80" s="523">
        <v>1.4</v>
      </c>
      <c r="R80" s="523">
        <v>17.7</v>
      </c>
    </row>
    <row r="81" spans="2:18" ht="16.5" customHeight="1">
      <c r="B81" s="458" t="s">
        <v>154</v>
      </c>
      <c r="C81" s="471" t="s">
        <v>378</v>
      </c>
      <c r="D81" s="544">
        <v>5204</v>
      </c>
      <c r="E81" s="544">
        <v>4162</v>
      </c>
      <c r="F81" s="544">
        <v>1042</v>
      </c>
      <c r="G81" s="544">
        <v>18</v>
      </c>
      <c r="H81" s="544">
        <v>15</v>
      </c>
      <c r="I81" s="544">
        <v>3</v>
      </c>
      <c r="J81" s="544">
        <v>16</v>
      </c>
      <c r="K81" s="544">
        <v>10</v>
      </c>
      <c r="L81" s="544">
        <v>6</v>
      </c>
      <c r="M81" s="544">
        <v>5206</v>
      </c>
      <c r="N81" s="544">
        <v>4167</v>
      </c>
      <c r="O81" s="544">
        <v>1039</v>
      </c>
      <c r="P81" s="523">
        <v>2.2999999999999998</v>
      </c>
      <c r="Q81" s="523">
        <v>1</v>
      </c>
      <c r="R81" s="523">
        <v>7.8</v>
      </c>
    </row>
    <row r="82" spans="2:18" ht="16.5" customHeight="1">
      <c r="B82" s="458" t="s">
        <v>222</v>
      </c>
      <c r="C82" s="471" t="s">
        <v>491</v>
      </c>
      <c r="D82" s="546" t="s">
        <v>49</v>
      </c>
      <c r="E82" s="546" t="s">
        <v>49</v>
      </c>
      <c r="F82" s="546" t="s">
        <v>49</v>
      </c>
      <c r="G82" s="546" t="s">
        <v>49</v>
      </c>
      <c r="H82" s="546" t="s">
        <v>49</v>
      </c>
      <c r="I82" s="546" t="s">
        <v>49</v>
      </c>
      <c r="J82" s="546" t="s">
        <v>49</v>
      </c>
      <c r="K82" s="546" t="s">
        <v>49</v>
      </c>
      <c r="L82" s="546" t="s">
        <v>49</v>
      </c>
      <c r="M82" s="546" t="s">
        <v>49</v>
      </c>
      <c r="N82" s="546" t="s">
        <v>49</v>
      </c>
      <c r="O82" s="546" t="s">
        <v>49</v>
      </c>
      <c r="P82" s="524" t="s">
        <v>49</v>
      </c>
      <c r="Q82" s="524" t="s">
        <v>49</v>
      </c>
      <c r="R82" s="524" t="s">
        <v>49</v>
      </c>
    </row>
    <row r="83" spans="2:18" ht="16.5" customHeight="1">
      <c r="B83" s="458" t="s">
        <v>504</v>
      </c>
      <c r="C83" s="471" t="s">
        <v>329</v>
      </c>
      <c r="D83" s="546">
        <v>2187</v>
      </c>
      <c r="E83" s="546">
        <v>1872</v>
      </c>
      <c r="F83" s="546">
        <v>315</v>
      </c>
      <c r="G83" s="546">
        <v>36</v>
      </c>
      <c r="H83" s="546">
        <v>36</v>
      </c>
      <c r="I83" s="546">
        <v>0</v>
      </c>
      <c r="J83" s="546">
        <v>0</v>
      </c>
      <c r="K83" s="546">
        <v>0</v>
      </c>
      <c r="L83" s="546">
        <v>0</v>
      </c>
      <c r="M83" s="546">
        <v>2223</v>
      </c>
      <c r="N83" s="546">
        <v>1908</v>
      </c>
      <c r="O83" s="546">
        <v>315</v>
      </c>
      <c r="P83" s="524">
        <v>2.5</v>
      </c>
      <c r="Q83" s="524">
        <v>1.2</v>
      </c>
      <c r="R83" s="524">
        <v>10.199999999999999</v>
      </c>
    </row>
    <row r="84" spans="2:18" ht="16.5" customHeight="1">
      <c r="B84" s="458" t="s">
        <v>204</v>
      </c>
      <c r="C84" s="471" t="s">
        <v>505</v>
      </c>
      <c r="D84" s="544">
        <v>6552</v>
      </c>
      <c r="E84" s="544">
        <v>5652</v>
      </c>
      <c r="F84" s="544">
        <v>900</v>
      </c>
      <c r="G84" s="544">
        <v>9</v>
      </c>
      <c r="H84" s="544">
        <v>8</v>
      </c>
      <c r="I84" s="544">
        <v>1</v>
      </c>
      <c r="J84" s="544">
        <v>31</v>
      </c>
      <c r="K84" s="544">
        <v>30</v>
      </c>
      <c r="L84" s="544">
        <v>1</v>
      </c>
      <c r="M84" s="544">
        <v>6530</v>
      </c>
      <c r="N84" s="544">
        <v>5630</v>
      </c>
      <c r="O84" s="544">
        <v>900</v>
      </c>
      <c r="P84" s="523">
        <v>4.9000000000000004</v>
      </c>
      <c r="Q84" s="523">
        <v>3.7</v>
      </c>
      <c r="R84" s="523">
        <v>12.2</v>
      </c>
    </row>
    <row r="85" spans="2:18" ht="16.5" customHeight="1">
      <c r="B85" s="458" t="s">
        <v>252</v>
      </c>
      <c r="C85" s="471" t="s">
        <v>255</v>
      </c>
      <c r="D85" s="544">
        <v>11985</v>
      </c>
      <c r="E85" s="544">
        <v>9396</v>
      </c>
      <c r="F85" s="544">
        <v>2589</v>
      </c>
      <c r="G85" s="544">
        <v>56</v>
      </c>
      <c r="H85" s="544">
        <v>27</v>
      </c>
      <c r="I85" s="544">
        <v>29</v>
      </c>
      <c r="J85" s="544">
        <v>23</v>
      </c>
      <c r="K85" s="544">
        <v>20</v>
      </c>
      <c r="L85" s="544">
        <v>3</v>
      </c>
      <c r="M85" s="544">
        <v>12018</v>
      </c>
      <c r="N85" s="544">
        <v>9403</v>
      </c>
      <c r="O85" s="544">
        <v>2615</v>
      </c>
      <c r="P85" s="523">
        <v>5.4</v>
      </c>
      <c r="Q85" s="523">
        <v>2.9</v>
      </c>
      <c r="R85" s="523">
        <v>14.4</v>
      </c>
    </row>
    <row r="86" spans="2:18" ht="16.5" customHeight="1">
      <c r="B86" s="458" t="s">
        <v>18</v>
      </c>
      <c r="C86" s="471" t="s">
        <v>391</v>
      </c>
      <c r="D86" s="544">
        <v>7351</v>
      </c>
      <c r="E86" s="544">
        <v>6130</v>
      </c>
      <c r="F86" s="544">
        <v>1221</v>
      </c>
      <c r="G86" s="544">
        <v>13</v>
      </c>
      <c r="H86" s="544">
        <v>13</v>
      </c>
      <c r="I86" s="544">
        <v>0</v>
      </c>
      <c r="J86" s="544">
        <v>20</v>
      </c>
      <c r="K86" s="544">
        <v>17</v>
      </c>
      <c r="L86" s="544">
        <v>3</v>
      </c>
      <c r="M86" s="544">
        <v>7344</v>
      </c>
      <c r="N86" s="544">
        <v>6126</v>
      </c>
      <c r="O86" s="544">
        <v>1218</v>
      </c>
      <c r="P86" s="523">
        <v>1.9</v>
      </c>
      <c r="Q86" s="523">
        <v>2</v>
      </c>
      <c r="R86" s="523">
        <v>1.6</v>
      </c>
    </row>
    <row r="87" spans="2:18" ht="16.5" customHeight="1">
      <c r="B87" s="458" t="s">
        <v>470</v>
      </c>
      <c r="C87" s="471" t="s">
        <v>394</v>
      </c>
      <c r="D87" s="544">
        <v>17150</v>
      </c>
      <c r="E87" s="544">
        <v>15338</v>
      </c>
      <c r="F87" s="544">
        <v>1812</v>
      </c>
      <c r="G87" s="544">
        <v>660</v>
      </c>
      <c r="H87" s="544">
        <v>588</v>
      </c>
      <c r="I87" s="544">
        <v>72</v>
      </c>
      <c r="J87" s="544">
        <v>229</v>
      </c>
      <c r="K87" s="544">
        <v>201</v>
      </c>
      <c r="L87" s="544">
        <v>28</v>
      </c>
      <c r="M87" s="544">
        <v>17581</v>
      </c>
      <c r="N87" s="544">
        <v>15725</v>
      </c>
      <c r="O87" s="544">
        <v>1856</v>
      </c>
      <c r="P87" s="523">
        <v>2.2000000000000002</v>
      </c>
      <c r="Q87" s="523">
        <v>1.1000000000000001</v>
      </c>
      <c r="R87" s="523">
        <v>11.2</v>
      </c>
    </row>
    <row r="88" spans="2:18" ht="16.5" customHeight="1">
      <c r="B88" s="458" t="s">
        <v>98</v>
      </c>
      <c r="C88" s="471" t="s">
        <v>395</v>
      </c>
      <c r="D88" s="544">
        <v>9194</v>
      </c>
      <c r="E88" s="544">
        <v>6045</v>
      </c>
      <c r="F88" s="544">
        <v>3149</v>
      </c>
      <c r="G88" s="544">
        <v>241</v>
      </c>
      <c r="H88" s="544">
        <v>195</v>
      </c>
      <c r="I88" s="544">
        <v>46</v>
      </c>
      <c r="J88" s="544">
        <v>160</v>
      </c>
      <c r="K88" s="544">
        <v>136</v>
      </c>
      <c r="L88" s="544">
        <v>24</v>
      </c>
      <c r="M88" s="544">
        <v>9275</v>
      </c>
      <c r="N88" s="544">
        <v>6104</v>
      </c>
      <c r="O88" s="544">
        <v>3171</v>
      </c>
      <c r="P88" s="523">
        <v>8.3000000000000007</v>
      </c>
      <c r="Q88" s="523">
        <v>2.5</v>
      </c>
      <c r="R88" s="523">
        <v>19.5</v>
      </c>
    </row>
    <row r="89" spans="2:18" ht="16.5" customHeight="1">
      <c r="B89" s="458" t="s">
        <v>489</v>
      </c>
      <c r="C89" s="471" t="s">
        <v>74</v>
      </c>
      <c r="D89" s="544">
        <v>8046</v>
      </c>
      <c r="E89" s="544">
        <v>5345</v>
      </c>
      <c r="F89" s="544">
        <v>2701</v>
      </c>
      <c r="G89" s="544">
        <v>34</v>
      </c>
      <c r="H89" s="544">
        <v>29</v>
      </c>
      <c r="I89" s="544">
        <v>5</v>
      </c>
      <c r="J89" s="544">
        <v>31</v>
      </c>
      <c r="K89" s="544">
        <v>19</v>
      </c>
      <c r="L89" s="544">
        <v>12</v>
      </c>
      <c r="M89" s="544">
        <v>8049</v>
      </c>
      <c r="N89" s="544">
        <v>5355</v>
      </c>
      <c r="O89" s="544">
        <v>2694</v>
      </c>
      <c r="P89" s="523">
        <v>7.2</v>
      </c>
      <c r="Q89" s="523">
        <v>0.4</v>
      </c>
      <c r="R89" s="523">
        <v>20.8</v>
      </c>
    </row>
    <row r="90" spans="2:18" ht="16.5" customHeight="1">
      <c r="B90" s="458" t="s">
        <v>200</v>
      </c>
      <c r="C90" s="471" t="s">
        <v>407</v>
      </c>
      <c r="D90" s="544">
        <v>36780</v>
      </c>
      <c r="E90" s="544">
        <v>24444</v>
      </c>
      <c r="F90" s="544">
        <v>12336</v>
      </c>
      <c r="G90" s="544">
        <v>174</v>
      </c>
      <c r="H90" s="544">
        <v>127</v>
      </c>
      <c r="I90" s="544">
        <v>47</v>
      </c>
      <c r="J90" s="544">
        <v>170</v>
      </c>
      <c r="K90" s="544">
        <v>108</v>
      </c>
      <c r="L90" s="544">
        <v>62</v>
      </c>
      <c r="M90" s="544">
        <v>36784</v>
      </c>
      <c r="N90" s="544">
        <v>24463</v>
      </c>
      <c r="O90" s="544">
        <v>12321</v>
      </c>
      <c r="P90" s="523">
        <v>11.8</v>
      </c>
      <c r="Q90" s="523">
        <v>3.1</v>
      </c>
      <c r="R90" s="523">
        <v>29</v>
      </c>
    </row>
    <row r="91" spans="2:18" ht="16.5" customHeight="1">
      <c r="B91" s="458" t="s">
        <v>284</v>
      </c>
      <c r="C91" s="471" t="s">
        <v>410</v>
      </c>
      <c r="D91" s="544">
        <v>2077</v>
      </c>
      <c r="E91" s="544">
        <v>1557</v>
      </c>
      <c r="F91" s="544">
        <v>520</v>
      </c>
      <c r="G91" s="544">
        <v>7</v>
      </c>
      <c r="H91" s="544">
        <v>6</v>
      </c>
      <c r="I91" s="544">
        <v>1</v>
      </c>
      <c r="J91" s="544">
        <v>26</v>
      </c>
      <c r="K91" s="544">
        <v>20</v>
      </c>
      <c r="L91" s="544">
        <v>6</v>
      </c>
      <c r="M91" s="544">
        <v>2058</v>
      </c>
      <c r="N91" s="544">
        <v>1543</v>
      </c>
      <c r="O91" s="544">
        <v>515</v>
      </c>
      <c r="P91" s="523">
        <v>3</v>
      </c>
      <c r="Q91" s="523">
        <v>1.8</v>
      </c>
      <c r="R91" s="523">
        <v>6.6</v>
      </c>
    </row>
    <row r="92" spans="2:18" ht="16.5" customHeight="1">
      <c r="B92" s="458" t="s">
        <v>126</v>
      </c>
      <c r="C92" s="471" t="s">
        <v>133</v>
      </c>
      <c r="D92" s="544">
        <v>87872</v>
      </c>
      <c r="E92" s="544">
        <v>72044</v>
      </c>
      <c r="F92" s="544">
        <v>15828</v>
      </c>
      <c r="G92" s="544">
        <v>507</v>
      </c>
      <c r="H92" s="544">
        <v>393</v>
      </c>
      <c r="I92" s="544">
        <v>114</v>
      </c>
      <c r="J92" s="544">
        <v>967</v>
      </c>
      <c r="K92" s="544">
        <v>733</v>
      </c>
      <c r="L92" s="544">
        <v>234</v>
      </c>
      <c r="M92" s="544">
        <v>87412</v>
      </c>
      <c r="N92" s="544">
        <v>71704</v>
      </c>
      <c r="O92" s="544">
        <v>15708</v>
      </c>
      <c r="P92" s="523">
        <v>1.6</v>
      </c>
      <c r="Q92" s="523">
        <v>1.1000000000000001</v>
      </c>
      <c r="R92" s="523">
        <v>3.9</v>
      </c>
    </row>
    <row r="93" spans="2:18" ht="16.5" customHeight="1">
      <c r="B93" s="458" t="s">
        <v>276</v>
      </c>
      <c r="C93" s="472" t="s">
        <v>176</v>
      </c>
      <c r="D93" s="544">
        <v>6736</v>
      </c>
      <c r="E93" s="544">
        <v>4522</v>
      </c>
      <c r="F93" s="544">
        <v>2214</v>
      </c>
      <c r="G93" s="544">
        <v>128</v>
      </c>
      <c r="H93" s="544">
        <v>44</v>
      </c>
      <c r="I93" s="544">
        <v>84</v>
      </c>
      <c r="J93" s="544">
        <v>73</v>
      </c>
      <c r="K93" s="544">
        <v>38</v>
      </c>
      <c r="L93" s="544">
        <v>35</v>
      </c>
      <c r="M93" s="544">
        <v>6791</v>
      </c>
      <c r="N93" s="544">
        <v>4528</v>
      </c>
      <c r="O93" s="544">
        <v>2263</v>
      </c>
      <c r="P93" s="523">
        <v>4.5999999999999996</v>
      </c>
      <c r="Q93" s="523">
        <v>2.5</v>
      </c>
      <c r="R93" s="523">
        <v>8.6</v>
      </c>
    </row>
    <row r="94" spans="2:18" ht="16.5" customHeight="1">
      <c r="B94" s="455" t="s">
        <v>125</v>
      </c>
      <c r="C94" s="473" t="s">
        <v>231</v>
      </c>
      <c r="D94" s="542">
        <v>24930</v>
      </c>
      <c r="E94" s="542">
        <v>18634</v>
      </c>
      <c r="F94" s="542">
        <v>6296</v>
      </c>
      <c r="G94" s="542">
        <v>74</v>
      </c>
      <c r="H94" s="542">
        <v>6</v>
      </c>
      <c r="I94" s="542">
        <v>68</v>
      </c>
      <c r="J94" s="542">
        <v>254</v>
      </c>
      <c r="K94" s="542">
        <v>253</v>
      </c>
      <c r="L94" s="542">
        <v>1</v>
      </c>
      <c r="M94" s="542">
        <v>24750</v>
      </c>
      <c r="N94" s="542">
        <v>18387</v>
      </c>
      <c r="O94" s="542">
        <v>6363</v>
      </c>
      <c r="P94" s="525">
        <v>15.7</v>
      </c>
      <c r="Q94" s="525">
        <v>15.8</v>
      </c>
      <c r="R94" s="525">
        <v>15.5</v>
      </c>
    </row>
    <row r="95" spans="2:18" ht="16.5" customHeight="1">
      <c r="B95" s="459" t="s">
        <v>256</v>
      </c>
      <c r="C95" s="474" t="s">
        <v>445</v>
      </c>
      <c r="D95" s="547">
        <v>67824</v>
      </c>
      <c r="E95" s="547">
        <v>20552</v>
      </c>
      <c r="F95" s="547">
        <v>47272</v>
      </c>
      <c r="G95" s="547">
        <v>1187</v>
      </c>
      <c r="H95" s="547">
        <v>484</v>
      </c>
      <c r="I95" s="547">
        <v>703</v>
      </c>
      <c r="J95" s="547">
        <v>1192</v>
      </c>
      <c r="K95" s="547">
        <v>491</v>
      </c>
      <c r="L95" s="547">
        <v>701</v>
      </c>
      <c r="M95" s="547">
        <v>67819</v>
      </c>
      <c r="N95" s="547">
        <v>20545</v>
      </c>
      <c r="O95" s="547">
        <v>47274</v>
      </c>
      <c r="P95" s="526">
        <v>66.5</v>
      </c>
      <c r="Q95" s="526">
        <v>41.1</v>
      </c>
      <c r="R95" s="526">
        <v>77.5</v>
      </c>
    </row>
    <row r="96" spans="2:18" ht="16.5" customHeight="1">
      <c r="B96" s="457" t="s">
        <v>420</v>
      </c>
      <c r="C96" s="470" t="s">
        <v>309</v>
      </c>
      <c r="D96" s="539">
        <v>17367</v>
      </c>
      <c r="E96" s="539">
        <v>7626</v>
      </c>
      <c r="F96" s="539">
        <v>9741</v>
      </c>
      <c r="G96" s="539">
        <v>136</v>
      </c>
      <c r="H96" s="539">
        <v>60</v>
      </c>
      <c r="I96" s="539">
        <v>76</v>
      </c>
      <c r="J96" s="539">
        <v>250</v>
      </c>
      <c r="K96" s="539">
        <v>118</v>
      </c>
      <c r="L96" s="539">
        <v>132</v>
      </c>
      <c r="M96" s="539">
        <v>17253</v>
      </c>
      <c r="N96" s="539">
        <v>7568</v>
      </c>
      <c r="O96" s="539">
        <v>9685</v>
      </c>
      <c r="P96" s="517">
        <v>53.9</v>
      </c>
      <c r="Q96" s="517">
        <v>30.7</v>
      </c>
      <c r="R96" s="517">
        <v>72</v>
      </c>
    </row>
    <row r="97" spans="2:18" ht="16.5" customHeight="1">
      <c r="B97" s="458" t="s">
        <v>510</v>
      </c>
      <c r="C97" s="471" t="s">
        <v>511</v>
      </c>
      <c r="D97" s="544">
        <v>26923</v>
      </c>
      <c r="E97" s="544">
        <v>8795</v>
      </c>
      <c r="F97" s="544">
        <v>18128</v>
      </c>
      <c r="G97" s="544">
        <v>1052</v>
      </c>
      <c r="H97" s="544">
        <v>488</v>
      </c>
      <c r="I97" s="544">
        <v>564</v>
      </c>
      <c r="J97" s="544">
        <v>1292</v>
      </c>
      <c r="K97" s="544">
        <v>515</v>
      </c>
      <c r="L97" s="544">
        <v>777</v>
      </c>
      <c r="M97" s="544">
        <v>26683</v>
      </c>
      <c r="N97" s="544">
        <v>8768</v>
      </c>
      <c r="O97" s="544">
        <v>17915</v>
      </c>
      <c r="P97" s="523">
        <v>83.8</v>
      </c>
      <c r="Q97" s="523">
        <v>77.900000000000006</v>
      </c>
      <c r="R97" s="523">
        <v>86.7</v>
      </c>
    </row>
    <row r="98" spans="2:18" ht="16.5" customHeight="1">
      <c r="B98" s="455" t="s">
        <v>165</v>
      </c>
      <c r="C98" s="469" t="s">
        <v>512</v>
      </c>
      <c r="D98" s="542">
        <v>64190</v>
      </c>
      <c r="E98" s="542">
        <v>20564</v>
      </c>
      <c r="F98" s="542">
        <v>43626</v>
      </c>
      <c r="G98" s="542">
        <v>505</v>
      </c>
      <c r="H98" s="542">
        <v>209</v>
      </c>
      <c r="I98" s="542">
        <v>296</v>
      </c>
      <c r="J98" s="542">
        <v>743</v>
      </c>
      <c r="K98" s="542">
        <v>203</v>
      </c>
      <c r="L98" s="542">
        <v>540</v>
      </c>
      <c r="M98" s="542">
        <v>63952</v>
      </c>
      <c r="N98" s="542">
        <v>20570</v>
      </c>
      <c r="O98" s="542">
        <v>43382</v>
      </c>
      <c r="P98" s="525">
        <v>12.6</v>
      </c>
      <c r="Q98" s="525">
        <v>10.6</v>
      </c>
      <c r="R98" s="525">
        <v>13.6</v>
      </c>
    </row>
    <row r="99" spans="2:18" ht="16.5" customHeight="1">
      <c r="B99" s="459" t="s">
        <v>128</v>
      </c>
      <c r="C99" s="468" t="s">
        <v>26</v>
      </c>
      <c r="D99" s="547">
        <v>62309</v>
      </c>
      <c r="E99" s="547">
        <v>18554</v>
      </c>
      <c r="F99" s="547">
        <v>43755</v>
      </c>
      <c r="G99" s="547">
        <v>238</v>
      </c>
      <c r="H99" s="547">
        <v>49</v>
      </c>
      <c r="I99" s="547">
        <v>189</v>
      </c>
      <c r="J99" s="547">
        <v>231</v>
      </c>
      <c r="K99" s="547">
        <v>91</v>
      </c>
      <c r="L99" s="547">
        <v>140</v>
      </c>
      <c r="M99" s="547">
        <v>62316</v>
      </c>
      <c r="N99" s="547">
        <v>18512</v>
      </c>
      <c r="O99" s="547">
        <v>43804</v>
      </c>
      <c r="P99" s="526">
        <v>50.2</v>
      </c>
      <c r="Q99" s="526">
        <v>40</v>
      </c>
      <c r="R99" s="526">
        <v>54.6</v>
      </c>
    </row>
    <row r="100" spans="2:18" ht="16.5" customHeight="1">
      <c r="B100" s="457" t="s">
        <v>31</v>
      </c>
      <c r="C100" s="470" t="s">
        <v>173</v>
      </c>
      <c r="D100" s="542">
        <v>33396</v>
      </c>
      <c r="E100" s="542">
        <v>15844</v>
      </c>
      <c r="F100" s="542">
        <v>17552</v>
      </c>
      <c r="G100" s="542">
        <v>924</v>
      </c>
      <c r="H100" s="542">
        <v>451</v>
      </c>
      <c r="I100" s="542">
        <v>473</v>
      </c>
      <c r="J100" s="542">
        <v>1483</v>
      </c>
      <c r="K100" s="542">
        <v>456</v>
      </c>
      <c r="L100" s="542">
        <v>1027</v>
      </c>
      <c r="M100" s="542">
        <v>32837</v>
      </c>
      <c r="N100" s="542">
        <v>15839</v>
      </c>
      <c r="O100" s="542">
        <v>16998</v>
      </c>
      <c r="P100" s="525">
        <v>11</v>
      </c>
      <c r="Q100" s="525">
        <v>7.8</v>
      </c>
      <c r="R100" s="525">
        <v>14.1</v>
      </c>
    </row>
    <row r="101" spans="2:18" ht="16.5" customHeight="1">
      <c r="B101" s="458" t="s">
        <v>382</v>
      </c>
      <c r="C101" s="471" t="s">
        <v>513</v>
      </c>
      <c r="D101" s="544">
        <v>45247</v>
      </c>
      <c r="E101" s="544">
        <v>33267</v>
      </c>
      <c r="F101" s="544">
        <v>11980</v>
      </c>
      <c r="G101" s="544">
        <v>598</v>
      </c>
      <c r="H101" s="544">
        <v>310</v>
      </c>
      <c r="I101" s="544">
        <v>288</v>
      </c>
      <c r="J101" s="544">
        <v>497</v>
      </c>
      <c r="K101" s="544">
        <v>311</v>
      </c>
      <c r="L101" s="544">
        <v>186</v>
      </c>
      <c r="M101" s="544">
        <v>45348</v>
      </c>
      <c r="N101" s="544">
        <v>33266</v>
      </c>
      <c r="O101" s="544">
        <v>12082</v>
      </c>
      <c r="P101" s="523">
        <v>34.6</v>
      </c>
      <c r="Q101" s="523">
        <v>25.1</v>
      </c>
      <c r="R101" s="523">
        <v>60.5</v>
      </c>
    </row>
    <row r="102" spans="2:18" ht="16.5" customHeight="1">
      <c r="B102" s="459" t="s">
        <v>472</v>
      </c>
      <c r="C102" s="468" t="s">
        <v>514</v>
      </c>
      <c r="D102" s="550">
        <v>6994</v>
      </c>
      <c r="E102" s="550">
        <v>5364</v>
      </c>
      <c r="F102" s="550">
        <v>1630</v>
      </c>
      <c r="G102" s="550">
        <v>62</v>
      </c>
      <c r="H102" s="550">
        <v>62</v>
      </c>
      <c r="I102" s="550">
        <v>0</v>
      </c>
      <c r="J102" s="550">
        <v>41</v>
      </c>
      <c r="K102" s="550">
        <v>41</v>
      </c>
      <c r="L102" s="550">
        <v>0</v>
      </c>
      <c r="M102" s="550">
        <v>7015</v>
      </c>
      <c r="N102" s="550">
        <v>5385</v>
      </c>
      <c r="O102" s="550">
        <v>1630</v>
      </c>
      <c r="P102" s="529">
        <v>13.2</v>
      </c>
      <c r="Q102" s="529">
        <v>11.5</v>
      </c>
      <c r="R102" s="529">
        <v>19</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5"/>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view="pageBreakPreview" zoomScaleSheetLayoutView="100" workbookViewId="0">
      <selection sqref="A1:XFD1048576"/>
    </sheetView>
  </sheetViews>
  <sheetFormatPr defaultColWidth="9" defaultRowHeight="11"/>
  <cols>
    <col min="1" max="1" width="7" style="555" customWidth="1"/>
    <col min="2" max="2" width="3.90625" style="555" customWidth="1"/>
    <col min="3" max="3" width="16.6328125" style="200" customWidth="1"/>
    <col min="4" max="4" width="10" style="200" customWidth="1"/>
    <col min="5" max="6" width="9.90625" style="200" customWidth="1"/>
    <col min="7" max="7" width="10" style="200" customWidth="1"/>
    <col min="8" max="9" width="9.90625" style="200" customWidth="1"/>
    <col min="10" max="10" width="10" style="200" customWidth="1"/>
    <col min="11" max="12" width="9.90625" style="200" customWidth="1"/>
    <col min="13" max="13" width="10" style="200" customWidth="1"/>
    <col min="14" max="15" width="9.90625" style="200" customWidth="1"/>
    <col min="16" max="16" width="9" style="200" bestFit="1" customWidth="0"/>
    <col min="17" max="16384" width="9" style="200"/>
  </cols>
  <sheetData>
    <row r="4" spans="1:23">
      <c r="F4" s="580"/>
    </row>
    <row r="6" spans="1:23" ht="16.5" customHeight="1">
      <c r="C6" s="1"/>
      <c r="E6" s="574" t="s">
        <v>418</v>
      </c>
    </row>
    <row r="7" spans="1:23" ht="16" customHeight="1"/>
    <row r="8" spans="1:23" ht="17.149999999999999" customHeight="1">
      <c r="C8" s="460">
        <v>45597</v>
      </c>
      <c r="O8" s="587" t="s">
        <v>451</v>
      </c>
    </row>
    <row r="9" spans="1:23" ht="17.149999999999999" customHeight="1">
      <c r="B9" s="558" t="s">
        <v>145</v>
      </c>
      <c r="C9" s="562"/>
      <c r="D9" s="569"/>
      <c r="E9" s="575" t="s">
        <v>95</v>
      </c>
      <c r="F9" s="581"/>
      <c r="G9" s="575"/>
      <c r="H9" s="575" t="s">
        <v>520</v>
      </c>
      <c r="I9" s="581"/>
      <c r="J9" s="575"/>
      <c r="K9" s="575" t="s">
        <v>161</v>
      </c>
      <c r="L9" s="581"/>
      <c r="M9" s="575"/>
      <c r="N9" s="575" t="s">
        <v>485</v>
      </c>
      <c r="O9" s="581"/>
    </row>
    <row r="10" spans="1:23" ht="9" customHeight="1">
      <c r="B10" s="559"/>
      <c r="C10" s="563"/>
      <c r="D10" s="570" t="s">
        <v>198</v>
      </c>
      <c r="E10" s="576"/>
      <c r="F10" s="582"/>
      <c r="G10" s="570" t="s">
        <v>198</v>
      </c>
      <c r="H10" s="576"/>
      <c r="I10" s="582"/>
      <c r="J10" s="570" t="s">
        <v>198</v>
      </c>
      <c r="K10" s="576"/>
      <c r="L10" s="582"/>
      <c r="M10" s="570" t="s">
        <v>198</v>
      </c>
      <c r="N10" s="576"/>
      <c r="O10" s="582"/>
    </row>
    <row r="11" spans="1:23" ht="17.149999999999999" customHeight="1">
      <c r="B11" s="560"/>
      <c r="C11" s="564"/>
      <c r="D11" s="571"/>
      <c r="E11" s="577" t="s">
        <v>13</v>
      </c>
      <c r="F11" s="583" t="s">
        <v>147</v>
      </c>
      <c r="G11" s="571"/>
      <c r="H11" s="577" t="s">
        <v>13</v>
      </c>
      <c r="I11" s="583" t="s">
        <v>147</v>
      </c>
      <c r="J11" s="571"/>
      <c r="K11" s="577" t="s">
        <v>13</v>
      </c>
      <c r="L11" s="583" t="s">
        <v>147</v>
      </c>
      <c r="M11" s="571"/>
      <c r="N11" s="577" t="s">
        <v>13</v>
      </c>
      <c r="O11" s="583" t="s">
        <v>147</v>
      </c>
      <c r="Q11" s="588"/>
      <c r="R11" s="588"/>
      <c r="S11" s="588"/>
      <c r="T11" s="588"/>
      <c r="U11" s="588"/>
      <c r="V11" s="588"/>
      <c r="W11" s="588"/>
    </row>
    <row r="12" spans="1:23" ht="17.149999999999999" customHeight="1">
      <c r="B12" s="373" t="s">
        <v>322</v>
      </c>
      <c r="C12" s="565" t="s">
        <v>146</v>
      </c>
      <c r="D12" s="572">
        <v>441899</v>
      </c>
      <c r="E12" s="578">
        <v>394233</v>
      </c>
      <c r="F12" s="584">
        <v>47666</v>
      </c>
      <c r="G12" s="572">
        <v>317976</v>
      </c>
      <c r="H12" s="578">
        <v>301661</v>
      </c>
      <c r="I12" s="584">
        <v>16315</v>
      </c>
      <c r="J12" s="578">
        <v>272848</v>
      </c>
      <c r="K12" s="578">
        <v>251906</v>
      </c>
      <c r="L12" s="584">
        <v>20942</v>
      </c>
      <c r="M12" s="578">
        <v>245421</v>
      </c>
      <c r="N12" s="578">
        <v>233866</v>
      </c>
      <c r="O12" s="584">
        <v>11555</v>
      </c>
      <c r="Q12" s="588"/>
      <c r="R12" s="588"/>
      <c r="S12" s="588"/>
      <c r="T12" s="588"/>
      <c r="U12" s="588"/>
      <c r="V12" s="588"/>
      <c r="W12" s="588"/>
    </row>
    <row r="13" spans="1:23" ht="17.149999999999999" customHeight="1">
      <c r="A13" s="8"/>
      <c r="B13" s="373" t="s">
        <v>239</v>
      </c>
      <c r="C13" s="566" t="s">
        <v>20</v>
      </c>
      <c r="D13" s="572" t="s">
        <v>524</v>
      </c>
      <c r="E13" s="578" t="s">
        <v>524</v>
      </c>
      <c r="F13" s="584" t="s">
        <v>524</v>
      </c>
      <c r="G13" s="572" t="s">
        <v>49</v>
      </c>
      <c r="H13" s="578" t="s">
        <v>49</v>
      </c>
      <c r="I13" s="584" t="s">
        <v>49</v>
      </c>
      <c r="J13" s="578">
        <v>370690</v>
      </c>
      <c r="K13" s="578">
        <v>350908</v>
      </c>
      <c r="L13" s="584">
        <v>19782</v>
      </c>
      <c r="M13" s="578">
        <v>365329</v>
      </c>
      <c r="N13" s="578">
        <v>352496</v>
      </c>
      <c r="O13" s="584">
        <v>12833</v>
      </c>
      <c r="Q13" s="588"/>
      <c r="R13" s="588"/>
      <c r="S13" s="588"/>
      <c r="T13" s="588"/>
      <c r="U13" s="588"/>
      <c r="V13" s="588"/>
      <c r="W13" s="588"/>
    </row>
    <row r="14" spans="1:23" ht="17.149999999999999" customHeight="1">
      <c r="B14" s="373" t="s">
        <v>270</v>
      </c>
      <c r="C14" s="566" t="s">
        <v>124</v>
      </c>
      <c r="D14" s="572">
        <v>440311</v>
      </c>
      <c r="E14" s="578">
        <v>418929</v>
      </c>
      <c r="F14" s="584">
        <v>21382</v>
      </c>
      <c r="G14" s="572">
        <v>361885</v>
      </c>
      <c r="H14" s="578">
        <v>326957</v>
      </c>
      <c r="I14" s="584">
        <v>34928</v>
      </c>
      <c r="J14" s="578">
        <v>335447</v>
      </c>
      <c r="K14" s="578">
        <v>305409</v>
      </c>
      <c r="L14" s="584">
        <v>30038</v>
      </c>
      <c r="M14" s="578">
        <v>255615</v>
      </c>
      <c r="N14" s="578">
        <v>252207</v>
      </c>
      <c r="O14" s="584">
        <v>3408</v>
      </c>
      <c r="Q14" s="588"/>
      <c r="R14" s="588"/>
      <c r="S14" s="588"/>
      <c r="T14" s="588"/>
      <c r="U14" s="588"/>
      <c r="V14" s="588"/>
      <c r="W14" s="588"/>
    </row>
    <row r="15" spans="1:23" ht="17.149999999999999" customHeight="1">
      <c r="B15" s="373" t="s">
        <v>171</v>
      </c>
      <c r="C15" s="567" t="s">
        <v>435</v>
      </c>
      <c r="D15" s="572" t="s">
        <v>49</v>
      </c>
      <c r="E15" s="578" t="s">
        <v>49</v>
      </c>
      <c r="F15" s="584" t="s">
        <v>49</v>
      </c>
      <c r="G15" s="572" t="s">
        <v>49</v>
      </c>
      <c r="H15" s="578" t="s">
        <v>49</v>
      </c>
      <c r="I15" s="584" t="s">
        <v>49</v>
      </c>
      <c r="J15" s="578">
        <v>476029</v>
      </c>
      <c r="K15" s="578">
        <v>472682</v>
      </c>
      <c r="L15" s="584">
        <v>3347</v>
      </c>
      <c r="M15" s="578">
        <v>399081</v>
      </c>
      <c r="N15" s="578">
        <v>399081</v>
      </c>
      <c r="O15" s="584">
        <v>0</v>
      </c>
      <c r="Q15" s="588"/>
      <c r="R15" s="588"/>
      <c r="S15" s="588"/>
      <c r="T15" s="588"/>
      <c r="U15" s="588"/>
      <c r="V15" s="588"/>
      <c r="W15" s="588"/>
    </row>
    <row r="16" spans="1:23" ht="17.149999999999999" customHeight="1">
      <c r="B16" s="373" t="s">
        <v>347</v>
      </c>
      <c r="C16" s="566" t="s">
        <v>436</v>
      </c>
      <c r="D16" s="572" t="s">
        <v>524</v>
      </c>
      <c r="E16" s="578" t="s">
        <v>524</v>
      </c>
      <c r="F16" s="584" t="s">
        <v>524</v>
      </c>
      <c r="G16" s="572">
        <v>312964</v>
      </c>
      <c r="H16" s="578">
        <v>312073</v>
      </c>
      <c r="I16" s="584">
        <v>891</v>
      </c>
      <c r="J16" s="578">
        <v>336928</v>
      </c>
      <c r="K16" s="578">
        <v>336928</v>
      </c>
      <c r="L16" s="584">
        <v>0</v>
      </c>
      <c r="M16" s="578">
        <v>304352</v>
      </c>
      <c r="N16" s="578">
        <v>304352</v>
      </c>
      <c r="O16" s="584">
        <v>0</v>
      </c>
      <c r="Q16" s="588"/>
      <c r="R16" s="588"/>
      <c r="S16" s="588"/>
      <c r="T16" s="588"/>
      <c r="U16" s="588"/>
      <c r="V16" s="588"/>
      <c r="W16" s="588"/>
    </row>
    <row r="17" spans="1:23" ht="17.149999999999999" customHeight="1">
      <c r="A17" s="8" t="s">
        <v>486</v>
      </c>
      <c r="B17" s="373" t="s">
        <v>11</v>
      </c>
      <c r="C17" s="566" t="s">
        <v>113</v>
      </c>
      <c r="D17" s="572" t="s">
        <v>49</v>
      </c>
      <c r="E17" s="578" t="s">
        <v>49</v>
      </c>
      <c r="F17" s="584" t="s">
        <v>49</v>
      </c>
      <c r="G17" s="572">
        <v>242055</v>
      </c>
      <c r="H17" s="578">
        <v>242055</v>
      </c>
      <c r="I17" s="584">
        <v>0</v>
      </c>
      <c r="J17" s="578">
        <v>296535</v>
      </c>
      <c r="K17" s="578">
        <v>261441</v>
      </c>
      <c r="L17" s="584">
        <v>35094</v>
      </c>
      <c r="M17" s="578">
        <v>384492</v>
      </c>
      <c r="N17" s="578">
        <v>312623</v>
      </c>
      <c r="O17" s="584">
        <v>71869</v>
      </c>
      <c r="Q17" s="588"/>
      <c r="R17" s="588"/>
      <c r="S17" s="588"/>
      <c r="T17" s="588"/>
      <c r="U17" s="588"/>
      <c r="V17" s="588"/>
      <c r="W17" s="588"/>
    </row>
    <row r="18" spans="1:23" ht="17.149999999999999" customHeight="1">
      <c r="A18" s="556">
        <v>20</v>
      </c>
      <c r="B18" s="373" t="s">
        <v>59</v>
      </c>
      <c r="C18" s="566" t="s">
        <v>150</v>
      </c>
      <c r="D18" s="572">
        <v>307536</v>
      </c>
      <c r="E18" s="578">
        <v>307501</v>
      </c>
      <c r="F18" s="584">
        <v>35</v>
      </c>
      <c r="G18" s="572">
        <v>274715</v>
      </c>
      <c r="H18" s="578">
        <v>263375</v>
      </c>
      <c r="I18" s="584">
        <v>11340</v>
      </c>
      <c r="J18" s="578">
        <v>207776</v>
      </c>
      <c r="K18" s="578">
        <v>200408</v>
      </c>
      <c r="L18" s="584">
        <v>7368</v>
      </c>
      <c r="M18" s="578">
        <v>239916</v>
      </c>
      <c r="N18" s="578">
        <v>235361</v>
      </c>
      <c r="O18" s="584">
        <v>4555</v>
      </c>
      <c r="Q18" s="588"/>
      <c r="R18" s="588"/>
      <c r="S18" s="588"/>
      <c r="T18" s="588"/>
      <c r="U18" s="588"/>
      <c r="V18" s="588"/>
      <c r="W18" s="588"/>
    </row>
    <row r="19" spans="1:23" ht="17.149999999999999" customHeight="1">
      <c r="A19" s="557" t="s">
        <v>486</v>
      </c>
      <c r="B19" s="373" t="s">
        <v>203</v>
      </c>
      <c r="C19" s="566" t="s">
        <v>66</v>
      </c>
      <c r="D19" s="572" t="s">
        <v>49</v>
      </c>
      <c r="E19" s="578" t="s">
        <v>49</v>
      </c>
      <c r="F19" s="584" t="s">
        <v>49</v>
      </c>
      <c r="G19" s="572">
        <v>442393</v>
      </c>
      <c r="H19" s="578">
        <v>366931</v>
      </c>
      <c r="I19" s="584">
        <v>75462</v>
      </c>
      <c r="J19" s="578">
        <v>314215</v>
      </c>
      <c r="K19" s="578">
        <v>314135</v>
      </c>
      <c r="L19" s="584">
        <v>80</v>
      </c>
      <c r="M19" s="578">
        <v>345575</v>
      </c>
      <c r="N19" s="578">
        <v>345575</v>
      </c>
      <c r="O19" s="584">
        <v>0</v>
      </c>
      <c r="Q19" s="588"/>
      <c r="R19" s="588"/>
      <c r="S19" s="588"/>
      <c r="T19" s="588"/>
      <c r="U19" s="588"/>
      <c r="V19" s="588"/>
      <c r="W19" s="588"/>
    </row>
    <row r="20" spans="1:23" ht="17.149999999999999" customHeight="1">
      <c r="B20" s="373" t="s">
        <v>437</v>
      </c>
      <c r="C20" s="567" t="s">
        <v>343</v>
      </c>
      <c r="D20" s="572" t="s">
        <v>524</v>
      </c>
      <c r="E20" s="578" t="s">
        <v>524</v>
      </c>
      <c r="F20" s="584" t="s">
        <v>524</v>
      </c>
      <c r="G20" s="572">
        <v>275452</v>
      </c>
      <c r="H20" s="578">
        <v>275452</v>
      </c>
      <c r="I20" s="584">
        <v>0</v>
      </c>
      <c r="J20" s="578">
        <v>280065</v>
      </c>
      <c r="K20" s="578">
        <v>280065</v>
      </c>
      <c r="L20" s="584">
        <v>0</v>
      </c>
      <c r="M20" s="578">
        <v>242896</v>
      </c>
      <c r="N20" s="578">
        <v>240517</v>
      </c>
      <c r="O20" s="584">
        <v>2379</v>
      </c>
      <c r="Q20" s="588"/>
      <c r="R20" s="588"/>
      <c r="S20" s="588"/>
      <c r="T20" s="588"/>
      <c r="U20" s="588"/>
      <c r="V20" s="588"/>
      <c r="W20" s="588"/>
    </row>
    <row r="21" spans="1:23" ht="17.149999999999999" customHeight="1">
      <c r="B21" s="373" t="s">
        <v>177</v>
      </c>
      <c r="C21" s="567" t="s">
        <v>274</v>
      </c>
      <c r="D21" s="572" t="s">
        <v>49</v>
      </c>
      <c r="E21" s="578" t="s">
        <v>49</v>
      </c>
      <c r="F21" s="584" t="s">
        <v>49</v>
      </c>
      <c r="G21" s="572">
        <v>394126</v>
      </c>
      <c r="H21" s="578">
        <v>394126</v>
      </c>
      <c r="I21" s="584">
        <v>0</v>
      </c>
      <c r="J21" s="578">
        <v>429963</v>
      </c>
      <c r="K21" s="578">
        <v>426963</v>
      </c>
      <c r="L21" s="584">
        <v>3000</v>
      </c>
      <c r="M21" s="578">
        <v>393142</v>
      </c>
      <c r="N21" s="578">
        <v>286953</v>
      </c>
      <c r="O21" s="584">
        <v>106189</v>
      </c>
      <c r="Q21" s="588"/>
      <c r="R21" s="588"/>
      <c r="S21" s="588"/>
      <c r="T21" s="588"/>
      <c r="U21" s="588"/>
      <c r="V21" s="588"/>
      <c r="W21" s="588"/>
    </row>
    <row r="22" spans="1:23" ht="17.149999999999999" customHeight="1">
      <c r="B22" s="373" t="s">
        <v>42</v>
      </c>
      <c r="C22" s="567" t="s">
        <v>235</v>
      </c>
      <c r="D22" s="572" t="s">
        <v>524</v>
      </c>
      <c r="E22" s="578" t="s">
        <v>524</v>
      </c>
      <c r="F22" s="584" t="s">
        <v>524</v>
      </c>
      <c r="G22" s="572">
        <v>248116</v>
      </c>
      <c r="H22" s="578">
        <v>210456</v>
      </c>
      <c r="I22" s="584">
        <v>37660</v>
      </c>
      <c r="J22" s="578">
        <v>127296</v>
      </c>
      <c r="K22" s="578">
        <v>127055</v>
      </c>
      <c r="L22" s="584">
        <v>241</v>
      </c>
      <c r="M22" s="578">
        <v>90748</v>
      </c>
      <c r="N22" s="578">
        <v>90563</v>
      </c>
      <c r="O22" s="584">
        <v>185</v>
      </c>
      <c r="Q22" s="588"/>
      <c r="R22" s="588"/>
      <c r="S22" s="588"/>
      <c r="T22" s="588"/>
      <c r="U22" s="588"/>
      <c r="V22" s="588"/>
      <c r="W22" s="588"/>
    </row>
    <row r="23" spans="1:23" ht="17.149999999999999" customHeight="1">
      <c r="B23" s="373" t="s">
        <v>245</v>
      </c>
      <c r="C23" s="567" t="s">
        <v>194</v>
      </c>
      <c r="D23" s="572" t="s">
        <v>524</v>
      </c>
      <c r="E23" s="578" t="s">
        <v>524</v>
      </c>
      <c r="F23" s="584" t="s">
        <v>524</v>
      </c>
      <c r="G23" s="572">
        <v>174849</v>
      </c>
      <c r="H23" s="578">
        <v>174849</v>
      </c>
      <c r="I23" s="584">
        <v>0</v>
      </c>
      <c r="J23" s="578">
        <v>224965</v>
      </c>
      <c r="K23" s="578">
        <v>165679</v>
      </c>
      <c r="L23" s="584">
        <v>59286</v>
      </c>
      <c r="M23" s="578">
        <v>166055</v>
      </c>
      <c r="N23" s="578">
        <v>164741</v>
      </c>
      <c r="O23" s="584">
        <v>1314</v>
      </c>
      <c r="Q23" s="588"/>
      <c r="R23" s="588"/>
      <c r="S23" s="588"/>
      <c r="T23" s="588"/>
      <c r="U23" s="588"/>
      <c r="V23" s="588"/>
      <c r="W23" s="588"/>
    </row>
    <row r="24" spans="1:23" ht="17.149999999999999" customHeight="1">
      <c r="B24" s="373" t="s">
        <v>368</v>
      </c>
      <c r="C24" s="566" t="s">
        <v>438</v>
      </c>
      <c r="D24" s="572">
        <v>294109</v>
      </c>
      <c r="E24" s="578">
        <v>294003</v>
      </c>
      <c r="F24" s="584">
        <v>106</v>
      </c>
      <c r="G24" s="572">
        <v>356433</v>
      </c>
      <c r="H24" s="578">
        <v>356433</v>
      </c>
      <c r="I24" s="584">
        <v>0</v>
      </c>
      <c r="J24" s="578">
        <v>327201</v>
      </c>
      <c r="K24" s="578">
        <v>327201</v>
      </c>
      <c r="L24" s="584">
        <v>0</v>
      </c>
      <c r="M24" s="578">
        <v>205812</v>
      </c>
      <c r="N24" s="578">
        <v>205812</v>
      </c>
      <c r="O24" s="584">
        <v>0</v>
      </c>
      <c r="Q24" s="588"/>
      <c r="R24" s="588"/>
      <c r="S24" s="588"/>
      <c r="T24" s="588"/>
      <c r="U24" s="588"/>
      <c r="V24" s="588"/>
      <c r="W24" s="588"/>
    </row>
    <row r="25" spans="1:23" ht="17.149999999999999" customHeight="1">
      <c r="B25" s="373" t="s">
        <v>102</v>
      </c>
      <c r="C25" s="566" t="s">
        <v>151</v>
      </c>
      <c r="D25" s="572">
        <v>571371</v>
      </c>
      <c r="E25" s="578">
        <v>405731</v>
      </c>
      <c r="F25" s="584">
        <v>165640</v>
      </c>
      <c r="G25" s="572">
        <v>296236</v>
      </c>
      <c r="H25" s="578">
        <v>295824</v>
      </c>
      <c r="I25" s="584">
        <v>412</v>
      </c>
      <c r="J25" s="578">
        <v>253333</v>
      </c>
      <c r="K25" s="578">
        <v>192763</v>
      </c>
      <c r="L25" s="584">
        <v>60570</v>
      </c>
      <c r="M25" s="578">
        <v>223924</v>
      </c>
      <c r="N25" s="578">
        <v>205173</v>
      </c>
      <c r="O25" s="584">
        <v>18751</v>
      </c>
      <c r="Q25" s="588"/>
      <c r="R25" s="588"/>
      <c r="S25" s="588"/>
      <c r="T25" s="588"/>
      <c r="U25" s="588"/>
      <c r="V25" s="588"/>
      <c r="W25" s="588"/>
    </row>
    <row r="26" spans="1:23" ht="17.149999999999999" customHeight="1">
      <c r="B26" s="373" t="s">
        <v>109</v>
      </c>
      <c r="C26" s="566" t="s">
        <v>423</v>
      </c>
      <c r="D26" s="572" t="s">
        <v>49</v>
      </c>
      <c r="E26" s="578" t="s">
        <v>49</v>
      </c>
      <c r="F26" s="584" t="s">
        <v>49</v>
      </c>
      <c r="G26" s="572">
        <v>363571</v>
      </c>
      <c r="H26" s="578">
        <v>363542</v>
      </c>
      <c r="I26" s="584">
        <v>29</v>
      </c>
      <c r="J26" s="578">
        <v>304533</v>
      </c>
      <c r="K26" s="578">
        <v>303551</v>
      </c>
      <c r="L26" s="584">
        <v>982</v>
      </c>
      <c r="M26" s="578">
        <v>282535</v>
      </c>
      <c r="N26" s="578">
        <v>282535</v>
      </c>
      <c r="O26" s="584">
        <v>0</v>
      </c>
      <c r="Q26" s="588"/>
      <c r="R26" s="588"/>
      <c r="S26" s="588"/>
      <c r="T26" s="588"/>
      <c r="U26" s="588"/>
      <c r="V26" s="588"/>
      <c r="W26" s="588"/>
    </row>
    <row r="27" spans="1:23" ht="17.149999999999999" customHeight="1">
      <c r="A27" s="555" t="s">
        <v>84</v>
      </c>
      <c r="B27" s="561" t="s">
        <v>9</v>
      </c>
      <c r="C27" s="568" t="s">
        <v>440</v>
      </c>
      <c r="D27" s="573">
        <v>208214</v>
      </c>
      <c r="E27" s="579">
        <v>186162</v>
      </c>
      <c r="F27" s="585">
        <v>22052</v>
      </c>
      <c r="G27" s="573">
        <v>256249</v>
      </c>
      <c r="H27" s="579">
        <v>254650</v>
      </c>
      <c r="I27" s="585">
        <v>1599</v>
      </c>
      <c r="J27" s="579">
        <v>225572</v>
      </c>
      <c r="K27" s="579">
        <v>221906</v>
      </c>
      <c r="L27" s="585">
        <v>3666</v>
      </c>
      <c r="M27" s="579">
        <v>281301</v>
      </c>
      <c r="N27" s="579">
        <v>281301</v>
      </c>
      <c r="O27" s="585">
        <v>0</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5">
      <c r="C52" s="386"/>
    </row>
    <row r="53" spans="3:7">
      <c r="G53" s="586"/>
    </row>
  </sheetData>
  <mergeCells count="5">
    <mergeCell ref="B9:C11"/>
    <mergeCell ref="D10:D11"/>
    <mergeCell ref="G10:G11"/>
    <mergeCell ref="J10:J11"/>
    <mergeCell ref="M10:M11"/>
  </mergeCells>
  <phoneticPr fontId="5"/>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workbookViewId="0">
      <selection sqref="A1:XFD1048576"/>
    </sheetView>
  </sheetViews>
  <sheetFormatPr defaultColWidth="9" defaultRowHeight="11"/>
  <cols>
    <col min="1" max="1" width="7" style="200" customWidth="1"/>
    <col min="2" max="2" width="3.90625" style="200" customWidth="1"/>
    <col min="3" max="3" width="16.6328125" style="200" customWidth="1"/>
    <col min="4" max="4" width="7.08984375" style="200" customWidth="1"/>
    <col min="5" max="5" width="7.6328125" style="200" customWidth="1"/>
    <col min="6" max="8" width="7.26953125" style="200" customWidth="1"/>
    <col min="9" max="9" width="7.6328125" style="200" customWidth="1"/>
    <col min="10" max="12" width="7.26953125" style="200" customWidth="1"/>
    <col min="13" max="13" width="7.6328125" style="200" customWidth="1"/>
    <col min="14" max="15" width="7.26953125" style="200" customWidth="1"/>
    <col min="16" max="16" width="7.08984375" style="200" customWidth="1"/>
    <col min="17" max="17" width="7.6328125" style="200" customWidth="1"/>
    <col min="18" max="19" width="7.26953125" style="200" customWidth="1"/>
    <col min="20" max="20" width="9" style="200" bestFit="1" customWidth="0"/>
    <col min="21" max="16384" width="9" style="200"/>
  </cols>
  <sheetData>
    <row r="6" spans="1:20" ht="16.5" customHeight="1">
      <c r="C6" s="1"/>
      <c r="E6" s="574" t="s">
        <v>405</v>
      </c>
    </row>
    <row r="7" spans="1:20" ht="15.75" customHeight="1"/>
    <row r="8" spans="1:20" ht="17.149999999999999" customHeight="1">
      <c r="C8" s="460">
        <v>45597</v>
      </c>
    </row>
    <row r="9" spans="1:20" ht="17.149999999999999" customHeight="1">
      <c r="B9" s="558" t="s">
        <v>145</v>
      </c>
      <c r="C9" s="562"/>
      <c r="D9" s="591"/>
      <c r="E9" s="597" t="s">
        <v>95</v>
      </c>
      <c r="F9" s="597"/>
      <c r="G9" s="603"/>
      <c r="H9" s="597"/>
      <c r="I9" s="597" t="s">
        <v>520</v>
      </c>
      <c r="J9" s="597"/>
      <c r="K9" s="603"/>
      <c r="L9" s="597"/>
      <c r="M9" s="597" t="s">
        <v>161</v>
      </c>
      <c r="N9" s="597"/>
      <c r="O9" s="603"/>
      <c r="P9" s="597"/>
      <c r="Q9" s="597" t="s">
        <v>485</v>
      </c>
      <c r="R9" s="597"/>
      <c r="S9" s="603"/>
    </row>
    <row r="10" spans="1:20" ht="9" customHeight="1">
      <c r="B10" s="559"/>
      <c r="C10" s="563"/>
      <c r="D10" s="592" t="s">
        <v>24</v>
      </c>
      <c r="E10" s="592" t="s">
        <v>262</v>
      </c>
      <c r="F10" s="601"/>
      <c r="G10" s="562"/>
      <c r="H10" s="592" t="s">
        <v>24</v>
      </c>
      <c r="I10" s="592" t="s">
        <v>262</v>
      </c>
      <c r="J10" s="601"/>
      <c r="K10" s="562"/>
      <c r="L10" s="592" t="s">
        <v>24</v>
      </c>
      <c r="M10" s="592" t="s">
        <v>262</v>
      </c>
      <c r="N10" s="601"/>
      <c r="O10" s="562"/>
      <c r="P10" s="592" t="s">
        <v>24</v>
      </c>
      <c r="Q10" s="592" t="s">
        <v>262</v>
      </c>
      <c r="R10" s="601"/>
      <c r="S10" s="562"/>
    </row>
    <row r="11" spans="1:20" ht="17.149999999999999" customHeight="1">
      <c r="B11" s="560"/>
      <c r="C11" s="564"/>
      <c r="D11" s="593"/>
      <c r="E11" s="593"/>
      <c r="F11" s="602" t="s">
        <v>521</v>
      </c>
      <c r="G11" s="604" t="s">
        <v>265</v>
      </c>
      <c r="H11" s="593"/>
      <c r="I11" s="593"/>
      <c r="J11" s="592" t="s">
        <v>521</v>
      </c>
      <c r="K11" s="608" t="s">
        <v>265</v>
      </c>
      <c r="L11" s="593"/>
      <c r="M11" s="593"/>
      <c r="N11" s="592" t="s">
        <v>521</v>
      </c>
      <c r="O11" s="608" t="s">
        <v>265</v>
      </c>
      <c r="P11" s="593"/>
      <c r="Q11" s="593"/>
      <c r="R11" s="592" t="s">
        <v>521</v>
      </c>
      <c r="S11" s="608" t="s">
        <v>265</v>
      </c>
      <c r="T11" s="587"/>
    </row>
    <row r="12" spans="1:20" s="130" customFormat="1" ht="10.5" customHeight="1">
      <c r="B12" s="589"/>
      <c r="C12" s="590"/>
      <c r="D12" s="594" t="s">
        <v>179</v>
      </c>
      <c r="E12" s="598" t="s">
        <v>189</v>
      </c>
      <c r="F12" s="598" t="s">
        <v>189</v>
      </c>
      <c r="G12" s="605" t="s">
        <v>189</v>
      </c>
      <c r="H12" s="400" t="s">
        <v>179</v>
      </c>
      <c r="I12" s="598" t="s">
        <v>189</v>
      </c>
      <c r="J12" s="598" t="s">
        <v>189</v>
      </c>
      <c r="K12" s="605" t="s">
        <v>189</v>
      </c>
      <c r="L12" s="400" t="s">
        <v>179</v>
      </c>
      <c r="M12" s="598" t="s">
        <v>189</v>
      </c>
      <c r="N12" s="598" t="s">
        <v>189</v>
      </c>
      <c r="O12" s="605" t="s">
        <v>189</v>
      </c>
      <c r="P12" s="400" t="s">
        <v>179</v>
      </c>
      <c r="Q12" s="598" t="s">
        <v>189</v>
      </c>
      <c r="R12" s="598" t="s">
        <v>189</v>
      </c>
      <c r="S12" s="605" t="s">
        <v>189</v>
      </c>
    </row>
    <row r="13" spans="1:20" ht="17.149999999999999" customHeight="1">
      <c r="A13" s="1"/>
      <c r="B13" s="373" t="s">
        <v>322</v>
      </c>
      <c r="C13" s="565" t="s">
        <v>146</v>
      </c>
      <c r="D13" s="595">
        <v>19.5</v>
      </c>
      <c r="E13" s="599">
        <v>162.80000000000001</v>
      </c>
      <c r="F13" s="599">
        <v>149</v>
      </c>
      <c r="G13" s="606">
        <v>13.8</v>
      </c>
      <c r="H13" s="599">
        <v>19.3</v>
      </c>
      <c r="I13" s="599">
        <v>161.1</v>
      </c>
      <c r="J13" s="599">
        <v>145.9</v>
      </c>
      <c r="K13" s="606">
        <v>15.2</v>
      </c>
      <c r="L13" s="599">
        <v>18.899999999999999</v>
      </c>
      <c r="M13" s="599">
        <v>144.80000000000001</v>
      </c>
      <c r="N13" s="599">
        <v>131.80000000000001</v>
      </c>
      <c r="O13" s="606">
        <v>13</v>
      </c>
      <c r="P13" s="599">
        <v>18</v>
      </c>
      <c r="Q13" s="599">
        <v>134.5</v>
      </c>
      <c r="R13" s="599">
        <v>125.8</v>
      </c>
      <c r="S13" s="606">
        <v>8.6999999999999993</v>
      </c>
    </row>
    <row r="14" spans="1:20" ht="17.149999999999999" customHeight="1">
      <c r="A14" s="1"/>
      <c r="B14" s="373" t="s">
        <v>239</v>
      </c>
      <c r="C14" s="566" t="s">
        <v>20</v>
      </c>
      <c r="D14" s="595" t="s">
        <v>524</v>
      </c>
      <c r="E14" s="599" t="s">
        <v>524</v>
      </c>
      <c r="F14" s="599" t="s">
        <v>524</v>
      </c>
      <c r="G14" s="606" t="s">
        <v>524</v>
      </c>
      <c r="H14" s="599" t="s">
        <v>49</v>
      </c>
      <c r="I14" s="599" t="s">
        <v>49</v>
      </c>
      <c r="J14" s="599" t="s">
        <v>49</v>
      </c>
      <c r="K14" s="606" t="s">
        <v>49</v>
      </c>
      <c r="L14" s="595">
        <v>22</v>
      </c>
      <c r="M14" s="599">
        <v>185.9</v>
      </c>
      <c r="N14" s="599">
        <v>171.1</v>
      </c>
      <c r="O14" s="606">
        <v>14.8</v>
      </c>
      <c r="P14" s="599">
        <v>20.7</v>
      </c>
      <c r="Q14" s="599">
        <v>168.1</v>
      </c>
      <c r="R14" s="599">
        <v>156.19999999999999</v>
      </c>
      <c r="S14" s="606">
        <v>11.9</v>
      </c>
    </row>
    <row r="15" spans="1:20" ht="17.149999999999999" customHeight="1">
      <c r="B15" s="373" t="s">
        <v>270</v>
      </c>
      <c r="C15" s="566" t="s">
        <v>124</v>
      </c>
      <c r="D15" s="595">
        <v>20</v>
      </c>
      <c r="E15" s="599">
        <v>172.5</v>
      </c>
      <c r="F15" s="599">
        <v>156.5</v>
      </c>
      <c r="G15" s="606">
        <v>16</v>
      </c>
      <c r="H15" s="599">
        <v>20</v>
      </c>
      <c r="I15" s="599">
        <v>171</v>
      </c>
      <c r="J15" s="599">
        <v>154.30000000000001</v>
      </c>
      <c r="K15" s="606">
        <v>16.7</v>
      </c>
      <c r="L15" s="599">
        <v>20.3</v>
      </c>
      <c r="M15" s="599">
        <v>167.2</v>
      </c>
      <c r="N15" s="599">
        <v>154.4</v>
      </c>
      <c r="O15" s="606">
        <v>12.8</v>
      </c>
      <c r="P15" s="599">
        <v>20.5</v>
      </c>
      <c r="Q15" s="599">
        <v>160.4</v>
      </c>
      <c r="R15" s="599">
        <v>149.30000000000001</v>
      </c>
      <c r="S15" s="606">
        <v>11.1</v>
      </c>
    </row>
    <row r="16" spans="1:20" ht="17.149999999999999" customHeight="1">
      <c r="B16" s="373" t="s">
        <v>171</v>
      </c>
      <c r="C16" s="567" t="s">
        <v>435</v>
      </c>
      <c r="D16" s="595" t="s">
        <v>49</v>
      </c>
      <c r="E16" s="599" t="s">
        <v>49</v>
      </c>
      <c r="F16" s="599" t="s">
        <v>49</v>
      </c>
      <c r="G16" s="606" t="s">
        <v>49</v>
      </c>
      <c r="H16" s="599" t="s">
        <v>49</v>
      </c>
      <c r="I16" s="599" t="s">
        <v>49</v>
      </c>
      <c r="J16" s="599" t="s">
        <v>49</v>
      </c>
      <c r="K16" s="606" t="s">
        <v>49</v>
      </c>
      <c r="L16" s="595">
        <v>19.3</v>
      </c>
      <c r="M16" s="599">
        <v>159.80000000000001</v>
      </c>
      <c r="N16" s="599">
        <v>148.6</v>
      </c>
      <c r="O16" s="606">
        <v>11.2</v>
      </c>
      <c r="P16" s="595">
        <v>17.2</v>
      </c>
      <c r="Q16" s="599">
        <v>160.4</v>
      </c>
      <c r="R16" s="599">
        <v>144.4</v>
      </c>
      <c r="S16" s="606">
        <v>16</v>
      </c>
    </row>
    <row r="17" spans="1:19" ht="17.149999999999999" customHeight="1">
      <c r="A17" s="1" t="s">
        <v>486</v>
      </c>
      <c r="B17" s="373" t="s">
        <v>347</v>
      </c>
      <c r="C17" s="566" t="s">
        <v>436</v>
      </c>
      <c r="D17" s="595" t="s">
        <v>524</v>
      </c>
      <c r="E17" s="599" t="s">
        <v>524</v>
      </c>
      <c r="F17" s="599" t="s">
        <v>524</v>
      </c>
      <c r="G17" s="606" t="s">
        <v>524</v>
      </c>
      <c r="H17" s="599">
        <v>18.899999999999999</v>
      </c>
      <c r="I17" s="599">
        <v>147</v>
      </c>
      <c r="J17" s="599">
        <v>140</v>
      </c>
      <c r="K17" s="606">
        <v>7</v>
      </c>
      <c r="L17" s="595">
        <v>19</v>
      </c>
      <c r="M17" s="599">
        <v>161.69999999999999</v>
      </c>
      <c r="N17" s="599">
        <v>155.1</v>
      </c>
      <c r="O17" s="606">
        <v>6.6</v>
      </c>
      <c r="P17" s="599">
        <v>18.7</v>
      </c>
      <c r="Q17" s="599">
        <v>154.5</v>
      </c>
      <c r="R17" s="599">
        <v>143.9</v>
      </c>
      <c r="S17" s="606">
        <v>10.6</v>
      </c>
    </row>
    <row r="18" spans="1:19" ht="17.149999999999999" customHeight="1">
      <c r="A18" s="556">
        <v>21</v>
      </c>
      <c r="B18" s="373" t="s">
        <v>11</v>
      </c>
      <c r="C18" s="566" t="s">
        <v>113</v>
      </c>
      <c r="D18" s="595" t="s">
        <v>49</v>
      </c>
      <c r="E18" s="599" t="s">
        <v>49</v>
      </c>
      <c r="F18" s="599" t="s">
        <v>49</v>
      </c>
      <c r="G18" s="606" t="s">
        <v>49</v>
      </c>
      <c r="H18" s="599">
        <v>19.5</v>
      </c>
      <c r="I18" s="599">
        <v>162.6</v>
      </c>
      <c r="J18" s="599">
        <v>141.80000000000001</v>
      </c>
      <c r="K18" s="606">
        <v>20.8</v>
      </c>
      <c r="L18" s="599">
        <v>20.8</v>
      </c>
      <c r="M18" s="599">
        <v>165</v>
      </c>
      <c r="N18" s="599">
        <v>145.30000000000001</v>
      </c>
      <c r="O18" s="606">
        <v>19.7</v>
      </c>
      <c r="P18" s="599">
        <v>20.9</v>
      </c>
      <c r="Q18" s="599">
        <v>192.5</v>
      </c>
      <c r="R18" s="599">
        <v>156.9</v>
      </c>
      <c r="S18" s="606">
        <v>35.6</v>
      </c>
    </row>
    <row r="19" spans="1:19" ht="17.149999999999999" customHeight="1">
      <c r="A19" s="557" t="s">
        <v>486</v>
      </c>
      <c r="B19" s="373" t="s">
        <v>59</v>
      </c>
      <c r="C19" s="566" t="s">
        <v>150</v>
      </c>
      <c r="D19" s="595">
        <v>18.7</v>
      </c>
      <c r="E19" s="599">
        <v>144.30000000000001</v>
      </c>
      <c r="F19" s="599">
        <v>138.6</v>
      </c>
      <c r="G19" s="606">
        <v>5.7</v>
      </c>
      <c r="H19" s="599">
        <v>19.3</v>
      </c>
      <c r="I19" s="599">
        <v>152.4</v>
      </c>
      <c r="J19" s="599">
        <v>144.19999999999999</v>
      </c>
      <c r="K19" s="606">
        <v>8.1999999999999993</v>
      </c>
      <c r="L19" s="599">
        <v>18.600000000000001</v>
      </c>
      <c r="M19" s="599">
        <v>123.8</v>
      </c>
      <c r="N19" s="599">
        <v>118.3</v>
      </c>
      <c r="O19" s="606">
        <v>5.5</v>
      </c>
      <c r="P19" s="599">
        <v>18.100000000000001</v>
      </c>
      <c r="Q19" s="599">
        <v>134.6</v>
      </c>
      <c r="R19" s="599">
        <v>126.5</v>
      </c>
      <c r="S19" s="606">
        <v>8.1</v>
      </c>
    </row>
    <row r="20" spans="1:19" ht="17.149999999999999" customHeight="1">
      <c r="B20" s="373" t="s">
        <v>203</v>
      </c>
      <c r="C20" s="566" t="s">
        <v>66</v>
      </c>
      <c r="D20" s="595" t="s">
        <v>49</v>
      </c>
      <c r="E20" s="599" t="s">
        <v>49</v>
      </c>
      <c r="F20" s="599" t="s">
        <v>49</v>
      </c>
      <c r="G20" s="606" t="s">
        <v>49</v>
      </c>
      <c r="H20" s="595">
        <v>19.100000000000001</v>
      </c>
      <c r="I20" s="599">
        <v>147.19999999999999</v>
      </c>
      <c r="J20" s="599">
        <v>138.4</v>
      </c>
      <c r="K20" s="606">
        <v>8.8000000000000007</v>
      </c>
      <c r="L20" s="599">
        <v>18.7</v>
      </c>
      <c r="M20" s="599">
        <v>143.9</v>
      </c>
      <c r="N20" s="599">
        <v>135.4</v>
      </c>
      <c r="O20" s="606">
        <v>8.5</v>
      </c>
      <c r="P20" s="599">
        <v>18.3</v>
      </c>
      <c r="Q20" s="599">
        <v>148.9</v>
      </c>
      <c r="R20" s="599">
        <v>136.4</v>
      </c>
      <c r="S20" s="606">
        <v>12.5</v>
      </c>
    </row>
    <row r="21" spans="1:19" ht="17.149999999999999" customHeight="1">
      <c r="B21" s="373" t="s">
        <v>437</v>
      </c>
      <c r="C21" s="567" t="s">
        <v>343</v>
      </c>
      <c r="D21" s="595" t="s">
        <v>524</v>
      </c>
      <c r="E21" s="599" t="s">
        <v>524</v>
      </c>
      <c r="F21" s="599" t="s">
        <v>524</v>
      </c>
      <c r="G21" s="606" t="s">
        <v>524</v>
      </c>
      <c r="H21" s="595">
        <v>19.2</v>
      </c>
      <c r="I21" s="599">
        <v>154.80000000000001</v>
      </c>
      <c r="J21" s="599">
        <v>143.5</v>
      </c>
      <c r="K21" s="606">
        <v>11.3</v>
      </c>
      <c r="L21" s="599">
        <v>19.3</v>
      </c>
      <c r="M21" s="599">
        <v>154.19999999999999</v>
      </c>
      <c r="N21" s="599">
        <v>142.80000000000001</v>
      </c>
      <c r="O21" s="606">
        <v>11.4</v>
      </c>
      <c r="P21" s="599">
        <v>16</v>
      </c>
      <c r="Q21" s="599">
        <v>128.9</v>
      </c>
      <c r="R21" s="599">
        <v>122.1</v>
      </c>
      <c r="S21" s="606">
        <v>6.8</v>
      </c>
    </row>
    <row r="22" spans="1:19" ht="17.149999999999999" customHeight="1">
      <c r="B22" s="373" t="s">
        <v>177</v>
      </c>
      <c r="C22" s="567" t="s">
        <v>274</v>
      </c>
      <c r="D22" s="595" t="s">
        <v>49</v>
      </c>
      <c r="E22" s="599" t="s">
        <v>49</v>
      </c>
      <c r="F22" s="599" t="s">
        <v>49</v>
      </c>
      <c r="G22" s="606" t="s">
        <v>49</v>
      </c>
      <c r="H22" s="595">
        <v>19.899999999999999</v>
      </c>
      <c r="I22" s="599">
        <v>175.3</v>
      </c>
      <c r="J22" s="599">
        <v>156</v>
      </c>
      <c r="K22" s="606">
        <v>19.3</v>
      </c>
      <c r="L22" s="599">
        <v>19.3</v>
      </c>
      <c r="M22" s="599">
        <v>157.69999999999999</v>
      </c>
      <c r="N22" s="599">
        <v>144.30000000000001</v>
      </c>
      <c r="O22" s="606">
        <v>13.4</v>
      </c>
      <c r="P22" s="599">
        <v>19.399999999999999</v>
      </c>
      <c r="Q22" s="599">
        <v>152</v>
      </c>
      <c r="R22" s="599">
        <v>142.80000000000001</v>
      </c>
      <c r="S22" s="606">
        <v>9.1999999999999993</v>
      </c>
    </row>
    <row r="23" spans="1:19" ht="17.149999999999999" customHeight="1">
      <c r="B23" s="373" t="s">
        <v>42</v>
      </c>
      <c r="C23" s="567" t="s">
        <v>235</v>
      </c>
      <c r="D23" s="595" t="s">
        <v>524</v>
      </c>
      <c r="E23" s="599" t="s">
        <v>524</v>
      </c>
      <c r="F23" s="599" t="s">
        <v>524</v>
      </c>
      <c r="G23" s="606" t="s">
        <v>524</v>
      </c>
      <c r="H23" s="595">
        <v>17.600000000000001</v>
      </c>
      <c r="I23" s="599">
        <v>135.80000000000001</v>
      </c>
      <c r="J23" s="599">
        <v>125.2</v>
      </c>
      <c r="K23" s="606">
        <v>10.6</v>
      </c>
      <c r="L23" s="599">
        <v>14.8</v>
      </c>
      <c r="M23" s="599">
        <v>94.9</v>
      </c>
      <c r="N23" s="599">
        <v>93</v>
      </c>
      <c r="O23" s="606">
        <v>1.9</v>
      </c>
      <c r="P23" s="599">
        <v>11.9</v>
      </c>
      <c r="Q23" s="599">
        <v>68.099999999999994</v>
      </c>
      <c r="R23" s="599">
        <v>65.3</v>
      </c>
      <c r="S23" s="606">
        <v>2.8</v>
      </c>
    </row>
    <row r="24" spans="1:19" ht="17.149999999999999" customHeight="1">
      <c r="B24" s="373" t="s">
        <v>245</v>
      </c>
      <c r="C24" s="567" t="s">
        <v>194</v>
      </c>
      <c r="D24" s="595" t="s">
        <v>524</v>
      </c>
      <c r="E24" s="599" t="s">
        <v>524</v>
      </c>
      <c r="F24" s="599" t="s">
        <v>524</v>
      </c>
      <c r="G24" s="606" t="s">
        <v>524</v>
      </c>
      <c r="H24" s="599">
        <v>15.4</v>
      </c>
      <c r="I24" s="599">
        <v>105</v>
      </c>
      <c r="J24" s="599">
        <v>93.7</v>
      </c>
      <c r="K24" s="606">
        <v>11.3</v>
      </c>
      <c r="L24" s="599">
        <v>15.6</v>
      </c>
      <c r="M24" s="599">
        <v>112.1</v>
      </c>
      <c r="N24" s="599">
        <v>107.5</v>
      </c>
      <c r="O24" s="606">
        <v>4.5999999999999996</v>
      </c>
      <c r="P24" s="599">
        <v>16.5</v>
      </c>
      <c r="Q24" s="599">
        <v>111.6</v>
      </c>
      <c r="R24" s="599">
        <v>109.9</v>
      </c>
      <c r="S24" s="606">
        <v>1.7</v>
      </c>
    </row>
    <row r="25" spans="1:19" ht="17.149999999999999" customHeight="1">
      <c r="B25" s="373" t="s">
        <v>368</v>
      </c>
      <c r="C25" s="566" t="s">
        <v>438</v>
      </c>
      <c r="D25" s="595">
        <v>17.399999999999999</v>
      </c>
      <c r="E25" s="599">
        <v>131.6</v>
      </c>
      <c r="F25" s="599">
        <v>127.7</v>
      </c>
      <c r="G25" s="606">
        <v>3.9</v>
      </c>
      <c r="H25" s="599">
        <v>18.600000000000001</v>
      </c>
      <c r="I25" s="599">
        <v>153.4</v>
      </c>
      <c r="J25" s="599">
        <v>137.19999999999999</v>
      </c>
      <c r="K25" s="606">
        <v>16.2</v>
      </c>
      <c r="L25" s="595">
        <v>19.5</v>
      </c>
      <c r="M25" s="599">
        <v>172.4</v>
      </c>
      <c r="N25" s="599">
        <v>131.4</v>
      </c>
      <c r="O25" s="606">
        <v>41</v>
      </c>
      <c r="P25" s="599">
        <v>17.3</v>
      </c>
      <c r="Q25" s="599">
        <v>114.2</v>
      </c>
      <c r="R25" s="599">
        <v>109.6</v>
      </c>
      <c r="S25" s="606">
        <v>4.5999999999999996</v>
      </c>
    </row>
    <row r="26" spans="1:19" ht="17.149999999999999" customHeight="1">
      <c r="B26" s="373" t="s">
        <v>102</v>
      </c>
      <c r="C26" s="566" t="s">
        <v>151</v>
      </c>
      <c r="D26" s="595">
        <v>19.3</v>
      </c>
      <c r="E26" s="599">
        <v>154.19999999999999</v>
      </c>
      <c r="F26" s="599">
        <v>143</v>
      </c>
      <c r="G26" s="606">
        <v>11.2</v>
      </c>
      <c r="H26" s="599">
        <v>18.8</v>
      </c>
      <c r="I26" s="599">
        <v>144.69999999999999</v>
      </c>
      <c r="J26" s="599">
        <v>138.80000000000001</v>
      </c>
      <c r="K26" s="599">
        <v>5.9</v>
      </c>
      <c r="L26" s="595">
        <v>17.3</v>
      </c>
      <c r="M26" s="599">
        <v>115.9</v>
      </c>
      <c r="N26" s="599">
        <v>113.5</v>
      </c>
      <c r="O26" s="606">
        <v>2.4</v>
      </c>
      <c r="P26" s="599">
        <v>18</v>
      </c>
      <c r="Q26" s="599">
        <v>121.2</v>
      </c>
      <c r="R26" s="599">
        <v>118.3</v>
      </c>
      <c r="S26" s="606">
        <v>2.9</v>
      </c>
    </row>
    <row r="27" spans="1:19" ht="17.149999999999999" customHeight="1">
      <c r="B27" s="373" t="s">
        <v>109</v>
      </c>
      <c r="C27" s="566" t="s">
        <v>423</v>
      </c>
      <c r="D27" s="595" t="s">
        <v>49</v>
      </c>
      <c r="E27" s="599" t="s">
        <v>49</v>
      </c>
      <c r="F27" s="599" t="s">
        <v>49</v>
      </c>
      <c r="G27" s="606" t="s">
        <v>49</v>
      </c>
      <c r="H27" s="599">
        <v>18.600000000000001</v>
      </c>
      <c r="I27" s="599">
        <v>160</v>
      </c>
      <c r="J27" s="599">
        <v>137.9</v>
      </c>
      <c r="K27" s="599">
        <v>22.1</v>
      </c>
      <c r="L27" s="595">
        <v>19.7</v>
      </c>
      <c r="M27" s="599">
        <v>160.9</v>
      </c>
      <c r="N27" s="599">
        <v>145.4</v>
      </c>
      <c r="O27" s="606">
        <v>15.5</v>
      </c>
      <c r="P27" s="599">
        <v>19.5</v>
      </c>
      <c r="Q27" s="599">
        <v>152.9</v>
      </c>
      <c r="R27" s="599">
        <v>148.30000000000001</v>
      </c>
      <c r="S27" s="606">
        <v>4.5999999999999996</v>
      </c>
    </row>
    <row r="28" spans="1:19" ht="17.149999999999999" customHeight="1">
      <c r="A28" s="200" t="s">
        <v>84</v>
      </c>
      <c r="B28" s="561" t="s">
        <v>9</v>
      </c>
      <c r="C28" s="568" t="s">
        <v>440</v>
      </c>
      <c r="D28" s="596">
        <v>18.100000000000001</v>
      </c>
      <c r="E28" s="600">
        <v>128.80000000000001</v>
      </c>
      <c r="F28" s="600">
        <v>120.3</v>
      </c>
      <c r="G28" s="607">
        <v>8.5</v>
      </c>
      <c r="H28" s="600">
        <v>19.100000000000001</v>
      </c>
      <c r="I28" s="600">
        <v>171.6</v>
      </c>
      <c r="J28" s="600">
        <v>146.9</v>
      </c>
      <c r="K28" s="607">
        <v>24.7</v>
      </c>
      <c r="L28" s="600">
        <v>19</v>
      </c>
      <c r="M28" s="600">
        <v>151.69999999999999</v>
      </c>
      <c r="N28" s="600">
        <v>136.1</v>
      </c>
      <c r="O28" s="607">
        <v>15.6</v>
      </c>
      <c r="P28" s="600">
        <v>19.8</v>
      </c>
      <c r="Q28" s="600">
        <v>160.4</v>
      </c>
      <c r="R28" s="600">
        <v>150.4</v>
      </c>
      <c r="S28" s="607">
        <v>10</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5">
      <c r="C52" s="386"/>
    </row>
    <row r="53" spans="3:7">
      <c r="G53" s="586"/>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5"/>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zoomScale="85" zoomScaleNormal="85" workbookViewId="0">
      <selection sqref="A1:XFD1048576"/>
    </sheetView>
  </sheetViews>
  <sheetFormatPr defaultColWidth="9" defaultRowHeight="13"/>
  <cols>
    <col min="1" max="1" width="4" style="1" customWidth="1"/>
    <col min="2" max="2" width="6.453125" style="1" customWidth="1"/>
    <col min="3" max="3" width="35" style="290" customWidth="1"/>
    <col min="4" max="13" width="10.36328125" style="1" customWidth="1"/>
    <col min="14" max="14" width="9" style="1" bestFit="1" customWidth="0"/>
    <col min="15" max="16384" width="9" style="1"/>
  </cols>
  <sheetData>
    <row r="1" spans="2:13" ht="24.75" customHeight="1">
      <c r="B1" s="10"/>
      <c r="C1" s="609"/>
      <c r="D1" s="475" t="s">
        <v>282</v>
      </c>
      <c r="E1" s="613"/>
      <c r="G1" s="10"/>
      <c r="I1" s="10"/>
      <c r="J1" s="10"/>
      <c r="K1" s="10"/>
      <c r="L1" s="10"/>
      <c r="M1" s="10"/>
    </row>
    <row r="2" spans="2:13" ht="24.75" customHeight="1">
      <c r="B2" s="10"/>
      <c r="C2" s="460">
        <v>45597</v>
      </c>
      <c r="D2" s="475"/>
      <c r="E2" s="613"/>
      <c r="G2" s="10"/>
      <c r="I2" s="10"/>
      <c r="J2" s="10"/>
      <c r="K2" s="10"/>
      <c r="L2" s="10"/>
      <c r="M2" s="10"/>
    </row>
    <row r="3" spans="2:13" ht="18" customHeight="1">
      <c r="B3" s="200"/>
      <c r="C3" s="461" t="s">
        <v>217</v>
      </c>
      <c r="D3" s="461"/>
      <c r="E3" s="200"/>
      <c r="F3" s="200"/>
      <c r="G3" s="200"/>
      <c r="H3" s="200"/>
      <c r="I3" s="200"/>
      <c r="J3" s="200"/>
      <c r="K3" s="200"/>
      <c r="L3" s="200"/>
      <c r="M3" s="1" t="s">
        <v>451</v>
      </c>
    </row>
    <row r="4" spans="2:13" s="446" customFormat="1" ht="18" customHeight="1">
      <c r="B4" s="447" t="s">
        <v>516</v>
      </c>
      <c r="C4" s="462"/>
      <c r="D4" s="536" t="s">
        <v>522</v>
      </c>
      <c r="E4" s="536"/>
      <c r="F4" s="536"/>
      <c r="G4" s="535"/>
      <c r="H4" s="620"/>
      <c r="I4" s="534" t="s">
        <v>247</v>
      </c>
      <c r="J4" s="535"/>
      <c r="K4" s="535"/>
      <c r="L4" s="535"/>
      <c r="M4" s="620"/>
    </row>
    <row r="5" spans="2:13" s="446" customFormat="1" ht="9.75" customHeight="1">
      <c r="B5" s="448"/>
      <c r="C5" s="463"/>
      <c r="D5" s="610" t="s">
        <v>185</v>
      </c>
      <c r="E5" s="488"/>
      <c r="F5" s="488"/>
      <c r="G5" s="552"/>
      <c r="H5" s="552"/>
      <c r="I5" s="610" t="s">
        <v>185</v>
      </c>
      <c r="J5" s="488"/>
      <c r="K5" s="488"/>
      <c r="L5" s="552"/>
      <c r="M5" s="617"/>
    </row>
    <row r="6" spans="2:13" s="446" customFormat="1" ht="9.75" customHeight="1">
      <c r="B6" s="448"/>
      <c r="C6" s="463"/>
      <c r="D6" s="611"/>
      <c r="E6" s="610" t="s">
        <v>457</v>
      </c>
      <c r="F6" s="488"/>
      <c r="G6" s="617"/>
      <c r="H6" s="621" t="s">
        <v>506</v>
      </c>
      <c r="I6" s="611"/>
      <c r="J6" s="610" t="s">
        <v>457</v>
      </c>
      <c r="K6" s="488"/>
      <c r="L6" s="617"/>
      <c r="M6" s="621" t="s">
        <v>506</v>
      </c>
    </row>
    <row r="7" spans="2:13" s="446" customFormat="1" ht="36" customHeight="1">
      <c r="B7" s="449"/>
      <c r="C7" s="464"/>
      <c r="D7" s="612"/>
      <c r="E7" s="612"/>
      <c r="F7" s="615" t="s">
        <v>523</v>
      </c>
      <c r="G7" s="618" t="s">
        <v>525</v>
      </c>
      <c r="H7" s="622"/>
      <c r="I7" s="612"/>
      <c r="J7" s="614"/>
      <c r="K7" s="616" t="s">
        <v>523</v>
      </c>
      <c r="L7" s="619" t="s">
        <v>525</v>
      </c>
      <c r="M7" s="622"/>
    </row>
    <row r="8" spans="2:13" ht="20.149999999999999" customHeight="1">
      <c r="B8" s="450" t="s">
        <v>322</v>
      </c>
      <c r="C8" s="465" t="s">
        <v>65</v>
      </c>
      <c r="D8" s="492">
        <v>366831</v>
      </c>
      <c r="E8" s="497">
        <v>340086</v>
      </c>
      <c r="F8" s="497">
        <v>309602</v>
      </c>
      <c r="G8" s="497">
        <v>30484</v>
      </c>
      <c r="H8" s="492">
        <v>26745</v>
      </c>
      <c r="I8" s="492">
        <v>114648</v>
      </c>
      <c r="J8" s="492">
        <v>112877</v>
      </c>
      <c r="K8" s="492">
        <v>110432</v>
      </c>
      <c r="L8" s="492">
        <v>2445</v>
      </c>
      <c r="M8" s="492">
        <v>1771</v>
      </c>
    </row>
    <row r="9" spans="2:13" ht="20.149999999999999" customHeight="1">
      <c r="B9" s="451" t="s">
        <v>239</v>
      </c>
      <c r="C9" s="466" t="s">
        <v>494</v>
      </c>
      <c r="D9" s="479">
        <v>386768</v>
      </c>
      <c r="E9" s="493">
        <v>372641</v>
      </c>
      <c r="F9" s="493">
        <v>348745</v>
      </c>
      <c r="G9" s="493">
        <v>23896</v>
      </c>
      <c r="H9" s="493">
        <v>14127</v>
      </c>
      <c r="I9" s="493">
        <v>140321</v>
      </c>
      <c r="J9" s="493">
        <v>140321</v>
      </c>
      <c r="K9" s="493">
        <v>138910</v>
      </c>
      <c r="L9" s="493">
        <v>1411</v>
      </c>
      <c r="M9" s="493">
        <v>0</v>
      </c>
    </row>
    <row r="10" spans="2:13" ht="20.149999999999999" customHeight="1">
      <c r="B10" s="452" t="s">
        <v>270</v>
      </c>
      <c r="C10" s="467" t="s">
        <v>78</v>
      </c>
      <c r="D10" s="480">
        <v>382000</v>
      </c>
      <c r="E10" s="494">
        <v>354984</v>
      </c>
      <c r="F10" s="494">
        <v>317614</v>
      </c>
      <c r="G10" s="494">
        <v>37370</v>
      </c>
      <c r="H10" s="494">
        <v>27016</v>
      </c>
      <c r="I10" s="494">
        <v>141824</v>
      </c>
      <c r="J10" s="494">
        <v>139309</v>
      </c>
      <c r="K10" s="494">
        <v>134874</v>
      </c>
      <c r="L10" s="494">
        <v>4435</v>
      </c>
      <c r="M10" s="494">
        <v>2515</v>
      </c>
    </row>
    <row r="11" spans="2:13" ht="20.149999999999999" customHeight="1">
      <c r="B11" s="453" t="s">
        <v>171</v>
      </c>
      <c r="C11" s="467" t="s">
        <v>305</v>
      </c>
      <c r="D11" s="480">
        <v>521133</v>
      </c>
      <c r="E11" s="494">
        <v>518315</v>
      </c>
      <c r="F11" s="494">
        <v>445910</v>
      </c>
      <c r="G11" s="494">
        <v>72405</v>
      </c>
      <c r="H11" s="494">
        <v>2818</v>
      </c>
      <c r="I11" s="494">
        <v>198106</v>
      </c>
      <c r="J11" s="494">
        <v>198106</v>
      </c>
      <c r="K11" s="494">
        <v>193707</v>
      </c>
      <c r="L11" s="494">
        <v>4399</v>
      </c>
      <c r="M11" s="494">
        <v>0</v>
      </c>
    </row>
    <row r="12" spans="2:13" ht="20.149999999999999" customHeight="1">
      <c r="B12" s="452" t="s">
        <v>347</v>
      </c>
      <c r="C12" s="467" t="s">
        <v>414</v>
      </c>
      <c r="D12" s="480">
        <v>355459</v>
      </c>
      <c r="E12" s="494">
        <v>354984</v>
      </c>
      <c r="F12" s="494">
        <v>335300</v>
      </c>
      <c r="G12" s="494">
        <v>19684</v>
      </c>
      <c r="H12" s="494">
        <v>475</v>
      </c>
      <c r="I12" s="494">
        <v>110245</v>
      </c>
      <c r="J12" s="494">
        <v>110245</v>
      </c>
      <c r="K12" s="494">
        <v>107591</v>
      </c>
      <c r="L12" s="494">
        <v>2654</v>
      </c>
      <c r="M12" s="494">
        <v>0</v>
      </c>
    </row>
    <row r="13" spans="2:13" ht="20.149999999999999" customHeight="1">
      <c r="B13" s="452" t="s">
        <v>11</v>
      </c>
      <c r="C13" s="467" t="s">
        <v>495</v>
      </c>
      <c r="D13" s="480">
        <v>359148</v>
      </c>
      <c r="E13" s="494">
        <v>312457</v>
      </c>
      <c r="F13" s="494">
        <v>259495</v>
      </c>
      <c r="G13" s="494">
        <v>52962</v>
      </c>
      <c r="H13" s="494">
        <v>46691</v>
      </c>
      <c r="I13" s="494">
        <v>127079</v>
      </c>
      <c r="J13" s="494">
        <v>126918</v>
      </c>
      <c r="K13" s="494">
        <v>123066</v>
      </c>
      <c r="L13" s="494">
        <v>3852</v>
      </c>
      <c r="M13" s="494">
        <v>161</v>
      </c>
    </row>
    <row r="14" spans="2:13" ht="20.149999999999999" customHeight="1">
      <c r="B14" s="452" t="s">
        <v>59</v>
      </c>
      <c r="C14" s="467" t="s">
        <v>268</v>
      </c>
      <c r="D14" s="480">
        <v>340280</v>
      </c>
      <c r="E14" s="494">
        <v>328975</v>
      </c>
      <c r="F14" s="494">
        <v>307864</v>
      </c>
      <c r="G14" s="494">
        <v>21111</v>
      </c>
      <c r="H14" s="494">
        <v>11305</v>
      </c>
      <c r="I14" s="494">
        <v>116467</v>
      </c>
      <c r="J14" s="494">
        <v>116355</v>
      </c>
      <c r="K14" s="494">
        <v>114515</v>
      </c>
      <c r="L14" s="494">
        <v>1840</v>
      </c>
      <c r="M14" s="494">
        <v>112</v>
      </c>
    </row>
    <row r="15" spans="2:13" ht="20.149999999999999" customHeight="1">
      <c r="B15" s="452" t="s">
        <v>203</v>
      </c>
      <c r="C15" s="467" t="s">
        <v>497</v>
      </c>
      <c r="D15" s="480">
        <v>383261</v>
      </c>
      <c r="E15" s="494">
        <v>371394</v>
      </c>
      <c r="F15" s="494">
        <v>341499</v>
      </c>
      <c r="G15" s="494">
        <v>29895</v>
      </c>
      <c r="H15" s="494">
        <v>11867</v>
      </c>
      <c r="I15" s="494">
        <v>174864</v>
      </c>
      <c r="J15" s="494">
        <v>173890</v>
      </c>
      <c r="K15" s="494">
        <v>168936</v>
      </c>
      <c r="L15" s="494">
        <v>4954</v>
      </c>
      <c r="M15" s="494">
        <v>974</v>
      </c>
    </row>
    <row r="16" spans="2:13" ht="20.149999999999999" customHeight="1">
      <c r="B16" s="452" t="s">
        <v>437</v>
      </c>
      <c r="C16" s="467" t="s">
        <v>398</v>
      </c>
      <c r="D16" s="480">
        <v>356329</v>
      </c>
      <c r="E16" s="494">
        <v>353759</v>
      </c>
      <c r="F16" s="494">
        <v>327085</v>
      </c>
      <c r="G16" s="494">
        <v>26674</v>
      </c>
      <c r="H16" s="494">
        <v>2570</v>
      </c>
      <c r="I16" s="494">
        <v>101437</v>
      </c>
      <c r="J16" s="494">
        <v>101398</v>
      </c>
      <c r="K16" s="494">
        <v>98000</v>
      </c>
      <c r="L16" s="494">
        <v>3398</v>
      </c>
      <c r="M16" s="494">
        <v>39</v>
      </c>
    </row>
    <row r="17" spans="2:13" ht="20.149999999999999" customHeight="1">
      <c r="B17" s="452" t="s">
        <v>177</v>
      </c>
      <c r="C17" s="467" t="s">
        <v>498</v>
      </c>
      <c r="D17" s="480">
        <v>458980</v>
      </c>
      <c r="E17" s="494">
        <v>414337</v>
      </c>
      <c r="F17" s="494">
        <v>377408</v>
      </c>
      <c r="G17" s="494">
        <v>36929</v>
      </c>
      <c r="H17" s="494">
        <v>44643</v>
      </c>
      <c r="I17" s="494">
        <v>150695</v>
      </c>
      <c r="J17" s="494">
        <v>150383</v>
      </c>
      <c r="K17" s="494">
        <v>146168</v>
      </c>
      <c r="L17" s="494">
        <v>4215</v>
      </c>
      <c r="M17" s="494">
        <v>312</v>
      </c>
    </row>
    <row r="18" spans="2:13" ht="20.149999999999999" customHeight="1">
      <c r="B18" s="452" t="s">
        <v>42</v>
      </c>
      <c r="C18" s="467" t="s">
        <v>326</v>
      </c>
      <c r="D18" s="480">
        <v>297006</v>
      </c>
      <c r="E18" s="494">
        <v>281821</v>
      </c>
      <c r="F18" s="494">
        <v>269933</v>
      </c>
      <c r="G18" s="494">
        <v>11888</v>
      </c>
      <c r="H18" s="494">
        <v>15185</v>
      </c>
      <c r="I18" s="494">
        <v>73848</v>
      </c>
      <c r="J18" s="494">
        <v>73612</v>
      </c>
      <c r="K18" s="494">
        <v>71769</v>
      </c>
      <c r="L18" s="494">
        <v>1843</v>
      </c>
      <c r="M18" s="494">
        <v>236</v>
      </c>
    </row>
    <row r="19" spans="2:13" ht="20.149999999999999" customHeight="1">
      <c r="B19" s="452" t="s">
        <v>245</v>
      </c>
      <c r="C19" s="467" t="s">
        <v>499</v>
      </c>
      <c r="D19" s="480">
        <v>338697</v>
      </c>
      <c r="E19" s="494">
        <v>285561</v>
      </c>
      <c r="F19" s="494">
        <v>269955</v>
      </c>
      <c r="G19" s="494">
        <v>15606</v>
      </c>
      <c r="H19" s="494">
        <v>53136</v>
      </c>
      <c r="I19" s="494">
        <v>92875</v>
      </c>
      <c r="J19" s="494">
        <v>91628</v>
      </c>
      <c r="K19" s="494">
        <v>90085</v>
      </c>
      <c r="L19" s="494">
        <v>1543</v>
      </c>
      <c r="M19" s="494">
        <v>1247</v>
      </c>
    </row>
    <row r="20" spans="2:13" ht="20.149999999999999" customHeight="1">
      <c r="B20" s="452" t="s">
        <v>368</v>
      </c>
      <c r="C20" s="467" t="s">
        <v>285</v>
      </c>
      <c r="D20" s="480">
        <v>363035</v>
      </c>
      <c r="E20" s="494">
        <v>363022</v>
      </c>
      <c r="F20" s="494">
        <v>358598</v>
      </c>
      <c r="G20" s="494">
        <v>4424</v>
      </c>
      <c r="H20" s="494">
        <v>13</v>
      </c>
      <c r="I20" s="494">
        <v>107758</v>
      </c>
      <c r="J20" s="494">
        <v>107757</v>
      </c>
      <c r="K20" s="494">
        <v>107632</v>
      </c>
      <c r="L20" s="494">
        <v>125</v>
      </c>
      <c r="M20" s="494">
        <v>1</v>
      </c>
    </row>
    <row r="21" spans="2:13" ht="20.149999999999999" customHeight="1">
      <c r="B21" s="452" t="s">
        <v>102</v>
      </c>
      <c r="C21" s="467" t="s">
        <v>157</v>
      </c>
      <c r="D21" s="480">
        <v>396706</v>
      </c>
      <c r="E21" s="494">
        <v>325888</v>
      </c>
      <c r="F21" s="494">
        <v>300910</v>
      </c>
      <c r="G21" s="494">
        <v>24978</v>
      </c>
      <c r="H21" s="494">
        <v>70818</v>
      </c>
      <c r="I21" s="494">
        <v>143399</v>
      </c>
      <c r="J21" s="494">
        <v>136374</v>
      </c>
      <c r="K21" s="494">
        <v>133999</v>
      </c>
      <c r="L21" s="494">
        <v>2375</v>
      </c>
      <c r="M21" s="494">
        <v>7025</v>
      </c>
    </row>
    <row r="22" spans="2:13" ht="20.149999999999999" customHeight="1">
      <c r="B22" s="452" t="s">
        <v>109</v>
      </c>
      <c r="C22" s="467" t="s">
        <v>453</v>
      </c>
      <c r="D22" s="480">
        <v>333453</v>
      </c>
      <c r="E22" s="494">
        <v>333194</v>
      </c>
      <c r="F22" s="494">
        <v>304374</v>
      </c>
      <c r="G22" s="494">
        <v>28820</v>
      </c>
      <c r="H22" s="494">
        <v>259</v>
      </c>
      <c r="I22" s="494">
        <v>148339</v>
      </c>
      <c r="J22" s="494">
        <v>146556</v>
      </c>
      <c r="K22" s="494">
        <v>134627</v>
      </c>
      <c r="L22" s="494">
        <v>11929</v>
      </c>
      <c r="M22" s="494">
        <v>1783</v>
      </c>
    </row>
    <row r="23" spans="2:13" ht="20.149999999999999" customHeight="1">
      <c r="B23" s="454" t="s">
        <v>9</v>
      </c>
      <c r="C23" s="468" t="s">
        <v>376</v>
      </c>
      <c r="D23" s="480">
        <v>281363</v>
      </c>
      <c r="E23" s="495">
        <v>277048</v>
      </c>
      <c r="F23" s="495">
        <v>242138</v>
      </c>
      <c r="G23" s="495">
        <v>34910</v>
      </c>
      <c r="H23" s="495">
        <v>4315</v>
      </c>
      <c r="I23" s="495">
        <v>116247</v>
      </c>
      <c r="J23" s="495">
        <v>114678</v>
      </c>
      <c r="K23" s="495">
        <v>109558</v>
      </c>
      <c r="L23" s="495">
        <v>5120</v>
      </c>
      <c r="M23" s="495">
        <v>1569</v>
      </c>
    </row>
    <row r="24" spans="2:13" ht="20.149999999999999" customHeight="1">
      <c r="B24" s="455" t="s">
        <v>116</v>
      </c>
      <c r="C24" s="469" t="s">
        <v>260</v>
      </c>
      <c r="D24" s="493">
        <v>289282</v>
      </c>
      <c r="E24" s="493">
        <v>289225</v>
      </c>
      <c r="F24" s="493">
        <v>256682</v>
      </c>
      <c r="G24" s="493">
        <v>32543</v>
      </c>
      <c r="H24" s="493">
        <v>57</v>
      </c>
      <c r="I24" s="493">
        <v>136080</v>
      </c>
      <c r="J24" s="493">
        <v>135887</v>
      </c>
      <c r="K24" s="493">
        <v>130030</v>
      </c>
      <c r="L24" s="493">
        <v>5857</v>
      </c>
      <c r="M24" s="493">
        <v>193</v>
      </c>
    </row>
    <row r="25" spans="2:13" ht="20.149999999999999" customHeight="1">
      <c r="B25" s="456" t="s">
        <v>352</v>
      </c>
      <c r="C25" s="467" t="s">
        <v>226</v>
      </c>
      <c r="D25" s="496">
        <v>318131</v>
      </c>
      <c r="E25" s="496">
        <v>318131</v>
      </c>
      <c r="F25" s="496">
        <v>290352</v>
      </c>
      <c r="G25" s="496">
        <v>27779</v>
      </c>
      <c r="H25" s="496">
        <v>0</v>
      </c>
      <c r="I25" s="496">
        <v>118165</v>
      </c>
      <c r="J25" s="496">
        <v>118165</v>
      </c>
      <c r="K25" s="496">
        <v>114735</v>
      </c>
      <c r="L25" s="496">
        <v>3430</v>
      </c>
      <c r="M25" s="496">
        <v>0</v>
      </c>
    </row>
    <row r="26" spans="2:13" ht="20.149999999999999" customHeight="1">
      <c r="B26" s="457" t="s">
        <v>4</v>
      </c>
      <c r="C26" s="470" t="s">
        <v>142</v>
      </c>
      <c r="D26" s="497">
        <v>332812</v>
      </c>
      <c r="E26" s="497">
        <v>332812</v>
      </c>
      <c r="F26" s="497">
        <v>289467</v>
      </c>
      <c r="G26" s="497">
        <v>43345</v>
      </c>
      <c r="H26" s="497">
        <v>0</v>
      </c>
      <c r="I26" s="497">
        <v>97080</v>
      </c>
      <c r="J26" s="497">
        <v>97080</v>
      </c>
      <c r="K26" s="497">
        <v>97080</v>
      </c>
      <c r="L26" s="497">
        <v>0</v>
      </c>
      <c r="M26" s="497">
        <v>0</v>
      </c>
    </row>
    <row r="27" spans="2:13" ht="20.149999999999999" customHeight="1">
      <c r="B27" s="458" t="s">
        <v>192</v>
      </c>
      <c r="C27" s="471" t="s">
        <v>400</v>
      </c>
      <c r="D27" s="494">
        <v>296524</v>
      </c>
      <c r="E27" s="494">
        <v>296271</v>
      </c>
      <c r="F27" s="494">
        <v>262794</v>
      </c>
      <c r="G27" s="494">
        <v>33477</v>
      </c>
      <c r="H27" s="494">
        <v>253</v>
      </c>
      <c r="I27" s="494">
        <v>104521</v>
      </c>
      <c r="J27" s="494">
        <v>104521</v>
      </c>
      <c r="K27" s="494">
        <v>102965</v>
      </c>
      <c r="L27" s="494">
        <v>1556</v>
      </c>
      <c r="M27" s="494">
        <v>0</v>
      </c>
    </row>
    <row r="28" spans="2:13" ht="20.149999999999999" customHeight="1">
      <c r="B28" s="458" t="s">
        <v>500</v>
      </c>
      <c r="C28" s="471" t="s">
        <v>406</v>
      </c>
      <c r="D28" s="494">
        <v>352791</v>
      </c>
      <c r="E28" s="494">
        <v>343090</v>
      </c>
      <c r="F28" s="494">
        <v>298716</v>
      </c>
      <c r="G28" s="494">
        <v>44374</v>
      </c>
      <c r="H28" s="494">
        <v>9701</v>
      </c>
      <c r="I28" s="494">
        <v>128411</v>
      </c>
      <c r="J28" s="494">
        <v>127472</v>
      </c>
      <c r="K28" s="494">
        <v>127044</v>
      </c>
      <c r="L28" s="494">
        <v>428</v>
      </c>
      <c r="M28" s="494">
        <v>939</v>
      </c>
    </row>
    <row r="29" spans="2:13" ht="20.149999999999999" customHeight="1">
      <c r="B29" s="458" t="s">
        <v>501</v>
      </c>
      <c r="C29" s="471" t="s">
        <v>502</v>
      </c>
      <c r="D29" s="494">
        <v>347836</v>
      </c>
      <c r="E29" s="494">
        <v>341879</v>
      </c>
      <c r="F29" s="494">
        <v>323287</v>
      </c>
      <c r="G29" s="494">
        <v>18592</v>
      </c>
      <c r="H29" s="494">
        <v>5957</v>
      </c>
      <c r="I29" s="494">
        <v>134329</v>
      </c>
      <c r="J29" s="494">
        <v>134200</v>
      </c>
      <c r="K29" s="494">
        <v>133601</v>
      </c>
      <c r="L29" s="494">
        <v>599</v>
      </c>
      <c r="M29" s="494">
        <v>129</v>
      </c>
    </row>
    <row r="30" spans="2:13" ht="20.149999999999999" customHeight="1">
      <c r="B30" s="458" t="s">
        <v>399</v>
      </c>
      <c r="C30" s="471" t="s">
        <v>227</v>
      </c>
      <c r="D30" s="494">
        <v>585521</v>
      </c>
      <c r="E30" s="494">
        <v>381969</v>
      </c>
      <c r="F30" s="494">
        <v>341257</v>
      </c>
      <c r="G30" s="494">
        <v>40712</v>
      </c>
      <c r="H30" s="494">
        <v>203552</v>
      </c>
      <c r="I30" s="494">
        <v>230437</v>
      </c>
      <c r="J30" s="494">
        <v>156531</v>
      </c>
      <c r="K30" s="494">
        <v>150546</v>
      </c>
      <c r="L30" s="494">
        <v>5985</v>
      </c>
      <c r="M30" s="494">
        <v>73906</v>
      </c>
    </row>
    <row r="31" spans="2:13" ht="20.149999999999999" customHeight="1">
      <c r="B31" s="458" t="s">
        <v>503</v>
      </c>
      <c r="C31" s="471" t="s">
        <v>180</v>
      </c>
      <c r="D31" s="494">
        <v>391781</v>
      </c>
      <c r="E31" s="494">
        <v>347024</v>
      </c>
      <c r="F31" s="494">
        <v>314204</v>
      </c>
      <c r="G31" s="494">
        <v>32820</v>
      </c>
      <c r="H31" s="494">
        <v>44757</v>
      </c>
      <c r="I31" s="494">
        <v>143154</v>
      </c>
      <c r="J31" s="494">
        <v>141805</v>
      </c>
      <c r="K31" s="494">
        <v>139895</v>
      </c>
      <c r="L31" s="494">
        <v>1910</v>
      </c>
      <c r="M31" s="494">
        <v>1349</v>
      </c>
    </row>
    <row r="32" spans="2:13" ht="20.149999999999999" customHeight="1">
      <c r="B32" s="458" t="s">
        <v>154</v>
      </c>
      <c r="C32" s="471" t="s">
        <v>378</v>
      </c>
      <c r="D32" s="494">
        <v>351674</v>
      </c>
      <c r="E32" s="494">
        <v>351599</v>
      </c>
      <c r="F32" s="494">
        <v>304653</v>
      </c>
      <c r="G32" s="494">
        <v>46946</v>
      </c>
      <c r="H32" s="494">
        <v>75</v>
      </c>
      <c r="I32" s="494">
        <v>146996</v>
      </c>
      <c r="J32" s="494">
        <v>146996</v>
      </c>
      <c r="K32" s="494">
        <v>135984</v>
      </c>
      <c r="L32" s="494">
        <v>11012</v>
      </c>
      <c r="M32" s="494">
        <v>0</v>
      </c>
    </row>
    <row r="33" spans="2:13" ht="20.149999999999999" customHeight="1">
      <c r="B33" s="458" t="s">
        <v>222</v>
      </c>
      <c r="C33" s="471" t="s">
        <v>491</v>
      </c>
      <c r="D33" s="494">
        <v>317007</v>
      </c>
      <c r="E33" s="494">
        <v>296734</v>
      </c>
      <c r="F33" s="494">
        <v>268546</v>
      </c>
      <c r="G33" s="494">
        <v>28188</v>
      </c>
      <c r="H33" s="494">
        <v>20273</v>
      </c>
      <c r="I33" s="494">
        <v>139247</v>
      </c>
      <c r="J33" s="494">
        <v>112169</v>
      </c>
      <c r="K33" s="494">
        <v>111789</v>
      </c>
      <c r="L33" s="494">
        <v>380</v>
      </c>
      <c r="M33" s="494">
        <v>27078</v>
      </c>
    </row>
    <row r="34" spans="2:13" ht="20.149999999999999" customHeight="1">
      <c r="B34" s="458" t="s">
        <v>504</v>
      </c>
      <c r="C34" s="471" t="s">
        <v>329</v>
      </c>
      <c r="D34" s="498">
        <v>437558</v>
      </c>
      <c r="E34" s="498">
        <v>349421</v>
      </c>
      <c r="F34" s="498">
        <v>317099</v>
      </c>
      <c r="G34" s="498">
        <v>32322</v>
      </c>
      <c r="H34" s="498">
        <v>88137</v>
      </c>
      <c r="I34" s="498">
        <v>125146</v>
      </c>
      <c r="J34" s="498">
        <v>120764</v>
      </c>
      <c r="K34" s="498">
        <v>118719</v>
      </c>
      <c r="L34" s="498">
        <v>2045</v>
      </c>
      <c r="M34" s="498">
        <v>4382</v>
      </c>
    </row>
    <row r="35" spans="2:13" ht="20.149999999999999" customHeight="1">
      <c r="B35" s="458" t="s">
        <v>204</v>
      </c>
      <c r="C35" s="471" t="s">
        <v>505</v>
      </c>
      <c r="D35" s="494">
        <v>352318</v>
      </c>
      <c r="E35" s="494">
        <v>352318</v>
      </c>
      <c r="F35" s="494">
        <v>311532</v>
      </c>
      <c r="G35" s="494">
        <v>40786</v>
      </c>
      <c r="H35" s="494">
        <v>0</v>
      </c>
      <c r="I35" s="494">
        <v>196138</v>
      </c>
      <c r="J35" s="494">
        <v>196138</v>
      </c>
      <c r="K35" s="494">
        <v>187213</v>
      </c>
      <c r="L35" s="494">
        <v>8925</v>
      </c>
      <c r="M35" s="494">
        <v>0</v>
      </c>
    </row>
    <row r="36" spans="2:13" ht="20.149999999999999" customHeight="1">
      <c r="B36" s="458" t="s">
        <v>252</v>
      </c>
      <c r="C36" s="471" t="s">
        <v>255</v>
      </c>
      <c r="D36" s="494">
        <v>313318</v>
      </c>
      <c r="E36" s="494">
        <v>313026</v>
      </c>
      <c r="F36" s="494">
        <v>280301</v>
      </c>
      <c r="G36" s="494">
        <v>32725</v>
      </c>
      <c r="H36" s="494">
        <v>292</v>
      </c>
      <c r="I36" s="494">
        <v>123878</v>
      </c>
      <c r="J36" s="494">
        <v>123878</v>
      </c>
      <c r="K36" s="494">
        <v>119635</v>
      </c>
      <c r="L36" s="494">
        <v>4243</v>
      </c>
      <c r="M36" s="494">
        <v>0</v>
      </c>
    </row>
    <row r="37" spans="2:13" ht="20.149999999999999" customHeight="1">
      <c r="B37" s="458" t="s">
        <v>18</v>
      </c>
      <c r="C37" s="471" t="s">
        <v>391</v>
      </c>
      <c r="D37" s="494">
        <v>365347</v>
      </c>
      <c r="E37" s="494">
        <v>365266</v>
      </c>
      <c r="F37" s="494">
        <v>330908</v>
      </c>
      <c r="G37" s="494">
        <v>34358</v>
      </c>
      <c r="H37" s="494">
        <v>81</v>
      </c>
      <c r="I37" s="494">
        <v>146508</v>
      </c>
      <c r="J37" s="494">
        <v>146508</v>
      </c>
      <c r="K37" s="494">
        <v>144823</v>
      </c>
      <c r="L37" s="494">
        <v>1685</v>
      </c>
      <c r="M37" s="494">
        <v>0</v>
      </c>
    </row>
    <row r="38" spans="2:13" ht="20.149999999999999" customHeight="1">
      <c r="B38" s="458" t="s">
        <v>470</v>
      </c>
      <c r="C38" s="471" t="s">
        <v>394</v>
      </c>
      <c r="D38" s="494">
        <v>383815</v>
      </c>
      <c r="E38" s="494">
        <v>383588</v>
      </c>
      <c r="F38" s="494">
        <v>337037</v>
      </c>
      <c r="G38" s="494">
        <v>46551</v>
      </c>
      <c r="H38" s="494">
        <v>227</v>
      </c>
      <c r="I38" s="494">
        <v>129873</v>
      </c>
      <c r="J38" s="494">
        <v>129873</v>
      </c>
      <c r="K38" s="494">
        <v>128042</v>
      </c>
      <c r="L38" s="494">
        <v>1831</v>
      </c>
      <c r="M38" s="494">
        <v>0</v>
      </c>
    </row>
    <row r="39" spans="2:13" ht="20.149999999999999" customHeight="1">
      <c r="B39" s="458" t="s">
        <v>98</v>
      </c>
      <c r="C39" s="471" t="s">
        <v>395</v>
      </c>
      <c r="D39" s="494">
        <v>350772</v>
      </c>
      <c r="E39" s="494">
        <v>325509</v>
      </c>
      <c r="F39" s="494">
        <v>291513</v>
      </c>
      <c r="G39" s="494">
        <v>33996</v>
      </c>
      <c r="H39" s="494">
        <v>25263</v>
      </c>
      <c r="I39" s="494">
        <v>198394</v>
      </c>
      <c r="J39" s="494">
        <v>197303</v>
      </c>
      <c r="K39" s="494">
        <v>186736</v>
      </c>
      <c r="L39" s="494">
        <v>10567</v>
      </c>
      <c r="M39" s="494">
        <v>1091</v>
      </c>
    </row>
    <row r="40" spans="2:13" ht="20.149999999999999" customHeight="1">
      <c r="B40" s="458" t="s">
        <v>489</v>
      </c>
      <c r="C40" s="471" t="s">
        <v>74</v>
      </c>
      <c r="D40" s="494">
        <v>348446</v>
      </c>
      <c r="E40" s="494">
        <v>343583</v>
      </c>
      <c r="F40" s="494">
        <v>328863</v>
      </c>
      <c r="G40" s="494">
        <v>14720</v>
      </c>
      <c r="H40" s="494">
        <v>4863</v>
      </c>
      <c r="I40" s="494">
        <v>129513</v>
      </c>
      <c r="J40" s="494">
        <v>129513</v>
      </c>
      <c r="K40" s="494">
        <v>129119</v>
      </c>
      <c r="L40" s="494">
        <v>394</v>
      </c>
      <c r="M40" s="494">
        <v>0</v>
      </c>
    </row>
    <row r="41" spans="2:13" ht="20.149999999999999" customHeight="1">
      <c r="B41" s="458" t="s">
        <v>200</v>
      </c>
      <c r="C41" s="471" t="s">
        <v>407</v>
      </c>
      <c r="D41" s="494">
        <v>364068</v>
      </c>
      <c r="E41" s="494">
        <v>363591</v>
      </c>
      <c r="F41" s="494">
        <v>321204</v>
      </c>
      <c r="G41" s="494">
        <v>42387</v>
      </c>
      <c r="H41" s="494">
        <v>477</v>
      </c>
      <c r="I41" s="494">
        <v>146572</v>
      </c>
      <c r="J41" s="494">
        <v>146572</v>
      </c>
      <c r="K41" s="494">
        <v>142395</v>
      </c>
      <c r="L41" s="494">
        <v>4177</v>
      </c>
      <c r="M41" s="494">
        <v>0</v>
      </c>
    </row>
    <row r="42" spans="2:13" ht="20.149999999999999" customHeight="1">
      <c r="B42" s="458" t="s">
        <v>284</v>
      </c>
      <c r="C42" s="471" t="s">
        <v>410</v>
      </c>
      <c r="D42" s="494">
        <v>404886</v>
      </c>
      <c r="E42" s="494">
        <v>401592</v>
      </c>
      <c r="F42" s="494">
        <v>363248</v>
      </c>
      <c r="G42" s="494">
        <v>38344</v>
      </c>
      <c r="H42" s="494">
        <v>3294</v>
      </c>
      <c r="I42" s="494">
        <v>169693</v>
      </c>
      <c r="J42" s="494">
        <v>168048</v>
      </c>
      <c r="K42" s="494">
        <v>166274</v>
      </c>
      <c r="L42" s="494">
        <v>1774</v>
      </c>
      <c r="M42" s="494">
        <v>1645</v>
      </c>
    </row>
    <row r="43" spans="2:13" ht="20.149999999999999" customHeight="1">
      <c r="B43" s="458" t="s">
        <v>126</v>
      </c>
      <c r="C43" s="471" t="s">
        <v>133</v>
      </c>
      <c r="D43" s="494">
        <v>416351</v>
      </c>
      <c r="E43" s="494">
        <v>385060</v>
      </c>
      <c r="F43" s="494">
        <v>345562</v>
      </c>
      <c r="G43" s="494">
        <v>39498</v>
      </c>
      <c r="H43" s="494">
        <v>31291</v>
      </c>
      <c r="I43" s="494">
        <v>159045</v>
      </c>
      <c r="J43" s="494">
        <v>155432</v>
      </c>
      <c r="K43" s="494">
        <v>150933</v>
      </c>
      <c r="L43" s="494">
        <v>4499</v>
      </c>
      <c r="M43" s="494">
        <v>3613</v>
      </c>
    </row>
    <row r="44" spans="2:13" ht="20.149999999999999" customHeight="1">
      <c r="B44" s="458" t="s">
        <v>276</v>
      </c>
      <c r="C44" s="472" t="s">
        <v>176</v>
      </c>
      <c r="D44" s="494">
        <v>340805</v>
      </c>
      <c r="E44" s="494">
        <v>338718</v>
      </c>
      <c r="F44" s="494">
        <v>310160</v>
      </c>
      <c r="G44" s="494">
        <v>28558</v>
      </c>
      <c r="H44" s="494">
        <v>2087</v>
      </c>
      <c r="I44" s="494">
        <v>118439</v>
      </c>
      <c r="J44" s="494">
        <v>118439</v>
      </c>
      <c r="K44" s="494">
        <v>116687</v>
      </c>
      <c r="L44" s="494">
        <v>1752</v>
      </c>
      <c r="M44" s="494">
        <v>0</v>
      </c>
    </row>
    <row r="45" spans="2:13" ht="20.149999999999999" customHeight="1">
      <c r="B45" s="455" t="s">
        <v>125</v>
      </c>
      <c r="C45" s="473" t="s">
        <v>231</v>
      </c>
      <c r="D45" s="493">
        <v>378907</v>
      </c>
      <c r="E45" s="493">
        <v>378250</v>
      </c>
      <c r="F45" s="493">
        <v>354937</v>
      </c>
      <c r="G45" s="493">
        <v>23313</v>
      </c>
      <c r="H45" s="493">
        <v>657</v>
      </c>
      <c r="I45" s="493">
        <v>159634</v>
      </c>
      <c r="J45" s="493">
        <v>159634</v>
      </c>
      <c r="K45" s="493">
        <v>152841</v>
      </c>
      <c r="L45" s="493">
        <v>6793</v>
      </c>
      <c r="M45" s="493">
        <v>0</v>
      </c>
    </row>
    <row r="46" spans="2:13" ht="20.149999999999999" customHeight="1">
      <c r="B46" s="459" t="s">
        <v>256</v>
      </c>
      <c r="C46" s="474" t="s">
        <v>445</v>
      </c>
      <c r="D46" s="495">
        <v>308869</v>
      </c>
      <c r="E46" s="495">
        <v>288907</v>
      </c>
      <c r="F46" s="495">
        <v>269587</v>
      </c>
      <c r="G46" s="495">
        <v>19320</v>
      </c>
      <c r="H46" s="495">
        <v>19962</v>
      </c>
      <c r="I46" s="495">
        <v>112665</v>
      </c>
      <c r="J46" s="495">
        <v>112543</v>
      </c>
      <c r="K46" s="495">
        <v>111139</v>
      </c>
      <c r="L46" s="495">
        <v>1404</v>
      </c>
      <c r="M46" s="495">
        <v>122</v>
      </c>
    </row>
    <row r="47" spans="2:13" ht="20.149999999999999" customHeight="1">
      <c r="B47" s="457" t="s">
        <v>420</v>
      </c>
      <c r="C47" s="470" t="s">
        <v>309</v>
      </c>
      <c r="D47" s="497">
        <v>309785</v>
      </c>
      <c r="E47" s="497">
        <v>284609</v>
      </c>
      <c r="F47" s="497">
        <v>272106</v>
      </c>
      <c r="G47" s="497">
        <v>12503</v>
      </c>
      <c r="H47" s="497">
        <v>25176</v>
      </c>
      <c r="I47" s="497">
        <v>94269</v>
      </c>
      <c r="J47" s="497">
        <v>94269</v>
      </c>
      <c r="K47" s="497">
        <v>90864</v>
      </c>
      <c r="L47" s="497">
        <v>3405</v>
      </c>
      <c r="M47" s="497">
        <v>0</v>
      </c>
    </row>
    <row r="48" spans="2:13" ht="20.149999999999999" customHeight="1">
      <c r="B48" s="458" t="s">
        <v>510</v>
      </c>
      <c r="C48" s="471" t="s">
        <v>511</v>
      </c>
      <c r="D48" s="494">
        <v>283554</v>
      </c>
      <c r="E48" s="494">
        <v>278886</v>
      </c>
      <c r="F48" s="494">
        <v>267645</v>
      </c>
      <c r="G48" s="494">
        <v>11241</v>
      </c>
      <c r="H48" s="494">
        <v>4668</v>
      </c>
      <c r="I48" s="494">
        <v>69183</v>
      </c>
      <c r="J48" s="494">
        <v>68893</v>
      </c>
      <c r="K48" s="494">
        <v>67406</v>
      </c>
      <c r="L48" s="494">
        <v>1487</v>
      </c>
      <c r="M48" s="494">
        <v>290</v>
      </c>
    </row>
    <row r="49" spans="2:13" ht="20.149999999999999" customHeight="1">
      <c r="B49" s="455" t="s">
        <v>165</v>
      </c>
      <c r="C49" s="469" t="s">
        <v>512</v>
      </c>
      <c r="D49" s="493">
        <v>453397</v>
      </c>
      <c r="E49" s="493">
        <v>374569</v>
      </c>
      <c r="F49" s="493">
        <v>341219</v>
      </c>
      <c r="G49" s="493">
        <v>33350</v>
      </c>
      <c r="H49" s="493">
        <v>78828</v>
      </c>
      <c r="I49" s="493">
        <v>176680</v>
      </c>
      <c r="J49" s="493">
        <v>151260</v>
      </c>
      <c r="K49" s="493">
        <v>146985</v>
      </c>
      <c r="L49" s="493">
        <v>4275</v>
      </c>
      <c r="M49" s="493">
        <v>25420</v>
      </c>
    </row>
    <row r="50" spans="2:13" ht="20.149999999999999" customHeight="1">
      <c r="B50" s="459" t="s">
        <v>128</v>
      </c>
      <c r="C50" s="468" t="s">
        <v>26</v>
      </c>
      <c r="D50" s="495">
        <v>321763</v>
      </c>
      <c r="E50" s="495">
        <v>261533</v>
      </c>
      <c r="F50" s="495">
        <v>247623</v>
      </c>
      <c r="G50" s="495">
        <v>13910</v>
      </c>
      <c r="H50" s="495">
        <v>60230</v>
      </c>
      <c r="I50" s="495">
        <v>134263</v>
      </c>
      <c r="J50" s="495">
        <v>132288</v>
      </c>
      <c r="K50" s="495">
        <v>130435</v>
      </c>
      <c r="L50" s="495">
        <v>1853</v>
      </c>
      <c r="M50" s="495">
        <v>1975</v>
      </c>
    </row>
    <row r="51" spans="2:13" ht="20.149999999999999" customHeight="1">
      <c r="B51" s="457" t="s">
        <v>31</v>
      </c>
      <c r="C51" s="470" t="s">
        <v>173</v>
      </c>
      <c r="D51" s="493">
        <v>231418</v>
      </c>
      <c r="E51" s="493">
        <v>230758</v>
      </c>
      <c r="F51" s="493">
        <v>201715</v>
      </c>
      <c r="G51" s="493">
        <v>29043</v>
      </c>
      <c r="H51" s="493">
        <v>660</v>
      </c>
      <c r="I51" s="493">
        <v>161945</v>
      </c>
      <c r="J51" s="493">
        <v>161859</v>
      </c>
      <c r="K51" s="493">
        <v>154543</v>
      </c>
      <c r="L51" s="493">
        <v>7316</v>
      </c>
      <c r="M51" s="493">
        <v>86</v>
      </c>
    </row>
    <row r="52" spans="2:13" ht="20.149999999999999" customHeight="1">
      <c r="B52" s="458" t="s">
        <v>382</v>
      </c>
      <c r="C52" s="471" t="s">
        <v>513</v>
      </c>
      <c r="D52" s="494">
        <v>309946</v>
      </c>
      <c r="E52" s="494">
        <v>300877</v>
      </c>
      <c r="F52" s="494">
        <v>251559</v>
      </c>
      <c r="G52" s="494">
        <v>49318</v>
      </c>
      <c r="H52" s="494">
        <v>9069</v>
      </c>
      <c r="I52" s="494">
        <v>103921</v>
      </c>
      <c r="J52" s="494">
        <v>101696</v>
      </c>
      <c r="K52" s="494">
        <v>96184</v>
      </c>
      <c r="L52" s="494">
        <v>5512</v>
      </c>
      <c r="M52" s="494">
        <v>2225</v>
      </c>
    </row>
    <row r="53" spans="2:13" ht="20.149999999999999" customHeight="1">
      <c r="B53" s="459" t="s">
        <v>472</v>
      </c>
      <c r="C53" s="468" t="s">
        <v>514</v>
      </c>
      <c r="D53" s="495">
        <v>306156</v>
      </c>
      <c r="E53" s="495">
        <v>306156</v>
      </c>
      <c r="F53" s="495">
        <v>293766</v>
      </c>
      <c r="G53" s="495">
        <v>12390</v>
      </c>
      <c r="H53" s="495">
        <v>0</v>
      </c>
      <c r="I53" s="495">
        <v>122907</v>
      </c>
      <c r="J53" s="495">
        <v>122907</v>
      </c>
      <c r="K53" s="495">
        <v>122677</v>
      </c>
      <c r="L53" s="495">
        <v>230</v>
      </c>
      <c r="M53" s="495">
        <v>0</v>
      </c>
    </row>
    <row r="54" spans="2:13" ht="23.25" customHeight="1">
      <c r="B54" s="10"/>
      <c r="C54" s="609"/>
      <c r="D54" s="475" t="s">
        <v>178</v>
      </c>
      <c r="E54" s="613"/>
      <c r="F54" s="416"/>
      <c r="G54" s="10"/>
      <c r="I54" s="10"/>
      <c r="J54" s="10"/>
      <c r="K54" s="10"/>
      <c r="L54" s="10"/>
      <c r="M54" s="10"/>
    </row>
    <row r="55" spans="2:13" ht="23.25" customHeight="1">
      <c r="B55" s="10"/>
      <c r="C55" s="460">
        <v>45597</v>
      </c>
      <c r="D55" s="475"/>
      <c r="E55" s="613"/>
      <c r="G55" s="10"/>
      <c r="I55" s="10"/>
      <c r="J55" s="10"/>
      <c r="K55" s="10"/>
      <c r="L55" s="10"/>
      <c r="M55" s="10"/>
    </row>
    <row r="56" spans="2:13" ht="18" customHeight="1">
      <c r="B56" s="200"/>
      <c r="C56" s="461" t="s">
        <v>353</v>
      </c>
      <c r="D56" s="461"/>
      <c r="E56" s="200"/>
      <c r="F56" s="200"/>
      <c r="G56" s="200"/>
      <c r="H56" s="200"/>
      <c r="I56" s="200"/>
      <c r="J56" s="200"/>
      <c r="K56" s="200"/>
      <c r="L56" s="200"/>
      <c r="M56" s="1" t="s">
        <v>372</v>
      </c>
    </row>
    <row r="57" spans="2:13" s="446" customFormat="1" ht="18" customHeight="1">
      <c r="B57" s="447" t="s">
        <v>516</v>
      </c>
      <c r="C57" s="462"/>
      <c r="D57" s="536" t="s">
        <v>283</v>
      </c>
      <c r="E57" s="536"/>
      <c r="F57" s="536"/>
      <c r="G57" s="535"/>
      <c r="H57" s="620"/>
      <c r="I57" s="534" t="s">
        <v>526</v>
      </c>
      <c r="J57" s="535"/>
      <c r="K57" s="535"/>
      <c r="L57" s="535"/>
      <c r="M57" s="620"/>
    </row>
    <row r="58" spans="2:13" s="446" customFormat="1" ht="9.75" customHeight="1">
      <c r="B58" s="448"/>
      <c r="C58" s="463"/>
      <c r="D58" s="610" t="s">
        <v>185</v>
      </c>
      <c r="E58" s="488"/>
      <c r="F58" s="488"/>
      <c r="G58" s="552"/>
      <c r="H58" s="552"/>
      <c r="I58" s="610" t="s">
        <v>185</v>
      </c>
      <c r="J58" s="488"/>
      <c r="K58" s="488"/>
      <c r="L58" s="552"/>
      <c r="M58" s="617"/>
    </row>
    <row r="59" spans="2:13" s="446" customFormat="1" ht="9.75" customHeight="1">
      <c r="B59" s="448"/>
      <c r="C59" s="463"/>
      <c r="D59" s="611"/>
      <c r="E59" s="610" t="s">
        <v>457</v>
      </c>
      <c r="F59" s="488"/>
      <c r="G59" s="617"/>
      <c r="H59" s="621" t="s">
        <v>506</v>
      </c>
      <c r="I59" s="611"/>
      <c r="J59" s="610" t="s">
        <v>457</v>
      </c>
      <c r="K59" s="488"/>
      <c r="L59" s="617"/>
      <c r="M59" s="621" t="s">
        <v>506</v>
      </c>
    </row>
    <row r="60" spans="2:13" s="446" customFormat="1" ht="36" customHeight="1">
      <c r="B60" s="449"/>
      <c r="C60" s="464"/>
      <c r="D60" s="612"/>
      <c r="E60" s="614"/>
      <c r="F60" s="616" t="s">
        <v>523</v>
      </c>
      <c r="G60" s="619" t="s">
        <v>525</v>
      </c>
      <c r="H60" s="622"/>
      <c r="I60" s="612"/>
      <c r="J60" s="614"/>
      <c r="K60" s="616" t="s">
        <v>523</v>
      </c>
      <c r="L60" s="619" t="s">
        <v>525</v>
      </c>
      <c r="M60" s="622"/>
    </row>
    <row r="61" spans="2:13" ht="20.149999999999999" customHeight="1">
      <c r="B61" s="450" t="s">
        <v>322</v>
      </c>
      <c r="C61" s="465" t="s">
        <v>65</v>
      </c>
      <c r="D61" s="492">
        <v>379106</v>
      </c>
      <c r="E61" s="492">
        <v>348493</v>
      </c>
      <c r="F61" s="492">
        <v>314351</v>
      </c>
      <c r="G61" s="492">
        <v>34142</v>
      </c>
      <c r="H61" s="492">
        <v>30613</v>
      </c>
      <c r="I61" s="492">
        <v>130121</v>
      </c>
      <c r="J61" s="492">
        <v>126979</v>
      </c>
      <c r="K61" s="492">
        <v>123729</v>
      </c>
      <c r="L61" s="492">
        <v>3250</v>
      </c>
      <c r="M61" s="492">
        <v>3142</v>
      </c>
    </row>
    <row r="62" spans="2:13" ht="20.149999999999999" customHeight="1">
      <c r="B62" s="451" t="s">
        <v>239</v>
      </c>
      <c r="C62" s="466" t="s">
        <v>494</v>
      </c>
      <c r="D62" s="479">
        <v>377948</v>
      </c>
      <c r="E62" s="493">
        <v>364088</v>
      </c>
      <c r="F62" s="493">
        <v>342222</v>
      </c>
      <c r="G62" s="493">
        <v>21866</v>
      </c>
      <c r="H62" s="493">
        <v>13860</v>
      </c>
      <c r="I62" s="493">
        <v>179570</v>
      </c>
      <c r="J62" s="493">
        <v>179570</v>
      </c>
      <c r="K62" s="493">
        <v>178012</v>
      </c>
      <c r="L62" s="493">
        <v>1558</v>
      </c>
      <c r="M62" s="493">
        <v>0</v>
      </c>
    </row>
    <row r="63" spans="2:13" ht="20.149999999999999" customHeight="1">
      <c r="B63" s="452" t="s">
        <v>270</v>
      </c>
      <c r="C63" s="467" t="s">
        <v>78</v>
      </c>
      <c r="D63" s="480">
        <v>396165</v>
      </c>
      <c r="E63" s="494">
        <v>364937</v>
      </c>
      <c r="F63" s="494">
        <v>325834</v>
      </c>
      <c r="G63" s="494">
        <v>39103</v>
      </c>
      <c r="H63" s="494">
        <v>31228</v>
      </c>
      <c r="I63" s="494">
        <v>160152</v>
      </c>
      <c r="J63" s="494">
        <v>156036</v>
      </c>
      <c r="K63" s="494">
        <v>149579</v>
      </c>
      <c r="L63" s="494">
        <v>6457</v>
      </c>
      <c r="M63" s="494">
        <v>4116</v>
      </c>
    </row>
    <row r="64" spans="2:13" ht="20.149999999999999" customHeight="1">
      <c r="B64" s="453" t="s">
        <v>171</v>
      </c>
      <c r="C64" s="467" t="s">
        <v>305</v>
      </c>
      <c r="D64" s="480">
        <v>561679</v>
      </c>
      <c r="E64" s="494">
        <v>557925</v>
      </c>
      <c r="F64" s="494">
        <v>480522</v>
      </c>
      <c r="G64" s="494">
        <v>77403</v>
      </c>
      <c r="H64" s="494">
        <v>3754</v>
      </c>
      <c r="I64" s="494">
        <v>198106</v>
      </c>
      <c r="J64" s="494">
        <v>198106</v>
      </c>
      <c r="K64" s="494">
        <v>193707</v>
      </c>
      <c r="L64" s="494">
        <v>4399</v>
      </c>
      <c r="M64" s="494">
        <v>0</v>
      </c>
    </row>
    <row r="65" spans="2:13" ht="20.149999999999999" customHeight="1">
      <c r="B65" s="452" t="s">
        <v>347</v>
      </c>
      <c r="C65" s="467" t="s">
        <v>414</v>
      </c>
      <c r="D65" s="480">
        <v>372346</v>
      </c>
      <c r="E65" s="494">
        <v>371669</v>
      </c>
      <c r="F65" s="494">
        <v>351877</v>
      </c>
      <c r="G65" s="494">
        <v>19792</v>
      </c>
      <c r="H65" s="494">
        <v>677</v>
      </c>
      <c r="I65" s="494">
        <v>112482</v>
      </c>
      <c r="J65" s="494">
        <v>112482</v>
      </c>
      <c r="K65" s="494">
        <v>109606</v>
      </c>
      <c r="L65" s="494">
        <v>2876</v>
      </c>
      <c r="M65" s="494">
        <v>0</v>
      </c>
    </row>
    <row r="66" spans="2:13" ht="20.149999999999999" customHeight="1">
      <c r="B66" s="452" t="s">
        <v>11</v>
      </c>
      <c r="C66" s="467" t="s">
        <v>495</v>
      </c>
      <c r="D66" s="480">
        <v>318547</v>
      </c>
      <c r="E66" s="494">
        <v>292295</v>
      </c>
      <c r="F66" s="494">
        <v>236876</v>
      </c>
      <c r="G66" s="494">
        <v>55419</v>
      </c>
      <c r="H66" s="494">
        <v>26252</v>
      </c>
      <c r="I66" s="494">
        <v>134506</v>
      </c>
      <c r="J66" s="494">
        <v>134297</v>
      </c>
      <c r="K66" s="494">
        <v>129287</v>
      </c>
      <c r="L66" s="494">
        <v>5010</v>
      </c>
      <c r="M66" s="494">
        <v>209</v>
      </c>
    </row>
    <row r="67" spans="2:13" ht="20.149999999999999" customHeight="1">
      <c r="B67" s="452" t="s">
        <v>59</v>
      </c>
      <c r="C67" s="467" t="s">
        <v>268</v>
      </c>
      <c r="D67" s="480">
        <v>347359</v>
      </c>
      <c r="E67" s="494">
        <v>329603</v>
      </c>
      <c r="F67" s="494">
        <v>306364</v>
      </c>
      <c r="G67" s="494">
        <v>23239</v>
      </c>
      <c r="H67" s="494">
        <v>17756</v>
      </c>
      <c r="I67" s="494">
        <v>128148</v>
      </c>
      <c r="J67" s="494">
        <v>128104</v>
      </c>
      <c r="K67" s="494">
        <v>125805</v>
      </c>
      <c r="L67" s="494">
        <v>2299</v>
      </c>
      <c r="M67" s="494">
        <v>44</v>
      </c>
    </row>
    <row r="68" spans="2:13" ht="20.149999999999999" customHeight="1">
      <c r="B68" s="452" t="s">
        <v>203</v>
      </c>
      <c r="C68" s="467" t="s">
        <v>497</v>
      </c>
      <c r="D68" s="480">
        <v>392531</v>
      </c>
      <c r="E68" s="494">
        <v>368828</v>
      </c>
      <c r="F68" s="494">
        <v>341558</v>
      </c>
      <c r="G68" s="494">
        <v>27270</v>
      </c>
      <c r="H68" s="494">
        <v>23703</v>
      </c>
      <c r="I68" s="494">
        <v>171903</v>
      </c>
      <c r="J68" s="494">
        <v>170128</v>
      </c>
      <c r="K68" s="494">
        <v>161808</v>
      </c>
      <c r="L68" s="494">
        <v>8320</v>
      </c>
      <c r="M68" s="494">
        <v>1775</v>
      </c>
    </row>
    <row r="69" spans="2:13" ht="20.149999999999999" customHeight="1">
      <c r="B69" s="452" t="s">
        <v>437</v>
      </c>
      <c r="C69" s="467" t="s">
        <v>398</v>
      </c>
      <c r="D69" s="480">
        <v>333535</v>
      </c>
      <c r="E69" s="494">
        <v>333535</v>
      </c>
      <c r="F69" s="494">
        <v>301398</v>
      </c>
      <c r="G69" s="494">
        <v>32137</v>
      </c>
      <c r="H69" s="494">
        <v>0</v>
      </c>
      <c r="I69" s="494">
        <v>132834</v>
      </c>
      <c r="J69" s="494">
        <v>132834</v>
      </c>
      <c r="K69" s="494">
        <v>131929</v>
      </c>
      <c r="L69" s="494">
        <v>905</v>
      </c>
      <c r="M69" s="494">
        <v>0</v>
      </c>
    </row>
    <row r="70" spans="2:13" ht="20.149999999999999" customHeight="1">
      <c r="B70" s="452" t="s">
        <v>177</v>
      </c>
      <c r="C70" s="467" t="s">
        <v>498</v>
      </c>
      <c r="D70" s="480">
        <v>449081</v>
      </c>
      <c r="E70" s="494">
        <v>447827</v>
      </c>
      <c r="F70" s="494">
        <v>408429</v>
      </c>
      <c r="G70" s="494">
        <v>39398</v>
      </c>
      <c r="H70" s="494">
        <v>1254</v>
      </c>
      <c r="I70" s="494">
        <v>167183</v>
      </c>
      <c r="J70" s="494">
        <v>167183</v>
      </c>
      <c r="K70" s="494">
        <v>161844</v>
      </c>
      <c r="L70" s="494">
        <v>5339</v>
      </c>
      <c r="M70" s="494">
        <v>0</v>
      </c>
    </row>
    <row r="71" spans="2:13" ht="20.149999999999999" customHeight="1">
      <c r="B71" s="452" t="s">
        <v>42</v>
      </c>
      <c r="C71" s="467" t="s">
        <v>326</v>
      </c>
      <c r="D71" s="480">
        <v>303263</v>
      </c>
      <c r="E71" s="494">
        <v>278795</v>
      </c>
      <c r="F71" s="494">
        <v>266284</v>
      </c>
      <c r="G71" s="494">
        <v>12511</v>
      </c>
      <c r="H71" s="494">
        <v>24468</v>
      </c>
      <c r="I71" s="494">
        <v>89727</v>
      </c>
      <c r="J71" s="494">
        <v>89400</v>
      </c>
      <c r="K71" s="494">
        <v>87375</v>
      </c>
      <c r="L71" s="494">
        <v>2025</v>
      </c>
      <c r="M71" s="494">
        <v>327</v>
      </c>
    </row>
    <row r="72" spans="2:13" ht="20.149999999999999" customHeight="1">
      <c r="B72" s="452" t="s">
        <v>245</v>
      </c>
      <c r="C72" s="467" t="s">
        <v>499</v>
      </c>
      <c r="D72" s="480">
        <v>407290</v>
      </c>
      <c r="E72" s="494">
        <v>298277</v>
      </c>
      <c r="F72" s="494">
        <v>275002</v>
      </c>
      <c r="G72" s="494">
        <v>23275</v>
      </c>
      <c r="H72" s="494">
        <v>109013</v>
      </c>
      <c r="I72" s="494">
        <v>93792</v>
      </c>
      <c r="J72" s="494">
        <v>91404</v>
      </c>
      <c r="K72" s="494">
        <v>88990</v>
      </c>
      <c r="L72" s="494">
        <v>2414</v>
      </c>
      <c r="M72" s="494">
        <v>2388</v>
      </c>
    </row>
    <row r="73" spans="2:13" ht="20.149999999999999" customHeight="1">
      <c r="B73" s="452" t="s">
        <v>368</v>
      </c>
      <c r="C73" s="467" t="s">
        <v>285</v>
      </c>
      <c r="D73" s="480">
        <v>379699</v>
      </c>
      <c r="E73" s="494">
        <v>379683</v>
      </c>
      <c r="F73" s="494">
        <v>378001</v>
      </c>
      <c r="G73" s="494">
        <v>1682</v>
      </c>
      <c r="H73" s="494">
        <v>16</v>
      </c>
      <c r="I73" s="494">
        <v>116311</v>
      </c>
      <c r="J73" s="494">
        <v>116309</v>
      </c>
      <c r="K73" s="494">
        <v>116136</v>
      </c>
      <c r="L73" s="494">
        <v>173</v>
      </c>
      <c r="M73" s="494">
        <v>2</v>
      </c>
    </row>
    <row r="74" spans="2:13" ht="20.149999999999999" customHeight="1">
      <c r="B74" s="452" t="s">
        <v>102</v>
      </c>
      <c r="C74" s="467" t="s">
        <v>157</v>
      </c>
      <c r="D74" s="480">
        <v>431768</v>
      </c>
      <c r="E74" s="494">
        <v>344262</v>
      </c>
      <c r="F74" s="494">
        <v>312567</v>
      </c>
      <c r="G74" s="494">
        <v>31695</v>
      </c>
      <c r="H74" s="494">
        <v>87506</v>
      </c>
      <c r="I74" s="494">
        <v>165204</v>
      </c>
      <c r="J74" s="494">
        <v>153002</v>
      </c>
      <c r="K74" s="494">
        <v>150510</v>
      </c>
      <c r="L74" s="494">
        <v>2492</v>
      </c>
      <c r="M74" s="494">
        <v>12202</v>
      </c>
    </row>
    <row r="75" spans="2:13" ht="20.149999999999999" customHeight="1">
      <c r="B75" s="452" t="s">
        <v>109</v>
      </c>
      <c r="C75" s="467" t="s">
        <v>453</v>
      </c>
      <c r="D75" s="480">
        <v>371367</v>
      </c>
      <c r="E75" s="494">
        <v>370888</v>
      </c>
      <c r="F75" s="494">
        <v>326532</v>
      </c>
      <c r="G75" s="494">
        <v>44356</v>
      </c>
      <c r="H75" s="494">
        <v>479</v>
      </c>
      <c r="I75" s="494">
        <v>142357</v>
      </c>
      <c r="J75" s="494">
        <v>139961</v>
      </c>
      <c r="K75" s="494">
        <v>124213</v>
      </c>
      <c r="L75" s="494">
        <v>15748</v>
      </c>
      <c r="M75" s="494">
        <v>2396</v>
      </c>
    </row>
    <row r="76" spans="2:13" ht="20.149999999999999" customHeight="1">
      <c r="B76" s="454" t="s">
        <v>9</v>
      </c>
      <c r="C76" s="468" t="s">
        <v>376</v>
      </c>
      <c r="D76" s="484">
        <v>276000</v>
      </c>
      <c r="E76" s="495">
        <v>270042</v>
      </c>
      <c r="F76" s="495">
        <v>229919</v>
      </c>
      <c r="G76" s="495">
        <v>40123</v>
      </c>
      <c r="H76" s="495">
        <v>5958</v>
      </c>
      <c r="I76" s="495">
        <v>115487</v>
      </c>
      <c r="J76" s="495">
        <v>113746</v>
      </c>
      <c r="K76" s="495">
        <v>108266</v>
      </c>
      <c r="L76" s="495">
        <v>5480</v>
      </c>
      <c r="M76" s="495">
        <v>1741</v>
      </c>
    </row>
    <row r="77" spans="2:13" ht="20.149999999999999" customHeight="1">
      <c r="B77" s="455" t="s">
        <v>116</v>
      </c>
      <c r="C77" s="469" t="s">
        <v>260</v>
      </c>
      <c r="D77" s="493">
        <v>294969</v>
      </c>
      <c r="E77" s="493">
        <v>294901</v>
      </c>
      <c r="F77" s="493">
        <v>258216</v>
      </c>
      <c r="G77" s="493">
        <v>36685</v>
      </c>
      <c r="H77" s="493">
        <v>68</v>
      </c>
      <c r="I77" s="493">
        <v>148258</v>
      </c>
      <c r="J77" s="493">
        <v>147973</v>
      </c>
      <c r="K77" s="493">
        <v>139584</v>
      </c>
      <c r="L77" s="493">
        <v>8389</v>
      </c>
      <c r="M77" s="493">
        <v>285</v>
      </c>
    </row>
    <row r="78" spans="2:13" ht="20.149999999999999" customHeight="1">
      <c r="B78" s="456" t="s">
        <v>352</v>
      </c>
      <c r="C78" s="467" t="s">
        <v>226</v>
      </c>
      <c r="D78" s="496">
        <v>336178</v>
      </c>
      <c r="E78" s="496">
        <v>336178</v>
      </c>
      <c r="F78" s="496">
        <v>302979</v>
      </c>
      <c r="G78" s="496">
        <v>33199</v>
      </c>
      <c r="H78" s="496">
        <v>0</v>
      </c>
      <c r="I78" s="496">
        <v>171131</v>
      </c>
      <c r="J78" s="496">
        <v>171131</v>
      </c>
      <c r="K78" s="496">
        <v>156846</v>
      </c>
      <c r="L78" s="496">
        <v>14285</v>
      </c>
      <c r="M78" s="496">
        <v>0</v>
      </c>
    </row>
    <row r="79" spans="2:13" ht="20.149999999999999" customHeight="1">
      <c r="B79" s="457" t="s">
        <v>4</v>
      </c>
      <c r="C79" s="470" t="s">
        <v>142</v>
      </c>
      <c r="D79" s="499">
        <v>332812</v>
      </c>
      <c r="E79" s="499">
        <v>332812</v>
      </c>
      <c r="F79" s="499">
        <v>289467</v>
      </c>
      <c r="G79" s="499">
        <v>43345</v>
      </c>
      <c r="H79" s="499">
        <v>0</v>
      </c>
      <c r="I79" s="499">
        <v>97080</v>
      </c>
      <c r="J79" s="499">
        <v>97080</v>
      </c>
      <c r="K79" s="499">
        <v>97080</v>
      </c>
      <c r="L79" s="499">
        <v>0</v>
      </c>
      <c r="M79" s="499">
        <v>0</v>
      </c>
    </row>
    <row r="80" spans="2:13" ht="20.149999999999999" customHeight="1">
      <c r="B80" s="458" t="s">
        <v>192</v>
      </c>
      <c r="C80" s="471" t="s">
        <v>400</v>
      </c>
      <c r="D80" s="498">
        <v>317496</v>
      </c>
      <c r="E80" s="498">
        <v>317138</v>
      </c>
      <c r="F80" s="498">
        <v>280281</v>
      </c>
      <c r="G80" s="498">
        <v>36857</v>
      </c>
      <c r="H80" s="498">
        <v>358</v>
      </c>
      <c r="I80" s="498">
        <v>118794</v>
      </c>
      <c r="J80" s="498">
        <v>118794</v>
      </c>
      <c r="K80" s="498">
        <v>118373</v>
      </c>
      <c r="L80" s="498">
        <v>421</v>
      </c>
      <c r="M80" s="498">
        <v>0</v>
      </c>
    </row>
    <row r="81" spans="2:13" ht="20.149999999999999" customHeight="1">
      <c r="B81" s="458" t="s">
        <v>500</v>
      </c>
      <c r="C81" s="471" t="s">
        <v>406</v>
      </c>
      <c r="D81" s="494">
        <v>359639</v>
      </c>
      <c r="E81" s="494">
        <v>346682</v>
      </c>
      <c r="F81" s="494">
        <v>304130</v>
      </c>
      <c r="G81" s="494">
        <v>42552</v>
      </c>
      <c r="H81" s="494">
        <v>12957</v>
      </c>
      <c r="I81" s="494">
        <v>129741</v>
      </c>
      <c r="J81" s="494">
        <v>126967</v>
      </c>
      <c r="K81" s="494">
        <v>125703</v>
      </c>
      <c r="L81" s="494">
        <v>1264</v>
      </c>
      <c r="M81" s="494">
        <v>2774</v>
      </c>
    </row>
    <row r="82" spans="2:13" ht="20.149999999999999" customHeight="1">
      <c r="B82" s="458" t="s">
        <v>501</v>
      </c>
      <c r="C82" s="471" t="s">
        <v>502</v>
      </c>
      <c r="D82" s="494">
        <v>380787</v>
      </c>
      <c r="E82" s="494">
        <v>372167</v>
      </c>
      <c r="F82" s="494">
        <v>345264</v>
      </c>
      <c r="G82" s="494">
        <v>26903</v>
      </c>
      <c r="H82" s="494">
        <v>8620</v>
      </c>
      <c r="I82" s="494">
        <v>130024</v>
      </c>
      <c r="J82" s="494">
        <v>129773</v>
      </c>
      <c r="K82" s="494">
        <v>128610</v>
      </c>
      <c r="L82" s="494">
        <v>1163</v>
      </c>
      <c r="M82" s="494">
        <v>251</v>
      </c>
    </row>
    <row r="83" spans="2:13" ht="20.149999999999999" customHeight="1">
      <c r="B83" s="458" t="s">
        <v>399</v>
      </c>
      <c r="C83" s="471" t="s">
        <v>227</v>
      </c>
      <c r="D83" s="494">
        <v>611644</v>
      </c>
      <c r="E83" s="494">
        <v>394155</v>
      </c>
      <c r="F83" s="494">
        <v>350231</v>
      </c>
      <c r="G83" s="494">
        <v>43924</v>
      </c>
      <c r="H83" s="494">
        <v>217489</v>
      </c>
      <c r="I83" s="494">
        <v>300313</v>
      </c>
      <c r="J83" s="494">
        <v>182497</v>
      </c>
      <c r="K83" s="494">
        <v>175018</v>
      </c>
      <c r="L83" s="494">
        <v>7479</v>
      </c>
      <c r="M83" s="494">
        <v>117816</v>
      </c>
    </row>
    <row r="84" spans="2:13" ht="20.149999999999999" customHeight="1">
      <c r="B84" s="458" t="s">
        <v>503</v>
      </c>
      <c r="C84" s="471" t="s">
        <v>180</v>
      </c>
      <c r="D84" s="494">
        <v>412732</v>
      </c>
      <c r="E84" s="494">
        <v>358900</v>
      </c>
      <c r="F84" s="494">
        <v>324194</v>
      </c>
      <c r="G84" s="494">
        <v>34706</v>
      </c>
      <c r="H84" s="494">
        <v>53832</v>
      </c>
      <c r="I84" s="494">
        <v>147289</v>
      </c>
      <c r="J84" s="494">
        <v>143112</v>
      </c>
      <c r="K84" s="494">
        <v>143112</v>
      </c>
      <c r="L84" s="494">
        <v>0</v>
      </c>
      <c r="M84" s="494">
        <v>4177</v>
      </c>
    </row>
    <row r="85" spans="2:13" ht="20.149999999999999" customHeight="1">
      <c r="B85" s="458" t="s">
        <v>154</v>
      </c>
      <c r="C85" s="471" t="s">
        <v>378</v>
      </c>
      <c r="D85" s="494">
        <v>351674</v>
      </c>
      <c r="E85" s="494">
        <v>351599</v>
      </c>
      <c r="F85" s="494">
        <v>304653</v>
      </c>
      <c r="G85" s="494">
        <v>46946</v>
      </c>
      <c r="H85" s="494">
        <v>75</v>
      </c>
      <c r="I85" s="494">
        <v>146996</v>
      </c>
      <c r="J85" s="494">
        <v>146996</v>
      </c>
      <c r="K85" s="494">
        <v>135984</v>
      </c>
      <c r="L85" s="494">
        <v>11012</v>
      </c>
      <c r="M85" s="494">
        <v>0</v>
      </c>
    </row>
    <row r="86" spans="2:13" ht="20.149999999999999" customHeight="1">
      <c r="B86" s="458" t="s">
        <v>222</v>
      </c>
      <c r="C86" s="471" t="s">
        <v>491</v>
      </c>
      <c r="D86" s="498" t="s">
        <v>49</v>
      </c>
      <c r="E86" s="498" t="s">
        <v>49</v>
      </c>
      <c r="F86" s="498" t="s">
        <v>49</v>
      </c>
      <c r="G86" s="498" t="s">
        <v>49</v>
      </c>
      <c r="H86" s="498" t="s">
        <v>49</v>
      </c>
      <c r="I86" s="498" t="s">
        <v>49</v>
      </c>
      <c r="J86" s="498" t="s">
        <v>49</v>
      </c>
      <c r="K86" s="498" t="s">
        <v>49</v>
      </c>
      <c r="L86" s="498" t="s">
        <v>49</v>
      </c>
      <c r="M86" s="498" t="s">
        <v>49</v>
      </c>
    </row>
    <row r="87" spans="2:13" ht="20.149999999999999" customHeight="1">
      <c r="B87" s="458" t="s">
        <v>504</v>
      </c>
      <c r="C87" s="471" t="s">
        <v>329</v>
      </c>
      <c r="D87" s="498">
        <v>496551</v>
      </c>
      <c r="E87" s="498">
        <v>357725</v>
      </c>
      <c r="F87" s="498">
        <v>318956</v>
      </c>
      <c r="G87" s="498">
        <v>38769</v>
      </c>
      <c r="H87" s="498">
        <v>138826</v>
      </c>
      <c r="I87" s="498">
        <v>78419</v>
      </c>
      <c r="J87" s="498">
        <v>69655</v>
      </c>
      <c r="K87" s="498">
        <v>65564</v>
      </c>
      <c r="L87" s="498">
        <v>4091</v>
      </c>
      <c r="M87" s="498">
        <v>8764</v>
      </c>
    </row>
    <row r="88" spans="2:13" ht="20.149999999999999" customHeight="1">
      <c r="B88" s="458" t="s">
        <v>204</v>
      </c>
      <c r="C88" s="471" t="s">
        <v>505</v>
      </c>
      <c r="D88" s="494">
        <v>355168</v>
      </c>
      <c r="E88" s="494">
        <v>355168</v>
      </c>
      <c r="F88" s="494">
        <v>310494</v>
      </c>
      <c r="G88" s="494">
        <v>44674</v>
      </c>
      <c r="H88" s="494">
        <v>0</v>
      </c>
      <c r="I88" s="494">
        <v>196138</v>
      </c>
      <c r="J88" s="494">
        <v>196138</v>
      </c>
      <c r="K88" s="494">
        <v>187213</v>
      </c>
      <c r="L88" s="494">
        <v>8925</v>
      </c>
      <c r="M88" s="494">
        <v>0</v>
      </c>
    </row>
    <row r="89" spans="2:13" ht="20.149999999999999" customHeight="1">
      <c r="B89" s="458" t="s">
        <v>252</v>
      </c>
      <c r="C89" s="471" t="s">
        <v>255</v>
      </c>
      <c r="D89" s="494">
        <v>324984</v>
      </c>
      <c r="E89" s="494">
        <v>324508</v>
      </c>
      <c r="F89" s="494">
        <v>285459</v>
      </c>
      <c r="G89" s="494">
        <v>39049</v>
      </c>
      <c r="H89" s="494">
        <v>476</v>
      </c>
      <c r="I89" s="494">
        <v>175569</v>
      </c>
      <c r="J89" s="494">
        <v>175569</v>
      </c>
      <c r="K89" s="494">
        <v>164503</v>
      </c>
      <c r="L89" s="494">
        <v>11066</v>
      </c>
      <c r="M89" s="494">
        <v>0</v>
      </c>
    </row>
    <row r="90" spans="2:13" ht="20.149999999999999" customHeight="1">
      <c r="B90" s="458" t="s">
        <v>18</v>
      </c>
      <c r="C90" s="471" t="s">
        <v>391</v>
      </c>
      <c r="D90" s="494">
        <v>372199</v>
      </c>
      <c r="E90" s="494">
        <v>372096</v>
      </c>
      <c r="F90" s="494">
        <v>337345</v>
      </c>
      <c r="G90" s="494">
        <v>34751</v>
      </c>
      <c r="H90" s="494">
        <v>103</v>
      </c>
      <c r="I90" s="494">
        <v>151342</v>
      </c>
      <c r="J90" s="494">
        <v>151342</v>
      </c>
      <c r="K90" s="494">
        <v>148342</v>
      </c>
      <c r="L90" s="494">
        <v>3000</v>
      </c>
      <c r="M90" s="494">
        <v>0</v>
      </c>
    </row>
    <row r="91" spans="2:13" ht="20.149999999999999" customHeight="1">
      <c r="B91" s="458" t="s">
        <v>470</v>
      </c>
      <c r="C91" s="471" t="s">
        <v>394</v>
      </c>
      <c r="D91" s="494">
        <v>407800</v>
      </c>
      <c r="E91" s="494">
        <v>407464</v>
      </c>
      <c r="F91" s="494">
        <v>356830</v>
      </c>
      <c r="G91" s="494">
        <v>50634</v>
      </c>
      <c r="H91" s="494">
        <v>336</v>
      </c>
      <c r="I91" s="494">
        <v>154877</v>
      </c>
      <c r="J91" s="494">
        <v>154877</v>
      </c>
      <c r="K91" s="494">
        <v>154107</v>
      </c>
      <c r="L91" s="494">
        <v>770</v>
      </c>
      <c r="M91" s="494">
        <v>0</v>
      </c>
    </row>
    <row r="92" spans="2:13" ht="20.149999999999999" customHeight="1">
      <c r="B92" s="458" t="s">
        <v>98</v>
      </c>
      <c r="C92" s="471" t="s">
        <v>395</v>
      </c>
      <c r="D92" s="494">
        <v>347913</v>
      </c>
      <c r="E92" s="494">
        <v>320882</v>
      </c>
      <c r="F92" s="494">
        <v>286482</v>
      </c>
      <c r="G92" s="494">
        <v>34400</v>
      </c>
      <c r="H92" s="494">
        <v>27031</v>
      </c>
      <c r="I92" s="494">
        <v>175807</v>
      </c>
      <c r="J92" s="494">
        <v>173454</v>
      </c>
      <c r="K92" s="494">
        <v>170190</v>
      </c>
      <c r="L92" s="494">
        <v>3264</v>
      </c>
      <c r="M92" s="494">
        <v>2353</v>
      </c>
    </row>
    <row r="93" spans="2:13" ht="20.149999999999999" customHeight="1">
      <c r="B93" s="458" t="s">
        <v>489</v>
      </c>
      <c r="C93" s="471" t="s">
        <v>74</v>
      </c>
      <c r="D93" s="494">
        <v>350707</v>
      </c>
      <c r="E93" s="494">
        <v>345562</v>
      </c>
      <c r="F93" s="494">
        <v>329990</v>
      </c>
      <c r="G93" s="494">
        <v>15572</v>
      </c>
      <c r="H93" s="494">
        <v>5145</v>
      </c>
      <c r="I93" s="494">
        <v>168485</v>
      </c>
      <c r="J93" s="494">
        <v>168485</v>
      </c>
      <c r="K93" s="494">
        <v>167674</v>
      </c>
      <c r="L93" s="494">
        <v>811</v>
      </c>
      <c r="M93" s="494">
        <v>0</v>
      </c>
    </row>
    <row r="94" spans="2:13" ht="20.149999999999999" customHeight="1">
      <c r="B94" s="458" t="s">
        <v>200</v>
      </c>
      <c r="C94" s="471" t="s">
        <v>407</v>
      </c>
      <c r="D94" s="494">
        <v>366239</v>
      </c>
      <c r="E94" s="494">
        <v>365738</v>
      </c>
      <c r="F94" s="494">
        <v>322887</v>
      </c>
      <c r="G94" s="494">
        <v>42851</v>
      </c>
      <c r="H94" s="494">
        <v>501</v>
      </c>
      <c r="I94" s="494">
        <v>162302</v>
      </c>
      <c r="J94" s="494">
        <v>162302</v>
      </c>
      <c r="K94" s="494">
        <v>157404</v>
      </c>
      <c r="L94" s="494">
        <v>4898</v>
      </c>
      <c r="M94" s="494">
        <v>0</v>
      </c>
    </row>
    <row r="95" spans="2:13" ht="20.149999999999999" customHeight="1">
      <c r="B95" s="458" t="s">
        <v>284</v>
      </c>
      <c r="C95" s="471" t="s">
        <v>410</v>
      </c>
      <c r="D95" s="494">
        <v>404886</v>
      </c>
      <c r="E95" s="494">
        <v>401592</v>
      </c>
      <c r="F95" s="494">
        <v>363248</v>
      </c>
      <c r="G95" s="494">
        <v>38344</v>
      </c>
      <c r="H95" s="494">
        <v>3294</v>
      </c>
      <c r="I95" s="494">
        <v>169693</v>
      </c>
      <c r="J95" s="494">
        <v>168048</v>
      </c>
      <c r="K95" s="494">
        <v>166274</v>
      </c>
      <c r="L95" s="494">
        <v>1774</v>
      </c>
      <c r="M95" s="494">
        <v>1645</v>
      </c>
    </row>
    <row r="96" spans="2:13" ht="20.149999999999999" customHeight="1">
      <c r="B96" s="458" t="s">
        <v>126</v>
      </c>
      <c r="C96" s="471" t="s">
        <v>133</v>
      </c>
      <c r="D96" s="494">
        <v>428043</v>
      </c>
      <c r="E96" s="494">
        <v>393873</v>
      </c>
      <c r="F96" s="494">
        <v>354862</v>
      </c>
      <c r="G96" s="494">
        <v>39011</v>
      </c>
      <c r="H96" s="494">
        <v>34170</v>
      </c>
      <c r="I96" s="494">
        <v>193269</v>
      </c>
      <c r="J96" s="494">
        <v>187055</v>
      </c>
      <c r="K96" s="494">
        <v>179668</v>
      </c>
      <c r="L96" s="494">
        <v>7387</v>
      </c>
      <c r="M96" s="494">
        <v>6214</v>
      </c>
    </row>
    <row r="97" spans="2:13" ht="20.149999999999999" customHeight="1">
      <c r="B97" s="458" t="s">
        <v>276</v>
      </c>
      <c r="C97" s="472" t="s">
        <v>176</v>
      </c>
      <c r="D97" s="494">
        <v>354006</v>
      </c>
      <c r="E97" s="494">
        <v>351297</v>
      </c>
      <c r="F97" s="494">
        <v>321247</v>
      </c>
      <c r="G97" s="494">
        <v>30050</v>
      </c>
      <c r="H97" s="494">
        <v>2709</v>
      </c>
      <c r="I97" s="494">
        <v>159503</v>
      </c>
      <c r="J97" s="494">
        <v>159503</v>
      </c>
      <c r="K97" s="494">
        <v>153594</v>
      </c>
      <c r="L97" s="494">
        <v>5909</v>
      </c>
      <c r="M97" s="494">
        <v>0</v>
      </c>
    </row>
    <row r="98" spans="2:13" ht="20.149999999999999" customHeight="1">
      <c r="B98" s="455" t="s">
        <v>125</v>
      </c>
      <c r="C98" s="473" t="s">
        <v>231</v>
      </c>
      <c r="D98" s="493">
        <v>366601</v>
      </c>
      <c r="E98" s="493">
        <v>365005</v>
      </c>
      <c r="F98" s="493">
        <v>335668</v>
      </c>
      <c r="G98" s="493">
        <v>29337</v>
      </c>
      <c r="H98" s="493">
        <v>1596</v>
      </c>
      <c r="I98" s="493">
        <v>145612</v>
      </c>
      <c r="J98" s="493">
        <v>145612</v>
      </c>
      <c r="K98" s="493">
        <v>138415</v>
      </c>
      <c r="L98" s="493">
        <v>7197</v>
      </c>
      <c r="M98" s="493">
        <v>0</v>
      </c>
    </row>
    <row r="99" spans="2:13" ht="20.149999999999999" customHeight="1">
      <c r="B99" s="459" t="s">
        <v>256</v>
      </c>
      <c r="C99" s="474" t="s">
        <v>445</v>
      </c>
      <c r="D99" s="495">
        <v>329735</v>
      </c>
      <c r="E99" s="495">
        <v>297180</v>
      </c>
      <c r="F99" s="495">
        <v>279526</v>
      </c>
      <c r="G99" s="495">
        <v>17654</v>
      </c>
      <c r="H99" s="495">
        <v>32555</v>
      </c>
      <c r="I99" s="495">
        <v>126609</v>
      </c>
      <c r="J99" s="495">
        <v>126561</v>
      </c>
      <c r="K99" s="495">
        <v>124693</v>
      </c>
      <c r="L99" s="495">
        <v>1868</v>
      </c>
      <c r="M99" s="495">
        <v>48</v>
      </c>
    </row>
    <row r="100" spans="2:13" ht="20.149999999999999" customHeight="1">
      <c r="B100" s="457" t="s">
        <v>420</v>
      </c>
      <c r="C100" s="470" t="s">
        <v>309</v>
      </c>
      <c r="D100" s="497">
        <v>317046</v>
      </c>
      <c r="E100" s="497">
        <v>284735</v>
      </c>
      <c r="F100" s="497">
        <v>272705</v>
      </c>
      <c r="G100" s="497">
        <v>12030</v>
      </c>
      <c r="H100" s="497">
        <v>32311</v>
      </c>
      <c r="I100" s="497">
        <v>101924</v>
      </c>
      <c r="J100" s="497">
        <v>101924</v>
      </c>
      <c r="K100" s="497">
        <v>100906</v>
      </c>
      <c r="L100" s="497">
        <v>1018</v>
      </c>
      <c r="M100" s="497">
        <v>0</v>
      </c>
    </row>
    <row r="101" spans="2:13" ht="20.149999999999999" customHeight="1">
      <c r="B101" s="458" t="s">
        <v>510</v>
      </c>
      <c r="C101" s="471" t="s">
        <v>511</v>
      </c>
      <c r="D101" s="494">
        <v>278040</v>
      </c>
      <c r="E101" s="494">
        <v>267924</v>
      </c>
      <c r="F101" s="494">
        <v>254533</v>
      </c>
      <c r="G101" s="494">
        <v>13391</v>
      </c>
      <c r="H101" s="494">
        <v>10116</v>
      </c>
      <c r="I101" s="494">
        <v>84648</v>
      </c>
      <c r="J101" s="494">
        <v>84185</v>
      </c>
      <c r="K101" s="494">
        <v>81740</v>
      </c>
      <c r="L101" s="494">
        <v>2445</v>
      </c>
      <c r="M101" s="494">
        <v>463</v>
      </c>
    </row>
    <row r="102" spans="2:13" ht="20.149999999999999" customHeight="1">
      <c r="B102" s="455" t="s">
        <v>165</v>
      </c>
      <c r="C102" s="469" t="s">
        <v>512</v>
      </c>
      <c r="D102" s="493">
        <v>475923</v>
      </c>
      <c r="E102" s="493">
        <v>390656</v>
      </c>
      <c r="F102" s="493">
        <v>348938</v>
      </c>
      <c r="G102" s="493">
        <v>41718</v>
      </c>
      <c r="H102" s="493">
        <v>85267</v>
      </c>
      <c r="I102" s="493">
        <v>240663</v>
      </c>
      <c r="J102" s="493">
        <v>189065</v>
      </c>
      <c r="K102" s="493">
        <v>180313</v>
      </c>
      <c r="L102" s="493">
        <v>8752</v>
      </c>
      <c r="M102" s="493">
        <v>51598</v>
      </c>
    </row>
    <row r="103" spans="2:13" ht="20.149999999999999" customHeight="1">
      <c r="B103" s="459" t="s">
        <v>128</v>
      </c>
      <c r="C103" s="468" t="s">
        <v>26</v>
      </c>
      <c r="D103" s="495">
        <v>351726</v>
      </c>
      <c r="E103" s="495">
        <v>260160</v>
      </c>
      <c r="F103" s="495">
        <v>246635</v>
      </c>
      <c r="G103" s="495">
        <v>13525</v>
      </c>
      <c r="H103" s="495">
        <v>91566</v>
      </c>
      <c r="I103" s="495">
        <v>145747</v>
      </c>
      <c r="J103" s="495">
        <v>143703</v>
      </c>
      <c r="K103" s="495">
        <v>142825</v>
      </c>
      <c r="L103" s="495">
        <v>878</v>
      </c>
      <c r="M103" s="495">
        <v>2044</v>
      </c>
    </row>
    <row r="104" spans="2:13" ht="20.149999999999999" customHeight="1">
      <c r="B104" s="457" t="s">
        <v>31</v>
      </c>
      <c r="C104" s="470" t="s">
        <v>173</v>
      </c>
      <c r="D104" s="493">
        <v>231393</v>
      </c>
      <c r="E104" s="493">
        <v>230677</v>
      </c>
      <c r="F104" s="493">
        <v>204230</v>
      </c>
      <c r="G104" s="493">
        <v>26447</v>
      </c>
      <c r="H104" s="493">
        <v>716</v>
      </c>
      <c r="I104" s="493">
        <v>161442</v>
      </c>
      <c r="J104" s="493">
        <v>161354</v>
      </c>
      <c r="K104" s="493">
        <v>154940</v>
      </c>
      <c r="L104" s="493">
        <v>6414</v>
      </c>
      <c r="M104" s="493">
        <v>88</v>
      </c>
    </row>
    <row r="105" spans="2:13" ht="20.149999999999999" customHeight="1">
      <c r="B105" s="458" t="s">
        <v>382</v>
      </c>
      <c r="C105" s="471" t="s">
        <v>513</v>
      </c>
      <c r="D105" s="494">
        <v>317453</v>
      </c>
      <c r="E105" s="494">
        <v>305075</v>
      </c>
      <c r="F105" s="494">
        <v>247170</v>
      </c>
      <c r="G105" s="494">
        <v>57905</v>
      </c>
      <c r="H105" s="494">
        <v>12378</v>
      </c>
      <c r="I105" s="494">
        <v>104045</v>
      </c>
      <c r="J105" s="494">
        <v>101810</v>
      </c>
      <c r="K105" s="494">
        <v>96273</v>
      </c>
      <c r="L105" s="494">
        <v>5537</v>
      </c>
      <c r="M105" s="494">
        <v>2235</v>
      </c>
    </row>
    <row r="106" spans="2:13" ht="20.149999999999999" customHeight="1">
      <c r="B106" s="459" t="s">
        <v>472</v>
      </c>
      <c r="C106" s="468" t="s">
        <v>514</v>
      </c>
      <c r="D106" s="500">
        <v>289523</v>
      </c>
      <c r="E106" s="500">
        <v>289523</v>
      </c>
      <c r="F106" s="500">
        <v>269988</v>
      </c>
      <c r="G106" s="500">
        <v>19535</v>
      </c>
      <c r="H106" s="500">
        <v>0</v>
      </c>
      <c r="I106" s="500">
        <v>125069</v>
      </c>
      <c r="J106" s="500">
        <v>125069</v>
      </c>
      <c r="K106" s="500">
        <v>124327</v>
      </c>
      <c r="L106" s="500">
        <v>742</v>
      </c>
      <c r="M106" s="500">
        <v>0</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5"/>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topLeftCell="A4" workbookViewId="0">
      <selection sqref="A1:XFD1048576"/>
    </sheetView>
  </sheetViews>
  <sheetFormatPr defaultColWidth="9" defaultRowHeight="13"/>
  <cols>
    <col min="1" max="1" width="4.08984375" style="1" customWidth="1"/>
    <col min="2" max="2" width="6.453125" style="1" customWidth="1"/>
    <col min="3" max="3" width="38.6328125" style="290" customWidth="1"/>
    <col min="4" max="11" width="11.6328125" style="1" customWidth="1"/>
    <col min="12" max="12" width="9" style="1" bestFit="1" customWidth="0"/>
    <col min="13" max="16384" width="9" style="1"/>
  </cols>
  <sheetData>
    <row r="1" spans="2:11" ht="19">
      <c r="B1" s="10"/>
      <c r="C1" s="475" t="s">
        <v>149</v>
      </c>
      <c r="E1" s="613"/>
      <c r="I1" s="10"/>
      <c r="J1" s="10"/>
      <c r="K1" s="10"/>
    </row>
    <row r="2" spans="2:11" ht="19">
      <c r="B2" s="10"/>
      <c r="C2" s="460">
        <v>45597</v>
      </c>
      <c r="E2" s="613"/>
      <c r="I2" s="10"/>
      <c r="J2" s="10"/>
      <c r="K2" s="10"/>
    </row>
    <row r="3" spans="2:11" ht="18" customHeight="1">
      <c r="B3" s="200"/>
      <c r="C3" s="461" t="s">
        <v>217</v>
      </c>
      <c r="E3" s="200"/>
      <c r="F3" s="200"/>
      <c r="G3" s="200"/>
      <c r="H3" s="200"/>
      <c r="I3" s="200"/>
      <c r="J3" s="200"/>
    </row>
    <row r="4" spans="2:11" s="446" customFormat="1" ht="18" customHeight="1">
      <c r="B4" s="447" t="s">
        <v>516</v>
      </c>
      <c r="C4" s="462"/>
      <c r="D4" s="536" t="s">
        <v>522</v>
      </c>
      <c r="E4" s="535"/>
      <c r="F4" s="535"/>
      <c r="G4" s="620"/>
      <c r="H4" s="534" t="s">
        <v>247</v>
      </c>
      <c r="I4" s="535"/>
      <c r="J4" s="535"/>
      <c r="K4" s="620"/>
    </row>
    <row r="5" spans="2:11" s="446" customFormat="1" ht="9.75" customHeight="1">
      <c r="B5" s="448"/>
      <c r="C5" s="463"/>
      <c r="D5" s="623" t="s">
        <v>24</v>
      </c>
      <c r="E5" s="623" t="s">
        <v>85</v>
      </c>
      <c r="F5" s="552"/>
      <c r="G5" s="617"/>
      <c r="H5" s="623" t="s">
        <v>24</v>
      </c>
      <c r="I5" s="623" t="s">
        <v>85</v>
      </c>
      <c r="J5" s="552"/>
      <c r="K5" s="617"/>
    </row>
    <row r="6" spans="2:11" s="446" customFormat="1" ht="36" customHeight="1">
      <c r="B6" s="449"/>
      <c r="C6" s="464"/>
      <c r="D6" s="624"/>
      <c r="E6" s="624"/>
      <c r="F6" s="627" t="s">
        <v>527</v>
      </c>
      <c r="G6" s="629" t="s">
        <v>528</v>
      </c>
      <c r="H6" s="624"/>
      <c r="I6" s="624"/>
      <c r="J6" s="627" t="s">
        <v>527</v>
      </c>
      <c r="K6" s="629" t="s">
        <v>528</v>
      </c>
    </row>
    <row r="7" spans="2:11" s="511" customFormat="1" ht="12.75" customHeight="1">
      <c r="B7" s="512"/>
      <c r="C7" s="514"/>
      <c r="D7" s="625" t="s">
        <v>361</v>
      </c>
      <c r="E7" s="626" t="s">
        <v>189</v>
      </c>
      <c r="F7" s="628" t="s">
        <v>189</v>
      </c>
      <c r="G7" s="628" t="s">
        <v>189</v>
      </c>
      <c r="H7" s="628" t="s">
        <v>361</v>
      </c>
      <c r="I7" s="628" t="s">
        <v>189</v>
      </c>
      <c r="J7" s="628" t="s">
        <v>189</v>
      </c>
      <c r="K7" s="625" t="s">
        <v>189</v>
      </c>
    </row>
    <row r="8" spans="2:11" ht="20.149999999999999" customHeight="1">
      <c r="B8" s="513" t="s">
        <v>322</v>
      </c>
      <c r="C8" s="515" t="s">
        <v>65</v>
      </c>
      <c r="D8" s="517">
        <v>20.3</v>
      </c>
      <c r="E8" s="517">
        <v>172.4</v>
      </c>
      <c r="F8" s="517">
        <v>156.1</v>
      </c>
      <c r="G8" s="517">
        <v>16.3</v>
      </c>
      <c r="H8" s="517">
        <v>15</v>
      </c>
      <c r="I8" s="517">
        <v>86</v>
      </c>
      <c r="J8" s="517">
        <v>84.3</v>
      </c>
      <c r="K8" s="517">
        <v>1.7</v>
      </c>
    </row>
    <row r="9" spans="2:11" ht="20.149999999999999" customHeight="1">
      <c r="B9" s="451" t="s">
        <v>239</v>
      </c>
      <c r="C9" s="466" t="s">
        <v>494</v>
      </c>
      <c r="D9" s="518">
        <v>21.1</v>
      </c>
      <c r="E9" s="525">
        <v>176.3</v>
      </c>
      <c r="F9" s="525">
        <v>162.5</v>
      </c>
      <c r="G9" s="525">
        <v>13.8</v>
      </c>
      <c r="H9" s="525">
        <v>17.2</v>
      </c>
      <c r="I9" s="525">
        <v>112.2</v>
      </c>
      <c r="J9" s="525">
        <v>111</v>
      </c>
      <c r="K9" s="525">
        <v>1.2</v>
      </c>
    </row>
    <row r="10" spans="2:11" ht="20.149999999999999" customHeight="1">
      <c r="B10" s="452" t="s">
        <v>270</v>
      </c>
      <c r="C10" s="467" t="s">
        <v>78</v>
      </c>
      <c r="D10" s="520">
        <v>20.399999999999999</v>
      </c>
      <c r="E10" s="523">
        <v>174.9</v>
      </c>
      <c r="F10" s="523">
        <v>159.1</v>
      </c>
      <c r="G10" s="523">
        <v>15.8</v>
      </c>
      <c r="H10" s="523">
        <v>18.100000000000001</v>
      </c>
      <c r="I10" s="523">
        <v>116.4</v>
      </c>
      <c r="J10" s="523">
        <v>112.3</v>
      </c>
      <c r="K10" s="523">
        <v>4.0999999999999996</v>
      </c>
    </row>
    <row r="11" spans="2:11" ht="20.149999999999999" customHeight="1">
      <c r="B11" s="453" t="s">
        <v>171</v>
      </c>
      <c r="C11" s="467" t="s">
        <v>305</v>
      </c>
      <c r="D11" s="520">
        <v>19</v>
      </c>
      <c r="E11" s="523">
        <v>164.2</v>
      </c>
      <c r="F11" s="523">
        <v>147.4</v>
      </c>
      <c r="G11" s="523">
        <v>16.8</v>
      </c>
      <c r="H11" s="523">
        <v>16.8</v>
      </c>
      <c r="I11" s="523">
        <v>118.6</v>
      </c>
      <c r="J11" s="523">
        <v>117</v>
      </c>
      <c r="K11" s="523">
        <v>1.6</v>
      </c>
    </row>
    <row r="12" spans="2:11" ht="20.149999999999999" customHeight="1">
      <c r="B12" s="452" t="s">
        <v>347</v>
      </c>
      <c r="C12" s="467" t="s">
        <v>414</v>
      </c>
      <c r="D12" s="520">
        <v>19.8</v>
      </c>
      <c r="E12" s="523">
        <v>166.3</v>
      </c>
      <c r="F12" s="523">
        <v>157.19999999999999</v>
      </c>
      <c r="G12" s="523">
        <v>9.1</v>
      </c>
      <c r="H12" s="523">
        <v>13.7</v>
      </c>
      <c r="I12" s="523">
        <v>81.7</v>
      </c>
      <c r="J12" s="523">
        <v>80.599999999999994</v>
      </c>
      <c r="K12" s="523">
        <v>1.1000000000000001</v>
      </c>
    </row>
    <row r="13" spans="2:11" ht="20.149999999999999" customHeight="1">
      <c r="B13" s="452" t="s">
        <v>11</v>
      </c>
      <c r="C13" s="467" t="s">
        <v>495</v>
      </c>
      <c r="D13" s="520">
        <v>21</v>
      </c>
      <c r="E13" s="523">
        <v>189.2</v>
      </c>
      <c r="F13" s="523">
        <v>158.1</v>
      </c>
      <c r="G13" s="523">
        <v>31.1</v>
      </c>
      <c r="H13" s="523">
        <v>18.399999999999999</v>
      </c>
      <c r="I13" s="523">
        <v>112.4</v>
      </c>
      <c r="J13" s="523">
        <v>109.8</v>
      </c>
      <c r="K13" s="523">
        <v>2.6</v>
      </c>
    </row>
    <row r="14" spans="2:11" ht="20.149999999999999" customHeight="1">
      <c r="B14" s="452" t="s">
        <v>59</v>
      </c>
      <c r="C14" s="467" t="s">
        <v>268</v>
      </c>
      <c r="D14" s="520">
        <v>20.399999999999999</v>
      </c>
      <c r="E14" s="523">
        <v>169.9</v>
      </c>
      <c r="F14" s="523">
        <v>157.1</v>
      </c>
      <c r="G14" s="523">
        <v>12.8</v>
      </c>
      <c r="H14" s="523">
        <v>16.100000000000001</v>
      </c>
      <c r="I14" s="523">
        <v>92.7</v>
      </c>
      <c r="J14" s="523">
        <v>91.5</v>
      </c>
      <c r="K14" s="523">
        <v>1.2</v>
      </c>
    </row>
    <row r="15" spans="2:11" ht="20.149999999999999" customHeight="1">
      <c r="B15" s="452" t="s">
        <v>203</v>
      </c>
      <c r="C15" s="467" t="s">
        <v>497</v>
      </c>
      <c r="D15" s="520">
        <v>18.899999999999999</v>
      </c>
      <c r="E15" s="523">
        <v>153.4</v>
      </c>
      <c r="F15" s="523">
        <v>141.19999999999999</v>
      </c>
      <c r="G15" s="523">
        <v>12.2</v>
      </c>
      <c r="H15" s="523">
        <v>16.5</v>
      </c>
      <c r="I15" s="523">
        <v>110.8</v>
      </c>
      <c r="J15" s="523">
        <v>109.3</v>
      </c>
      <c r="K15" s="523">
        <v>1.5</v>
      </c>
    </row>
    <row r="16" spans="2:11" ht="20.149999999999999" customHeight="1">
      <c r="B16" s="452" t="s">
        <v>437</v>
      </c>
      <c r="C16" s="467" t="s">
        <v>398</v>
      </c>
      <c r="D16" s="520">
        <v>20.3</v>
      </c>
      <c r="E16" s="523">
        <v>177.4</v>
      </c>
      <c r="F16" s="523">
        <v>164.6</v>
      </c>
      <c r="G16" s="523">
        <v>12.8</v>
      </c>
      <c r="H16" s="523">
        <v>12.3</v>
      </c>
      <c r="I16" s="523">
        <v>77.400000000000006</v>
      </c>
      <c r="J16" s="523">
        <v>75.7</v>
      </c>
      <c r="K16" s="523">
        <v>1.7</v>
      </c>
    </row>
    <row r="17" spans="2:11" ht="20.149999999999999" customHeight="1">
      <c r="B17" s="452" t="s">
        <v>177</v>
      </c>
      <c r="C17" s="467" t="s">
        <v>498</v>
      </c>
      <c r="D17" s="520">
        <v>20</v>
      </c>
      <c r="E17" s="523">
        <v>169.8</v>
      </c>
      <c r="F17" s="523">
        <v>154.30000000000001</v>
      </c>
      <c r="G17" s="523">
        <v>15.5</v>
      </c>
      <c r="H17" s="523">
        <v>16.2</v>
      </c>
      <c r="I17" s="523">
        <v>104.4</v>
      </c>
      <c r="J17" s="523">
        <v>102.1</v>
      </c>
      <c r="K17" s="523">
        <v>2.2999999999999998</v>
      </c>
    </row>
    <row r="18" spans="2:11" ht="20.149999999999999" customHeight="1">
      <c r="B18" s="452" t="s">
        <v>42</v>
      </c>
      <c r="C18" s="467" t="s">
        <v>326</v>
      </c>
      <c r="D18" s="520">
        <v>20.8</v>
      </c>
      <c r="E18" s="523">
        <v>173.2</v>
      </c>
      <c r="F18" s="523">
        <v>164.3</v>
      </c>
      <c r="G18" s="523">
        <v>8.9</v>
      </c>
      <c r="H18" s="523">
        <v>11.6</v>
      </c>
      <c r="I18" s="523">
        <v>61.6</v>
      </c>
      <c r="J18" s="523">
        <v>59.8</v>
      </c>
      <c r="K18" s="523">
        <v>1.8</v>
      </c>
    </row>
    <row r="19" spans="2:11" ht="20.149999999999999" customHeight="1">
      <c r="B19" s="452" t="s">
        <v>245</v>
      </c>
      <c r="C19" s="467" t="s">
        <v>499</v>
      </c>
      <c r="D19" s="520">
        <v>20</v>
      </c>
      <c r="E19" s="523">
        <v>160.19999999999999</v>
      </c>
      <c r="F19" s="523">
        <v>151.19999999999999</v>
      </c>
      <c r="G19" s="523">
        <v>9</v>
      </c>
      <c r="H19" s="523">
        <v>13.5</v>
      </c>
      <c r="I19" s="523">
        <v>79.7</v>
      </c>
      <c r="J19" s="523">
        <v>78.8</v>
      </c>
      <c r="K19" s="523">
        <v>0.9</v>
      </c>
    </row>
    <row r="20" spans="2:11" ht="20.149999999999999" customHeight="1">
      <c r="B20" s="452" t="s">
        <v>368</v>
      </c>
      <c r="C20" s="467" t="s">
        <v>285</v>
      </c>
      <c r="D20" s="520">
        <v>19.600000000000001</v>
      </c>
      <c r="E20" s="523">
        <v>178.4</v>
      </c>
      <c r="F20" s="523">
        <v>145.4</v>
      </c>
      <c r="G20" s="523">
        <v>33</v>
      </c>
      <c r="H20" s="523">
        <v>15.8</v>
      </c>
      <c r="I20" s="523">
        <v>73.400000000000006</v>
      </c>
      <c r="J20" s="523">
        <v>73.3</v>
      </c>
      <c r="K20" s="523">
        <v>0.1</v>
      </c>
    </row>
    <row r="21" spans="2:11" ht="20.149999999999999" customHeight="1">
      <c r="B21" s="452" t="s">
        <v>102</v>
      </c>
      <c r="C21" s="467" t="s">
        <v>157</v>
      </c>
      <c r="D21" s="520">
        <v>20</v>
      </c>
      <c r="E21" s="523">
        <v>159.1</v>
      </c>
      <c r="F21" s="523">
        <v>152</v>
      </c>
      <c r="G21" s="523">
        <v>7.1</v>
      </c>
      <c r="H21" s="523">
        <v>15.3</v>
      </c>
      <c r="I21" s="523">
        <v>83.4</v>
      </c>
      <c r="J21" s="523">
        <v>82.6</v>
      </c>
      <c r="K21" s="523">
        <v>0.8</v>
      </c>
    </row>
    <row r="22" spans="2:11" ht="20.149999999999999" customHeight="1">
      <c r="B22" s="452" t="s">
        <v>109</v>
      </c>
      <c r="C22" s="467" t="s">
        <v>453</v>
      </c>
      <c r="D22" s="520">
        <v>19.2</v>
      </c>
      <c r="E22" s="523">
        <v>159</v>
      </c>
      <c r="F22" s="523">
        <v>145.6</v>
      </c>
      <c r="G22" s="523">
        <v>13.4</v>
      </c>
      <c r="H22" s="523">
        <v>18.2</v>
      </c>
      <c r="I22" s="523">
        <v>114.3</v>
      </c>
      <c r="J22" s="523">
        <v>101.2</v>
      </c>
      <c r="K22" s="523">
        <v>13.1</v>
      </c>
    </row>
    <row r="23" spans="2:11" ht="20.149999999999999" customHeight="1">
      <c r="B23" s="454" t="s">
        <v>9</v>
      </c>
      <c r="C23" s="468" t="s">
        <v>376</v>
      </c>
      <c r="D23" s="520">
        <v>20.399999999999999</v>
      </c>
      <c r="E23" s="526">
        <v>176.4</v>
      </c>
      <c r="F23" s="526">
        <v>156.1</v>
      </c>
      <c r="G23" s="526">
        <v>20.3</v>
      </c>
      <c r="H23" s="526">
        <v>14.4</v>
      </c>
      <c r="I23" s="526">
        <v>88.1</v>
      </c>
      <c r="J23" s="526">
        <v>85.1</v>
      </c>
      <c r="K23" s="526">
        <v>3</v>
      </c>
    </row>
    <row r="24" spans="2:11" ht="20.149999999999999" customHeight="1">
      <c r="B24" s="455" t="s">
        <v>116</v>
      </c>
      <c r="C24" s="469" t="s">
        <v>260</v>
      </c>
      <c r="D24" s="525">
        <v>19.8</v>
      </c>
      <c r="E24" s="525">
        <v>171.4</v>
      </c>
      <c r="F24" s="525">
        <v>156.80000000000001</v>
      </c>
      <c r="G24" s="525">
        <v>14.6</v>
      </c>
      <c r="H24" s="525">
        <v>17.600000000000001</v>
      </c>
      <c r="I24" s="525">
        <v>119.4</v>
      </c>
      <c r="J24" s="525">
        <v>113</v>
      </c>
      <c r="K24" s="525">
        <v>6.4</v>
      </c>
    </row>
    <row r="25" spans="2:11" ht="20.149999999999999" customHeight="1">
      <c r="B25" s="456" t="s">
        <v>352</v>
      </c>
      <c r="C25" s="467" t="s">
        <v>226</v>
      </c>
      <c r="D25" s="522">
        <v>20.8</v>
      </c>
      <c r="E25" s="522">
        <v>174.5</v>
      </c>
      <c r="F25" s="522">
        <v>161.5</v>
      </c>
      <c r="G25" s="522">
        <v>13</v>
      </c>
      <c r="H25" s="522">
        <v>16.3</v>
      </c>
      <c r="I25" s="522">
        <v>102.4</v>
      </c>
      <c r="J25" s="522">
        <v>99.8</v>
      </c>
      <c r="K25" s="522">
        <v>2.6</v>
      </c>
    </row>
    <row r="26" spans="2:11" ht="20.149999999999999" customHeight="1">
      <c r="B26" s="457" t="s">
        <v>4</v>
      </c>
      <c r="C26" s="470" t="s">
        <v>142</v>
      </c>
      <c r="D26" s="517">
        <v>19.7</v>
      </c>
      <c r="E26" s="517">
        <v>177.1</v>
      </c>
      <c r="F26" s="517">
        <v>154.9</v>
      </c>
      <c r="G26" s="517">
        <v>22.2</v>
      </c>
      <c r="H26" s="517">
        <v>14.4</v>
      </c>
      <c r="I26" s="517">
        <v>80.900000000000006</v>
      </c>
      <c r="J26" s="517">
        <v>80.900000000000006</v>
      </c>
      <c r="K26" s="517">
        <v>0</v>
      </c>
    </row>
    <row r="27" spans="2:11" ht="20.149999999999999" customHeight="1">
      <c r="B27" s="458" t="s">
        <v>192</v>
      </c>
      <c r="C27" s="471" t="s">
        <v>400</v>
      </c>
      <c r="D27" s="523">
        <v>21.8</v>
      </c>
      <c r="E27" s="523">
        <v>181.8</v>
      </c>
      <c r="F27" s="523">
        <v>161.80000000000001</v>
      </c>
      <c r="G27" s="523">
        <v>20</v>
      </c>
      <c r="H27" s="523">
        <v>16.3</v>
      </c>
      <c r="I27" s="523">
        <v>87.4</v>
      </c>
      <c r="J27" s="523">
        <v>86.2</v>
      </c>
      <c r="K27" s="523">
        <v>1.2</v>
      </c>
    </row>
    <row r="28" spans="2:11" ht="20.149999999999999" customHeight="1">
      <c r="B28" s="458" t="s">
        <v>500</v>
      </c>
      <c r="C28" s="471" t="s">
        <v>406</v>
      </c>
      <c r="D28" s="523">
        <v>21.2</v>
      </c>
      <c r="E28" s="523">
        <v>177.4</v>
      </c>
      <c r="F28" s="523">
        <v>161.1</v>
      </c>
      <c r="G28" s="523">
        <v>16.3</v>
      </c>
      <c r="H28" s="523">
        <v>18.600000000000001</v>
      </c>
      <c r="I28" s="523">
        <v>108.2</v>
      </c>
      <c r="J28" s="523">
        <v>107.9</v>
      </c>
      <c r="K28" s="523">
        <v>0.3</v>
      </c>
    </row>
    <row r="29" spans="2:11" ht="20.149999999999999" customHeight="1">
      <c r="B29" s="458" t="s">
        <v>501</v>
      </c>
      <c r="C29" s="471" t="s">
        <v>502</v>
      </c>
      <c r="D29" s="523">
        <v>20.6</v>
      </c>
      <c r="E29" s="523">
        <v>167.2</v>
      </c>
      <c r="F29" s="523">
        <v>158</v>
      </c>
      <c r="G29" s="523">
        <v>9.1999999999999993</v>
      </c>
      <c r="H29" s="523">
        <v>18.399999999999999</v>
      </c>
      <c r="I29" s="523">
        <v>109.9</v>
      </c>
      <c r="J29" s="523">
        <v>108.5</v>
      </c>
      <c r="K29" s="523">
        <v>1.4</v>
      </c>
    </row>
    <row r="30" spans="2:11" ht="20.149999999999999" customHeight="1">
      <c r="B30" s="458" t="s">
        <v>399</v>
      </c>
      <c r="C30" s="471" t="s">
        <v>227</v>
      </c>
      <c r="D30" s="523">
        <v>19.399999999999999</v>
      </c>
      <c r="E30" s="523">
        <v>168.5</v>
      </c>
      <c r="F30" s="523">
        <v>154.19999999999999</v>
      </c>
      <c r="G30" s="523">
        <v>14.3</v>
      </c>
      <c r="H30" s="523">
        <v>17.2</v>
      </c>
      <c r="I30" s="523">
        <v>124.6</v>
      </c>
      <c r="J30" s="523">
        <v>121.8</v>
      </c>
      <c r="K30" s="523">
        <v>2.8</v>
      </c>
    </row>
    <row r="31" spans="2:11" ht="20.149999999999999" customHeight="1">
      <c r="B31" s="458" t="s">
        <v>503</v>
      </c>
      <c r="C31" s="471" t="s">
        <v>180</v>
      </c>
      <c r="D31" s="523">
        <v>20.3</v>
      </c>
      <c r="E31" s="523">
        <v>165</v>
      </c>
      <c r="F31" s="523">
        <v>152.4</v>
      </c>
      <c r="G31" s="523">
        <v>12.6</v>
      </c>
      <c r="H31" s="523">
        <v>20.399999999999999</v>
      </c>
      <c r="I31" s="523">
        <v>123.4</v>
      </c>
      <c r="J31" s="523">
        <v>123.2</v>
      </c>
      <c r="K31" s="523">
        <v>0.2</v>
      </c>
    </row>
    <row r="32" spans="2:11" ht="20.149999999999999" customHeight="1">
      <c r="B32" s="458" t="s">
        <v>154</v>
      </c>
      <c r="C32" s="471" t="s">
        <v>378</v>
      </c>
      <c r="D32" s="523">
        <v>20.2</v>
      </c>
      <c r="E32" s="523">
        <v>172.8</v>
      </c>
      <c r="F32" s="523">
        <v>156.30000000000001</v>
      </c>
      <c r="G32" s="523">
        <v>16.5</v>
      </c>
      <c r="H32" s="523">
        <v>19.3</v>
      </c>
      <c r="I32" s="523">
        <v>121.5</v>
      </c>
      <c r="J32" s="523">
        <v>113.6</v>
      </c>
      <c r="K32" s="523">
        <v>7.9</v>
      </c>
    </row>
    <row r="33" spans="2:11" ht="20.149999999999999" customHeight="1">
      <c r="B33" s="458" t="s">
        <v>222</v>
      </c>
      <c r="C33" s="471" t="s">
        <v>491</v>
      </c>
      <c r="D33" s="523">
        <v>20.7</v>
      </c>
      <c r="E33" s="523">
        <v>176.4</v>
      </c>
      <c r="F33" s="523">
        <v>160.1</v>
      </c>
      <c r="G33" s="523">
        <v>16.3</v>
      </c>
      <c r="H33" s="523">
        <v>19.2</v>
      </c>
      <c r="I33" s="523">
        <v>83</v>
      </c>
      <c r="J33" s="523">
        <v>82</v>
      </c>
      <c r="K33" s="523">
        <v>1</v>
      </c>
    </row>
    <row r="34" spans="2:11" ht="20.149999999999999" customHeight="1">
      <c r="B34" s="458" t="s">
        <v>504</v>
      </c>
      <c r="C34" s="471" t="s">
        <v>329</v>
      </c>
      <c r="D34" s="524">
        <v>21.3</v>
      </c>
      <c r="E34" s="524">
        <v>185.6</v>
      </c>
      <c r="F34" s="524">
        <v>168.6</v>
      </c>
      <c r="G34" s="524">
        <v>17</v>
      </c>
      <c r="H34" s="524">
        <v>20</v>
      </c>
      <c r="I34" s="524">
        <v>103.8</v>
      </c>
      <c r="J34" s="524">
        <v>102.8</v>
      </c>
      <c r="K34" s="524">
        <v>1</v>
      </c>
    </row>
    <row r="35" spans="2:11" ht="20.149999999999999" customHeight="1">
      <c r="B35" s="458" t="s">
        <v>204</v>
      </c>
      <c r="C35" s="471" t="s">
        <v>505</v>
      </c>
      <c r="D35" s="523">
        <v>19.8</v>
      </c>
      <c r="E35" s="523">
        <v>164.1</v>
      </c>
      <c r="F35" s="523">
        <v>153.19999999999999</v>
      </c>
      <c r="G35" s="523">
        <v>10.9</v>
      </c>
      <c r="H35" s="523">
        <v>19.899999999999999</v>
      </c>
      <c r="I35" s="523">
        <v>145.5</v>
      </c>
      <c r="J35" s="523">
        <v>140.4</v>
      </c>
      <c r="K35" s="523">
        <v>5.0999999999999996</v>
      </c>
    </row>
    <row r="36" spans="2:11" ht="20.149999999999999" customHeight="1">
      <c r="B36" s="458" t="s">
        <v>252</v>
      </c>
      <c r="C36" s="471" t="s">
        <v>255</v>
      </c>
      <c r="D36" s="523">
        <v>20.6</v>
      </c>
      <c r="E36" s="523">
        <v>174.2</v>
      </c>
      <c r="F36" s="523">
        <v>159.6</v>
      </c>
      <c r="G36" s="523">
        <v>14.6</v>
      </c>
      <c r="H36" s="523">
        <v>16.7</v>
      </c>
      <c r="I36" s="523">
        <v>97.4</v>
      </c>
      <c r="J36" s="523">
        <v>95</v>
      </c>
      <c r="K36" s="523">
        <v>2.4</v>
      </c>
    </row>
    <row r="37" spans="2:11" ht="20.149999999999999" customHeight="1">
      <c r="B37" s="458" t="s">
        <v>18</v>
      </c>
      <c r="C37" s="471" t="s">
        <v>391</v>
      </c>
      <c r="D37" s="523">
        <v>21.2</v>
      </c>
      <c r="E37" s="523">
        <v>175.3</v>
      </c>
      <c r="F37" s="523">
        <v>161.1</v>
      </c>
      <c r="G37" s="523">
        <v>14.2</v>
      </c>
      <c r="H37" s="523">
        <v>15.5</v>
      </c>
      <c r="I37" s="523">
        <v>104</v>
      </c>
      <c r="J37" s="523">
        <v>103.5</v>
      </c>
      <c r="K37" s="523">
        <v>0.5</v>
      </c>
    </row>
    <row r="38" spans="2:11" ht="20.149999999999999" customHeight="1">
      <c r="B38" s="458" t="s">
        <v>470</v>
      </c>
      <c r="C38" s="471" t="s">
        <v>394</v>
      </c>
      <c r="D38" s="523">
        <v>21.3</v>
      </c>
      <c r="E38" s="523">
        <v>185.3</v>
      </c>
      <c r="F38" s="523">
        <v>166.2</v>
      </c>
      <c r="G38" s="523">
        <v>19.100000000000001</v>
      </c>
      <c r="H38" s="523">
        <v>16.7</v>
      </c>
      <c r="I38" s="523">
        <v>102.4</v>
      </c>
      <c r="J38" s="523">
        <v>101.2</v>
      </c>
      <c r="K38" s="523">
        <v>1.2</v>
      </c>
    </row>
    <row r="39" spans="2:11" ht="20.149999999999999" customHeight="1">
      <c r="B39" s="458" t="s">
        <v>98</v>
      </c>
      <c r="C39" s="471" t="s">
        <v>395</v>
      </c>
      <c r="D39" s="523">
        <v>20.3</v>
      </c>
      <c r="E39" s="523">
        <v>170.4</v>
      </c>
      <c r="F39" s="523">
        <v>157</v>
      </c>
      <c r="G39" s="523">
        <v>13.4</v>
      </c>
      <c r="H39" s="523">
        <v>18.3</v>
      </c>
      <c r="I39" s="523">
        <v>138.30000000000001</v>
      </c>
      <c r="J39" s="523">
        <v>122.3</v>
      </c>
      <c r="K39" s="523">
        <v>16</v>
      </c>
    </row>
    <row r="40" spans="2:11" ht="20.149999999999999" customHeight="1">
      <c r="B40" s="458" t="s">
        <v>489</v>
      </c>
      <c r="C40" s="471" t="s">
        <v>74</v>
      </c>
      <c r="D40" s="523">
        <v>19.2</v>
      </c>
      <c r="E40" s="523">
        <v>158.9</v>
      </c>
      <c r="F40" s="523">
        <v>151.69999999999999</v>
      </c>
      <c r="G40" s="523">
        <v>7.2</v>
      </c>
      <c r="H40" s="523">
        <v>16.8</v>
      </c>
      <c r="I40" s="523">
        <v>105.9</v>
      </c>
      <c r="J40" s="523">
        <v>105.7</v>
      </c>
      <c r="K40" s="523">
        <v>0.2</v>
      </c>
    </row>
    <row r="41" spans="2:11" ht="20.149999999999999" customHeight="1">
      <c r="B41" s="458" t="s">
        <v>200</v>
      </c>
      <c r="C41" s="471" t="s">
        <v>407</v>
      </c>
      <c r="D41" s="523">
        <v>21</v>
      </c>
      <c r="E41" s="523">
        <v>182.4</v>
      </c>
      <c r="F41" s="523">
        <v>166.1</v>
      </c>
      <c r="G41" s="523">
        <v>16.3</v>
      </c>
      <c r="H41" s="523">
        <v>20.100000000000001</v>
      </c>
      <c r="I41" s="523">
        <v>124.1</v>
      </c>
      <c r="J41" s="523">
        <v>121</v>
      </c>
      <c r="K41" s="523">
        <v>3.1</v>
      </c>
    </row>
    <row r="42" spans="2:11" ht="20.149999999999999" customHeight="1">
      <c r="B42" s="458" t="s">
        <v>284</v>
      </c>
      <c r="C42" s="471" t="s">
        <v>410</v>
      </c>
      <c r="D42" s="523">
        <v>19.5</v>
      </c>
      <c r="E42" s="523">
        <v>165.1</v>
      </c>
      <c r="F42" s="523">
        <v>149.6</v>
      </c>
      <c r="G42" s="523">
        <v>15.5</v>
      </c>
      <c r="H42" s="523">
        <v>19.7</v>
      </c>
      <c r="I42" s="523">
        <v>138.6</v>
      </c>
      <c r="J42" s="523">
        <v>137.30000000000001</v>
      </c>
      <c r="K42" s="523">
        <v>1.3</v>
      </c>
    </row>
    <row r="43" spans="2:11" ht="20.149999999999999" customHeight="1">
      <c r="B43" s="458" t="s">
        <v>126</v>
      </c>
      <c r="C43" s="471" t="s">
        <v>133</v>
      </c>
      <c r="D43" s="523">
        <v>20.3</v>
      </c>
      <c r="E43" s="523">
        <v>177.6</v>
      </c>
      <c r="F43" s="523">
        <v>158.9</v>
      </c>
      <c r="G43" s="523">
        <v>18.7</v>
      </c>
      <c r="H43" s="523">
        <v>18.2</v>
      </c>
      <c r="I43" s="523">
        <v>118.1</v>
      </c>
      <c r="J43" s="523">
        <v>115.3</v>
      </c>
      <c r="K43" s="523">
        <v>2.8</v>
      </c>
    </row>
    <row r="44" spans="2:11" ht="20.149999999999999" customHeight="1">
      <c r="B44" s="458" t="s">
        <v>276</v>
      </c>
      <c r="C44" s="472" t="s">
        <v>176</v>
      </c>
      <c r="D44" s="523">
        <v>20.5</v>
      </c>
      <c r="E44" s="523">
        <v>171.1</v>
      </c>
      <c r="F44" s="523">
        <v>160</v>
      </c>
      <c r="G44" s="523">
        <v>11.1</v>
      </c>
      <c r="H44" s="523">
        <v>16.600000000000001</v>
      </c>
      <c r="I44" s="523">
        <v>98.9</v>
      </c>
      <c r="J44" s="523">
        <v>98.8</v>
      </c>
      <c r="K44" s="523">
        <v>0.1</v>
      </c>
    </row>
    <row r="45" spans="2:11" ht="20.149999999999999" customHeight="1">
      <c r="B45" s="455" t="s">
        <v>125</v>
      </c>
      <c r="C45" s="473" t="s">
        <v>231</v>
      </c>
      <c r="D45" s="525">
        <v>20.2</v>
      </c>
      <c r="E45" s="525">
        <v>169</v>
      </c>
      <c r="F45" s="525">
        <v>155.9</v>
      </c>
      <c r="G45" s="525">
        <v>13.1</v>
      </c>
      <c r="H45" s="525">
        <v>18.7</v>
      </c>
      <c r="I45" s="525">
        <v>120.8</v>
      </c>
      <c r="J45" s="525">
        <v>116.6</v>
      </c>
      <c r="K45" s="525">
        <v>4.2</v>
      </c>
    </row>
    <row r="46" spans="2:11" ht="20.149999999999999" customHeight="1">
      <c r="B46" s="459" t="s">
        <v>256</v>
      </c>
      <c r="C46" s="474" t="s">
        <v>445</v>
      </c>
      <c r="D46" s="526">
        <v>20.6</v>
      </c>
      <c r="E46" s="526">
        <v>170.7</v>
      </c>
      <c r="F46" s="526">
        <v>158.1</v>
      </c>
      <c r="G46" s="526">
        <v>12.6</v>
      </c>
      <c r="H46" s="526">
        <v>15.9</v>
      </c>
      <c r="I46" s="526">
        <v>90.2</v>
      </c>
      <c r="J46" s="526">
        <v>89.3</v>
      </c>
      <c r="K46" s="526">
        <v>0.9</v>
      </c>
    </row>
    <row r="47" spans="2:11" ht="20.149999999999999" customHeight="1">
      <c r="B47" s="457" t="s">
        <v>420</v>
      </c>
      <c r="C47" s="470" t="s">
        <v>309</v>
      </c>
      <c r="D47" s="525">
        <v>21.1</v>
      </c>
      <c r="E47" s="525">
        <v>177.5</v>
      </c>
      <c r="F47" s="525">
        <v>169.2</v>
      </c>
      <c r="G47" s="525">
        <v>8.3000000000000007</v>
      </c>
      <c r="H47" s="525">
        <v>13</v>
      </c>
      <c r="I47" s="525">
        <v>80.599999999999994</v>
      </c>
      <c r="J47" s="525">
        <v>78.2</v>
      </c>
      <c r="K47" s="525">
        <v>2.4</v>
      </c>
    </row>
    <row r="48" spans="2:11" ht="20.149999999999999" customHeight="1">
      <c r="B48" s="458" t="s">
        <v>510</v>
      </c>
      <c r="C48" s="471" t="s">
        <v>511</v>
      </c>
      <c r="D48" s="526">
        <v>20.5</v>
      </c>
      <c r="E48" s="526">
        <v>168.6</v>
      </c>
      <c r="F48" s="526">
        <v>159.1</v>
      </c>
      <c r="G48" s="526">
        <v>9.5</v>
      </c>
      <c r="H48" s="526">
        <v>11.3</v>
      </c>
      <c r="I48" s="526">
        <v>57.3</v>
      </c>
      <c r="J48" s="526">
        <v>55.6</v>
      </c>
      <c r="K48" s="526">
        <v>1.7</v>
      </c>
    </row>
    <row r="49" spans="2:13" ht="20.149999999999999" customHeight="1">
      <c r="B49" s="455" t="s">
        <v>165</v>
      </c>
      <c r="C49" s="469" t="s">
        <v>512</v>
      </c>
      <c r="D49" s="517">
        <v>20.3</v>
      </c>
      <c r="E49" s="517">
        <v>158.80000000000001</v>
      </c>
      <c r="F49" s="517">
        <v>149.69999999999999</v>
      </c>
      <c r="G49" s="517">
        <v>9.1</v>
      </c>
      <c r="H49" s="517">
        <v>12.9</v>
      </c>
      <c r="I49" s="517">
        <v>67.5</v>
      </c>
      <c r="J49" s="517">
        <v>66.7</v>
      </c>
      <c r="K49" s="517">
        <v>0.8</v>
      </c>
    </row>
    <row r="50" spans="2:13" ht="20.149999999999999" customHeight="1">
      <c r="B50" s="459" t="s">
        <v>128</v>
      </c>
      <c r="C50" s="468" t="s">
        <v>26</v>
      </c>
      <c r="D50" s="523">
        <v>19.600000000000001</v>
      </c>
      <c r="E50" s="523">
        <v>159.69999999999999</v>
      </c>
      <c r="F50" s="523">
        <v>155.1</v>
      </c>
      <c r="G50" s="523">
        <v>4.5999999999999996</v>
      </c>
      <c r="H50" s="523">
        <v>16</v>
      </c>
      <c r="I50" s="523">
        <v>87.8</v>
      </c>
      <c r="J50" s="523">
        <v>87</v>
      </c>
      <c r="K50" s="523">
        <v>0.8</v>
      </c>
    </row>
    <row r="51" spans="2:13" ht="20.149999999999999" customHeight="1">
      <c r="B51" s="457" t="s">
        <v>31</v>
      </c>
      <c r="C51" s="470" t="s">
        <v>173</v>
      </c>
      <c r="D51" s="525">
        <v>19.8</v>
      </c>
      <c r="E51" s="525">
        <v>173.7</v>
      </c>
      <c r="F51" s="525">
        <v>153.4</v>
      </c>
      <c r="G51" s="525">
        <v>20.3</v>
      </c>
      <c r="H51" s="525">
        <v>18.7</v>
      </c>
      <c r="I51" s="525">
        <v>116.8</v>
      </c>
      <c r="J51" s="525">
        <v>112.7</v>
      </c>
      <c r="K51" s="525">
        <v>4.0999999999999996</v>
      </c>
    </row>
    <row r="52" spans="2:13" ht="20.149999999999999" customHeight="1">
      <c r="B52" s="458" t="s">
        <v>382</v>
      </c>
      <c r="C52" s="471" t="s">
        <v>513</v>
      </c>
      <c r="D52" s="523">
        <v>20.7</v>
      </c>
      <c r="E52" s="523">
        <v>184.7</v>
      </c>
      <c r="F52" s="523">
        <v>159.5</v>
      </c>
      <c r="G52" s="523">
        <v>25.2</v>
      </c>
      <c r="H52" s="523">
        <v>13.2</v>
      </c>
      <c r="I52" s="523">
        <v>80.599999999999994</v>
      </c>
      <c r="J52" s="523">
        <v>77.400000000000006</v>
      </c>
      <c r="K52" s="523">
        <v>3.2</v>
      </c>
    </row>
    <row r="53" spans="2:13" ht="20.149999999999999" customHeight="1">
      <c r="B53" s="459" t="s">
        <v>472</v>
      </c>
      <c r="C53" s="468" t="s">
        <v>514</v>
      </c>
      <c r="D53" s="526">
        <v>20.6</v>
      </c>
      <c r="E53" s="526">
        <v>162.6</v>
      </c>
      <c r="F53" s="526">
        <v>153.30000000000001</v>
      </c>
      <c r="G53" s="526">
        <v>9.3000000000000007</v>
      </c>
      <c r="H53" s="526">
        <v>15.2</v>
      </c>
      <c r="I53" s="526">
        <v>91</v>
      </c>
      <c r="J53" s="526">
        <v>90.6</v>
      </c>
      <c r="K53" s="526">
        <v>0.4</v>
      </c>
      <c r="M53" s="22"/>
    </row>
    <row r="54" spans="2:13" ht="19">
      <c r="B54" s="10"/>
      <c r="C54" s="475" t="s">
        <v>529</v>
      </c>
      <c r="E54" s="613"/>
      <c r="I54" s="10"/>
      <c r="J54" s="10"/>
      <c r="K54" s="10"/>
    </row>
    <row r="55" spans="2:13" ht="19">
      <c r="B55" s="10"/>
      <c r="C55" s="460">
        <v>45597</v>
      </c>
      <c r="E55" s="613"/>
      <c r="I55" s="10"/>
      <c r="J55" s="10"/>
      <c r="K55" s="10"/>
    </row>
    <row r="56" spans="2:13" ht="18" customHeight="1">
      <c r="B56" s="200"/>
      <c r="C56" s="461" t="s">
        <v>353</v>
      </c>
      <c r="E56" s="200"/>
      <c r="F56" s="200"/>
      <c r="G56" s="200"/>
      <c r="H56" s="200"/>
      <c r="I56" s="200"/>
      <c r="J56" s="200"/>
    </row>
    <row r="57" spans="2:13" s="446" customFormat="1" ht="18" customHeight="1">
      <c r="B57" s="447" t="s">
        <v>516</v>
      </c>
      <c r="C57" s="462"/>
      <c r="D57" s="536" t="s">
        <v>522</v>
      </c>
      <c r="E57" s="535"/>
      <c r="F57" s="535"/>
      <c r="G57" s="620"/>
      <c r="H57" s="534" t="s">
        <v>247</v>
      </c>
      <c r="I57" s="535"/>
      <c r="J57" s="535"/>
      <c r="K57" s="620"/>
    </row>
    <row r="58" spans="2:13" s="446" customFormat="1" ht="9.75" customHeight="1">
      <c r="B58" s="448"/>
      <c r="C58" s="463"/>
      <c r="D58" s="623" t="s">
        <v>24</v>
      </c>
      <c r="E58" s="623" t="s">
        <v>85</v>
      </c>
      <c r="F58" s="552"/>
      <c r="G58" s="617"/>
      <c r="H58" s="623" t="s">
        <v>24</v>
      </c>
      <c r="I58" s="623" t="s">
        <v>85</v>
      </c>
      <c r="J58" s="552"/>
      <c r="K58" s="617"/>
    </row>
    <row r="59" spans="2:13" s="446" customFormat="1" ht="36" customHeight="1">
      <c r="B59" s="449"/>
      <c r="C59" s="464"/>
      <c r="D59" s="624"/>
      <c r="E59" s="624"/>
      <c r="F59" s="627" t="s">
        <v>527</v>
      </c>
      <c r="G59" s="629" t="s">
        <v>528</v>
      </c>
      <c r="H59" s="624"/>
      <c r="I59" s="624"/>
      <c r="J59" s="627" t="s">
        <v>527</v>
      </c>
      <c r="K59" s="629" t="s">
        <v>528</v>
      </c>
    </row>
    <row r="60" spans="2:13" s="446" customFormat="1" ht="12" customHeight="1">
      <c r="B60" s="512"/>
      <c r="C60" s="514"/>
      <c r="D60" s="625" t="s">
        <v>361</v>
      </c>
      <c r="E60" s="626" t="s">
        <v>189</v>
      </c>
      <c r="F60" s="628" t="s">
        <v>189</v>
      </c>
      <c r="G60" s="628" t="s">
        <v>189</v>
      </c>
      <c r="H60" s="628" t="s">
        <v>361</v>
      </c>
      <c r="I60" s="628" t="s">
        <v>189</v>
      </c>
      <c r="J60" s="628" t="s">
        <v>189</v>
      </c>
      <c r="K60" s="625" t="s">
        <v>189</v>
      </c>
    </row>
    <row r="61" spans="2:13" ht="20.149999999999999" customHeight="1">
      <c r="B61" s="513" t="s">
        <v>322</v>
      </c>
      <c r="C61" s="515" t="s">
        <v>65</v>
      </c>
      <c r="D61" s="517">
        <v>20.100000000000001</v>
      </c>
      <c r="E61" s="517">
        <v>172.8</v>
      </c>
      <c r="F61" s="517">
        <v>155.1</v>
      </c>
      <c r="G61" s="517">
        <v>17.7</v>
      </c>
      <c r="H61" s="517">
        <v>16</v>
      </c>
      <c r="I61" s="517">
        <v>94</v>
      </c>
      <c r="J61" s="517">
        <v>92</v>
      </c>
      <c r="K61" s="517">
        <v>2</v>
      </c>
    </row>
    <row r="62" spans="2:13" ht="20.149999999999999" customHeight="1">
      <c r="B62" s="451" t="s">
        <v>239</v>
      </c>
      <c r="C62" s="466" t="s">
        <v>494</v>
      </c>
      <c r="D62" s="518">
        <v>21.1</v>
      </c>
      <c r="E62" s="525">
        <v>181.8</v>
      </c>
      <c r="F62" s="525">
        <v>166.2</v>
      </c>
      <c r="G62" s="525">
        <v>15.6</v>
      </c>
      <c r="H62" s="525">
        <v>20.3</v>
      </c>
      <c r="I62" s="525">
        <v>104.3</v>
      </c>
      <c r="J62" s="525">
        <v>103.1</v>
      </c>
      <c r="K62" s="525">
        <v>1.2</v>
      </c>
    </row>
    <row r="63" spans="2:13" ht="20.149999999999999" customHeight="1">
      <c r="B63" s="452" t="s">
        <v>270</v>
      </c>
      <c r="C63" s="467" t="s">
        <v>78</v>
      </c>
      <c r="D63" s="520">
        <v>20.2</v>
      </c>
      <c r="E63" s="523">
        <v>173.7</v>
      </c>
      <c r="F63" s="523">
        <v>157.6</v>
      </c>
      <c r="G63" s="523">
        <v>16.100000000000001</v>
      </c>
      <c r="H63" s="523">
        <v>18.3</v>
      </c>
      <c r="I63" s="523">
        <v>128.1</v>
      </c>
      <c r="J63" s="523">
        <v>122.2</v>
      </c>
      <c r="K63" s="523">
        <v>5.9</v>
      </c>
    </row>
    <row r="64" spans="2:13" ht="20.149999999999999" customHeight="1">
      <c r="B64" s="453" t="s">
        <v>171</v>
      </c>
      <c r="C64" s="467" t="s">
        <v>305</v>
      </c>
      <c r="D64" s="520">
        <v>19.600000000000001</v>
      </c>
      <c r="E64" s="523">
        <v>165.4</v>
      </c>
      <c r="F64" s="523">
        <v>148.4</v>
      </c>
      <c r="G64" s="523">
        <v>17</v>
      </c>
      <c r="H64" s="523">
        <v>16.8</v>
      </c>
      <c r="I64" s="523">
        <v>118.6</v>
      </c>
      <c r="J64" s="523">
        <v>117</v>
      </c>
      <c r="K64" s="523">
        <v>1.6</v>
      </c>
    </row>
    <row r="65" spans="2:11" ht="20.149999999999999" customHeight="1">
      <c r="B65" s="452" t="s">
        <v>347</v>
      </c>
      <c r="C65" s="467" t="s">
        <v>414</v>
      </c>
      <c r="D65" s="520">
        <v>20.100000000000001</v>
      </c>
      <c r="E65" s="523">
        <v>169.5</v>
      </c>
      <c r="F65" s="523">
        <v>161.30000000000001</v>
      </c>
      <c r="G65" s="523">
        <v>8.1999999999999993</v>
      </c>
      <c r="H65" s="523">
        <v>13.8</v>
      </c>
      <c r="I65" s="523">
        <v>82.6</v>
      </c>
      <c r="J65" s="523">
        <v>81.400000000000006</v>
      </c>
      <c r="K65" s="523">
        <v>1.2</v>
      </c>
    </row>
    <row r="66" spans="2:11" ht="20.149999999999999" customHeight="1">
      <c r="B66" s="452" t="s">
        <v>11</v>
      </c>
      <c r="C66" s="467" t="s">
        <v>495</v>
      </c>
      <c r="D66" s="520">
        <v>20.9</v>
      </c>
      <c r="E66" s="523">
        <v>178.7</v>
      </c>
      <c r="F66" s="523">
        <v>153.4</v>
      </c>
      <c r="G66" s="523">
        <v>25.3</v>
      </c>
      <c r="H66" s="523">
        <v>18.399999999999999</v>
      </c>
      <c r="I66" s="523">
        <v>115.8</v>
      </c>
      <c r="J66" s="523">
        <v>112.5</v>
      </c>
      <c r="K66" s="523">
        <v>3.3</v>
      </c>
    </row>
    <row r="67" spans="2:11" ht="20.149999999999999" customHeight="1">
      <c r="B67" s="452" t="s">
        <v>59</v>
      </c>
      <c r="C67" s="467" t="s">
        <v>268</v>
      </c>
      <c r="D67" s="520">
        <v>20</v>
      </c>
      <c r="E67" s="523">
        <v>168.8</v>
      </c>
      <c r="F67" s="523">
        <v>156.6</v>
      </c>
      <c r="G67" s="523">
        <v>12.2</v>
      </c>
      <c r="H67" s="523">
        <v>17.899999999999999</v>
      </c>
      <c r="I67" s="523">
        <v>101.7</v>
      </c>
      <c r="J67" s="523">
        <v>100.5</v>
      </c>
      <c r="K67" s="523">
        <v>1.2</v>
      </c>
    </row>
    <row r="68" spans="2:11" ht="20.149999999999999" customHeight="1">
      <c r="B68" s="452" t="s">
        <v>203</v>
      </c>
      <c r="C68" s="467" t="s">
        <v>497</v>
      </c>
      <c r="D68" s="520">
        <v>19</v>
      </c>
      <c r="E68" s="523">
        <v>149.9</v>
      </c>
      <c r="F68" s="523">
        <v>139.9</v>
      </c>
      <c r="G68" s="523">
        <v>10</v>
      </c>
      <c r="H68" s="523">
        <v>17.399999999999999</v>
      </c>
      <c r="I68" s="523">
        <v>118.7</v>
      </c>
      <c r="J68" s="523">
        <v>116.4</v>
      </c>
      <c r="K68" s="523">
        <v>2.2999999999999998</v>
      </c>
    </row>
    <row r="69" spans="2:11" ht="20.149999999999999" customHeight="1">
      <c r="B69" s="452" t="s">
        <v>437</v>
      </c>
      <c r="C69" s="467" t="s">
        <v>398</v>
      </c>
      <c r="D69" s="520">
        <v>20.3</v>
      </c>
      <c r="E69" s="523">
        <v>175.3</v>
      </c>
      <c r="F69" s="523">
        <v>160</v>
      </c>
      <c r="G69" s="523">
        <v>15.3</v>
      </c>
      <c r="H69" s="523">
        <v>16.5</v>
      </c>
      <c r="I69" s="523">
        <v>99.3</v>
      </c>
      <c r="J69" s="523">
        <v>98.3</v>
      </c>
      <c r="K69" s="523">
        <v>1</v>
      </c>
    </row>
    <row r="70" spans="2:11" ht="20.149999999999999" customHeight="1">
      <c r="B70" s="452" t="s">
        <v>177</v>
      </c>
      <c r="C70" s="467" t="s">
        <v>498</v>
      </c>
      <c r="D70" s="520">
        <v>19.7</v>
      </c>
      <c r="E70" s="523">
        <v>169.7</v>
      </c>
      <c r="F70" s="523">
        <v>152.6</v>
      </c>
      <c r="G70" s="523">
        <v>17.100000000000001</v>
      </c>
      <c r="H70" s="523">
        <v>17.100000000000001</v>
      </c>
      <c r="I70" s="523">
        <v>113.1</v>
      </c>
      <c r="J70" s="523">
        <v>109.9</v>
      </c>
      <c r="K70" s="523">
        <v>3.2</v>
      </c>
    </row>
    <row r="71" spans="2:11" ht="20.149999999999999" customHeight="1">
      <c r="B71" s="452" t="s">
        <v>42</v>
      </c>
      <c r="C71" s="467" t="s">
        <v>326</v>
      </c>
      <c r="D71" s="520">
        <v>20.6</v>
      </c>
      <c r="E71" s="523">
        <v>170.5</v>
      </c>
      <c r="F71" s="523">
        <v>161.5</v>
      </c>
      <c r="G71" s="523">
        <v>9</v>
      </c>
      <c r="H71" s="523">
        <v>13.3</v>
      </c>
      <c r="I71" s="523">
        <v>76</v>
      </c>
      <c r="J71" s="523">
        <v>74.599999999999994</v>
      </c>
      <c r="K71" s="523">
        <v>1.4</v>
      </c>
    </row>
    <row r="72" spans="2:11" ht="20.149999999999999" customHeight="1">
      <c r="B72" s="452" t="s">
        <v>245</v>
      </c>
      <c r="C72" s="467" t="s">
        <v>499</v>
      </c>
      <c r="D72" s="520">
        <v>20.2</v>
      </c>
      <c r="E72" s="523">
        <v>167.9</v>
      </c>
      <c r="F72" s="523">
        <v>152.6</v>
      </c>
      <c r="G72" s="523">
        <v>15.3</v>
      </c>
      <c r="H72" s="523">
        <v>12.8</v>
      </c>
      <c r="I72" s="523">
        <v>75.8</v>
      </c>
      <c r="J72" s="523">
        <v>74.400000000000006</v>
      </c>
      <c r="K72" s="523">
        <v>1.4</v>
      </c>
    </row>
    <row r="73" spans="2:11" ht="20.149999999999999" customHeight="1">
      <c r="B73" s="452" t="s">
        <v>368</v>
      </c>
      <c r="C73" s="467" t="s">
        <v>285</v>
      </c>
      <c r="D73" s="520">
        <v>19.600000000000001</v>
      </c>
      <c r="E73" s="523">
        <v>185.2</v>
      </c>
      <c r="F73" s="523">
        <v>145.6</v>
      </c>
      <c r="G73" s="523">
        <v>39.6</v>
      </c>
      <c r="H73" s="523">
        <v>17.100000000000001</v>
      </c>
      <c r="I73" s="523">
        <v>75.900000000000006</v>
      </c>
      <c r="J73" s="523">
        <v>75.8</v>
      </c>
      <c r="K73" s="523">
        <v>0.1</v>
      </c>
    </row>
    <row r="74" spans="2:11" ht="20.149999999999999" customHeight="1">
      <c r="B74" s="452" t="s">
        <v>102</v>
      </c>
      <c r="C74" s="467" t="s">
        <v>157</v>
      </c>
      <c r="D74" s="520">
        <v>19.899999999999999</v>
      </c>
      <c r="E74" s="523">
        <v>160.30000000000001</v>
      </c>
      <c r="F74" s="523">
        <v>151.9</v>
      </c>
      <c r="G74" s="523">
        <v>8.4</v>
      </c>
      <c r="H74" s="523">
        <v>15</v>
      </c>
      <c r="I74" s="523">
        <v>83.5</v>
      </c>
      <c r="J74" s="523">
        <v>83</v>
      </c>
      <c r="K74" s="523">
        <v>0.5</v>
      </c>
    </row>
    <row r="75" spans="2:11" ht="20.149999999999999" customHeight="1">
      <c r="B75" s="452" t="s">
        <v>109</v>
      </c>
      <c r="C75" s="467" t="s">
        <v>453</v>
      </c>
      <c r="D75" s="520">
        <v>18.899999999999999</v>
      </c>
      <c r="E75" s="523">
        <v>164</v>
      </c>
      <c r="F75" s="523">
        <v>143.19999999999999</v>
      </c>
      <c r="G75" s="523">
        <v>20.8</v>
      </c>
      <c r="H75" s="523">
        <v>17.399999999999999</v>
      </c>
      <c r="I75" s="523">
        <v>103.9</v>
      </c>
      <c r="J75" s="523">
        <v>86.5</v>
      </c>
      <c r="K75" s="523">
        <v>17.399999999999999</v>
      </c>
    </row>
    <row r="76" spans="2:11" ht="20.149999999999999" customHeight="1">
      <c r="B76" s="454" t="s">
        <v>9</v>
      </c>
      <c r="C76" s="468" t="s">
        <v>376</v>
      </c>
      <c r="D76" s="521">
        <v>20.399999999999999</v>
      </c>
      <c r="E76" s="526">
        <v>180.2</v>
      </c>
      <c r="F76" s="526">
        <v>156.19999999999999</v>
      </c>
      <c r="G76" s="526">
        <v>24</v>
      </c>
      <c r="H76" s="526">
        <v>14.2</v>
      </c>
      <c r="I76" s="526">
        <v>87.7</v>
      </c>
      <c r="J76" s="526">
        <v>84.6</v>
      </c>
      <c r="K76" s="526">
        <v>3.1</v>
      </c>
    </row>
    <row r="77" spans="2:11" ht="20.149999999999999" customHeight="1">
      <c r="B77" s="455" t="s">
        <v>116</v>
      </c>
      <c r="C77" s="469" t="s">
        <v>260</v>
      </c>
      <c r="D77" s="525">
        <v>19.600000000000001</v>
      </c>
      <c r="E77" s="525">
        <v>171.5</v>
      </c>
      <c r="F77" s="525">
        <v>155.4</v>
      </c>
      <c r="G77" s="525">
        <v>16.100000000000001</v>
      </c>
      <c r="H77" s="525">
        <v>17.100000000000001</v>
      </c>
      <c r="I77" s="525">
        <v>128.1</v>
      </c>
      <c r="J77" s="525">
        <v>118.8</v>
      </c>
      <c r="K77" s="525">
        <v>9.3000000000000007</v>
      </c>
    </row>
    <row r="78" spans="2:11" ht="20.149999999999999" customHeight="1">
      <c r="B78" s="456" t="s">
        <v>352</v>
      </c>
      <c r="C78" s="467" t="s">
        <v>226</v>
      </c>
      <c r="D78" s="522">
        <v>20.9</v>
      </c>
      <c r="E78" s="522">
        <v>177.8</v>
      </c>
      <c r="F78" s="522">
        <v>162.5</v>
      </c>
      <c r="G78" s="522">
        <v>15.3</v>
      </c>
      <c r="H78" s="522">
        <v>18.5</v>
      </c>
      <c r="I78" s="522">
        <v>144</v>
      </c>
      <c r="J78" s="522">
        <v>133.1</v>
      </c>
      <c r="K78" s="522">
        <v>10.9</v>
      </c>
    </row>
    <row r="79" spans="2:11" ht="20.149999999999999" customHeight="1">
      <c r="B79" s="457" t="s">
        <v>4</v>
      </c>
      <c r="C79" s="470" t="s">
        <v>142</v>
      </c>
      <c r="D79" s="528">
        <v>19.7</v>
      </c>
      <c r="E79" s="528">
        <v>177.1</v>
      </c>
      <c r="F79" s="528">
        <v>154.9</v>
      </c>
      <c r="G79" s="528">
        <v>22.2</v>
      </c>
      <c r="H79" s="528">
        <v>14.4</v>
      </c>
      <c r="I79" s="528">
        <v>80.900000000000006</v>
      </c>
      <c r="J79" s="528">
        <v>80.900000000000006</v>
      </c>
      <c r="K79" s="528">
        <v>0</v>
      </c>
    </row>
    <row r="80" spans="2:11" ht="20.149999999999999" customHeight="1">
      <c r="B80" s="458" t="s">
        <v>192</v>
      </c>
      <c r="C80" s="471" t="s">
        <v>400</v>
      </c>
      <c r="D80" s="524">
        <v>20.7</v>
      </c>
      <c r="E80" s="524">
        <v>184.5</v>
      </c>
      <c r="F80" s="524">
        <v>161.9</v>
      </c>
      <c r="G80" s="524">
        <v>22.6</v>
      </c>
      <c r="H80" s="524">
        <v>17.7</v>
      </c>
      <c r="I80" s="524">
        <v>96.9</v>
      </c>
      <c r="J80" s="524">
        <v>96.7</v>
      </c>
      <c r="K80" s="524">
        <v>0.2</v>
      </c>
    </row>
    <row r="81" spans="2:11" ht="20.149999999999999" customHeight="1">
      <c r="B81" s="458" t="s">
        <v>500</v>
      </c>
      <c r="C81" s="471" t="s">
        <v>406</v>
      </c>
      <c r="D81" s="523">
        <v>20.7</v>
      </c>
      <c r="E81" s="523">
        <v>171.3</v>
      </c>
      <c r="F81" s="523">
        <v>156.4</v>
      </c>
      <c r="G81" s="523">
        <v>14.9</v>
      </c>
      <c r="H81" s="523">
        <v>17.8</v>
      </c>
      <c r="I81" s="523">
        <v>103.8</v>
      </c>
      <c r="J81" s="523">
        <v>103</v>
      </c>
      <c r="K81" s="523">
        <v>0.8</v>
      </c>
    </row>
    <row r="82" spans="2:11" ht="20.149999999999999" customHeight="1">
      <c r="B82" s="458" t="s">
        <v>501</v>
      </c>
      <c r="C82" s="471" t="s">
        <v>502</v>
      </c>
      <c r="D82" s="523">
        <v>20.100000000000001</v>
      </c>
      <c r="E82" s="523">
        <v>164.1</v>
      </c>
      <c r="F82" s="523">
        <v>153</v>
      </c>
      <c r="G82" s="523">
        <v>11.1</v>
      </c>
      <c r="H82" s="523">
        <v>18.5</v>
      </c>
      <c r="I82" s="523">
        <v>110.5</v>
      </c>
      <c r="J82" s="523">
        <v>108.3</v>
      </c>
      <c r="K82" s="523">
        <v>2.2000000000000002</v>
      </c>
    </row>
    <row r="83" spans="2:11" ht="20.149999999999999" customHeight="1">
      <c r="B83" s="458" t="s">
        <v>399</v>
      </c>
      <c r="C83" s="471" t="s">
        <v>227</v>
      </c>
      <c r="D83" s="523">
        <v>19.3</v>
      </c>
      <c r="E83" s="523">
        <v>168.1</v>
      </c>
      <c r="F83" s="523">
        <v>153</v>
      </c>
      <c r="G83" s="523">
        <v>15.1</v>
      </c>
      <c r="H83" s="523">
        <v>18.3</v>
      </c>
      <c r="I83" s="523">
        <v>130.80000000000001</v>
      </c>
      <c r="J83" s="523">
        <v>128.5</v>
      </c>
      <c r="K83" s="523">
        <v>2.2999999999999998</v>
      </c>
    </row>
    <row r="84" spans="2:11" ht="20.149999999999999" customHeight="1">
      <c r="B84" s="458" t="s">
        <v>503</v>
      </c>
      <c r="C84" s="471" t="s">
        <v>180</v>
      </c>
      <c r="D84" s="523">
        <v>20</v>
      </c>
      <c r="E84" s="523">
        <v>162</v>
      </c>
      <c r="F84" s="523">
        <v>148.9</v>
      </c>
      <c r="G84" s="523">
        <v>13.1</v>
      </c>
      <c r="H84" s="523">
        <v>19.7</v>
      </c>
      <c r="I84" s="523">
        <v>124.2</v>
      </c>
      <c r="J84" s="523">
        <v>124.2</v>
      </c>
      <c r="K84" s="523">
        <v>0</v>
      </c>
    </row>
    <row r="85" spans="2:11" ht="20.149999999999999" customHeight="1">
      <c r="B85" s="458" t="s">
        <v>154</v>
      </c>
      <c r="C85" s="471" t="s">
        <v>378</v>
      </c>
      <c r="D85" s="523">
        <v>20.2</v>
      </c>
      <c r="E85" s="523">
        <v>172.8</v>
      </c>
      <c r="F85" s="523">
        <v>156.30000000000001</v>
      </c>
      <c r="G85" s="523">
        <v>16.5</v>
      </c>
      <c r="H85" s="523">
        <v>19.3</v>
      </c>
      <c r="I85" s="523">
        <v>121.5</v>
      </c>
      <c r="J85" s="523">
        <v>113.6</v>
      </c>
      <c r="K85" s="523">
        <v>7.9</v>
      </c>
    </row>
    <row r="86" spans="2:11" ht="20.149999999999999" customHeight="1">
      <c r="B86" s="458" t="s">
        <v>222</v>
      </c>
      <c r="C86" s="471" t="s">
        <v>491</v>
      </c>
      <c r="D86" s="524" t="s">
        <v>49</v>
      </c>
      <c r="E86" s="524" t="s">
        <v>49</v>
      </c>
      <c r="F86" s="524" t="s">
        <v>49</v>
      </c>
      <c r="G86" s="524" t="s">
        <v>49</v>
      </c>
      <c r="H86" s="524" t="s">
        <v>49</v>
      </c>
      <c r="I86" s="524" t="s">
        <v>49</v>
      </c>
      <c r="J86" s="524" t="s">
        <v>49</v>
      </c>
      <c r="K86" s="524" t="s">
        <v>49</v>
      </c>
    </row>
    <row r="87" spans="2:11" ht="20.149999999999999" customHeight="1">
      <c r="B87" s="458" t="s">
        <v>504</v>
      </c>
      <c r="C87" s="471" t="s">
        <v>329</v>
      </c>
      <c r="D87" s="524">
        <v>21.4</v>
      </c>
      <c r="E87" s="524">
        <v>192.5</v>
      </c>
      <c r="F87" s="524">
        <v>170.7</v>
      </c>
      <c r="G87" s="524">
        <v>21.8</v>
      </c>
      <c r="H87" s="524">
        <v>19</v>
      </c>
      <c r="I87" s="524">
        <v>92.8</v>
      </c>
      <c r="J87" s="524">
        <v>90.8</v>
      </c>
      <c r="K87" s="524">
        <v>2</v>
      </c>
    </row>
    <row r="88" spans="2:11" ht="20.149999999999999" customHeight="1">
      <c r="B88" s="458" t="s">
        <v>204</v>
      </c>
      <c r="C88" s="471" t="s">
        <v>505</v>
      </c>
      <c r="D88" s="523">
        <v>19.399999999999999</v>
      </c>
      <c r="E88" s="523">
        <v>162.5</v>
      </c>
      <c r="F88" s="523">
        <v>151.30000000000001</v>
      </c>
      <c r="G88" s="523">
        <v>11.2</v>
      </c>
      <c r="H88" s="523">
        <v>19.899999999999999</v>
      </c>
      <c r="I88" s="523">
        <v>145.5</v>
      </c>
      <c r="J88" s="523">
        <v>140.4</v>
      </c>
      <c r="K88" s="523">
        <v>5.0999999999999996</v>
      </c>
    </row>
    <row r="89" spans="2:11" ht="20.149999999999999" customHeight="1">
      <c r="B89" s="458" t="s">
        <v>252</v>
      </c>
      <c r="C89" s="471" t="s">
        <v>255</v>
      </c>
      <c r="D89" s="523">
        <v>20.399999999999999</v>
      </c>
      <c r="E89" s="523">
        <v>173.6</v>
      </c>
      <c r="F89" s="523">
        <v>157.30000000000001</v>
      </c>
      <c r="G89" s="523">
        <v>16.3</v>
      </c>
      <c r="H89" s="523">
        <v>21.8</v>
      </c>
      <c r="I89" s="523">
        <v>143.9</v>
      </c>
      <c r="J89" s="523">
        <v>137.1</v>
      </c>
      <c r="K89" s="523">
        <v>6.8</v>
      </c>
    </row>
    <row r="90" spans="2:11" ht="20.149999999999999" customHeight="1">
      <c r="B90" s="458" t="s">
        <v>18</v>
      </c>
      <c r="C90" s="471" t="s">
        <v>391</v>
      </c>
      <c r="D90" s="523">
        <v>20.7</v>
      </c>
      <c r="E90" s="523">
        <v>172</v>
      </c>
      <c r="F90" s="523">
        <v>158.19999999999999</v>
      </c>
      <c r="G90" s="523">
        <v>13.8</v>
      </c>
      <c r="H90" s="523">
        <v>14.7</v>
      </c>
      <c r="I90" s="523">
        <v>94.7</v>
      </c>
      <c r="J90" s="523">
        <v>93.7</v>
      </c>
      <c r="K90" s="523">
        <v>1</v>
      </c>
    </row>
    <row r="91" spans="2:11" ht="20.149999999999999" customHeight="1">
      <c r="B91" s="458" t="s">
        <v>470</v>
      </c>
      <c r="C91" s="471" t="s">
        <v>394</v>
      </c>
      <c r="D91" s="523">
        <v>20.8</v>
      </c>
      <c r="E91" s="523">
        <v>180.3</v>
      </c>
      <c r="F91" s="523">
        <v>162</v>
      </c>
      <c r="G91" s="523">
        <v>18.3</v>
      </c>
      <c r="H91" s="523">
        <v>18.899999999999999</v>
      </c>
      <c r="I91" s="523">
        <v>121.3</v>
      </c>
      <c r="J91" s="523">
        <v>120.8</v>
      </c>
      <c r="K91" s="523">
        <v>0.5</v>
      </c>
    </row>
    <row r="92" spans="2:11" ht="20.149999999999999" customHeight="1">
      <c r="B92" s="458" t="s">
        <v>98</v>
      </c>
      <c r="C92" s="471" t="s">
        <v>395</v>
      </c>
      <c r="D92" s="523">
        <v>20.100000000000001</v>
      </c>
      <c r="E92" s="523">
        <v>167.8</v>
      </c>
      <c r="F92" s="523">
        <v>155.30000000000001</v>
      </c>
      <c r="G92" s="523">
        <v>12.5</v>
      </c>
      <c r="H92" s="523">
        <v>17.399999999999999</v>
      </c>
      <c r="I92" s="523">
        <v>116.1</v>
      </c>
      <c r="J92" s="523">
        <v>114.3</v>
      </c>
      <c r="K92" s="523">
        <v>1.8</v>
      </c>
    </row>
    <row r="93" spans="2:11" ht="20.149999999999999" customHeight="1">
      <c r="B93" s="458" t="s">
        <v>489</v>
      </c>
      <c r="C93" s="471" t="s">
        <v>74</v>
      </c>
      <c r="D93" s="523">
        <v>19.2</v>
      </c>
      <c r="E93" s="523">
        <v>158.80000000000001</v>
      </c>
      <c r="F93" s="523">
        <v>151.30000000000001</v>
      </c>
      <c r="G93" s="523">
        <v>7.5</v>
      </c>
      <c r="H93" s="523">
        <v>18.5</v>
      </c>
      <c r="I93" s="523">
        <v>119.7</v>
      </c>
      <c r="J93" s="523">
        <v>119.2</v>
      </c>
      <c r="K93" s="523">
        <v>0.5</v>
      </c>
    </row>
    <row r="94" spans="2:11" ht="20.149999999999999" customHeight="1">
      <c r="B94" s="458" t="s">
        <v>200</v>
      </c>
      <c r="C94" s="471" t="s">
        <v>407</v>
      </c>
      <c r="D94" s="523">
        <v>21</v>
      </c>
      <c r="E94" s="523">
        <v>182.5</v>
      </c>
      <c r="F94" s="523">
        <v>166.3</v>
      </c>
      <c r="G94" s="523">
        <v>16.2</v>
      </c>
      <c r="H94" s="523">
        <v>19.899999999999999</v>
      </c>
      <c r="I94" s="523">
        <v>133.1</v>
      </c>
      <c r="J94" s="523">
        <v>129.4</v>
      </c>
      <c r="K94" s="523">
        <v>3.7</v>
      </c>
    </row>
    <row r="95" spans="2:11" ht="20.149999999999999" customHeight="1">
      <c r="B95" s="458" t="s">
        <v>284</v>
      </c>
      <c r="C95" s="471" t="s">
        <v>410</v>
      </c>
      <c r="D95" s="523">
        <v>19.5</v>
      </c>
      <c r="E95" s="523">
        <v>165.1</v>
      </c>
      <c r="F95" s="523">
        <v>149.6</v>
      </c>
      <c r="G95" s="523">
        <v>15.5</v>
      </c>
      <c r="H95" s="523">
        <v>19.7</v>
      </c>
      <c r="I95" s="523">
        <v>138.6</v>
      </c>
      <c r="J95" s="523">
        <v>137.30000000000001</v>
      </c>
      <c r="K95" s="523">
        <v>1.3</v>
      </c>
    </row>
    <row r="96" spans="2:11" ht="20.149999999999999" customHeight="1">
      <c r="B96" s="458" t="s">
        <v>126</v>
      </c>
      <c r="C96" s="471" t="s">
        <v>133</v>
      </c>
      <c r="D96" s="523">
        <v>20.2</v>
      </c>
      <c r="E96" s="523">
        <v>176.6</v>
      </c>
      <c r="F96" s="523">
        <v>158.4</v>
      </c>
      <c r="G96" s="523">
        <v>18.2</v>
      </c>
      <c r="H96" s="523">
        <v>19.899999999999999</v>
      </c>
      <c r="I96" s="523">
        <v>140.69999999999999</v>
      </c>
      <c r="J96" s="523">
        <v>136</v>
      </c>
      <c r="K96" s="523">
        <v>4.7</v>
      </c>
    </row>
    <row r="97" spans="2:11" ht="20.149999999999999" customHeight="1">
      <c r="B97" s="458" t="s">
        <v>276</v>
      </c>
      <c r="C97" s="472" t="s">
        <v>176</v>
      </c>
      <c r="D97" s="523">
        <v>20.2</v>
      </c>
      <c r="E97" s="523">
        <v>167.3</v>
      </c>
      <c r="F97" s="523">
        <v>155.69999999999999</v>
      </c>
      <c r="G97" s="523">
        <v>11.6</v>
      </c>
      <c r="H97" s="523">
        <v>17.600000000000001</v>
      </c>
      <c r="I97" s="523">
        <v>119.7</v>
      </c>
      <c r="J97" s="523">
        <v>119.5</v>
      </c>
      <c r="K97" s="523">
        <v>0.2</v>
      </c>
    </row>
    <row r="98" spans="2:11" ht="20.149999999999999" customHeight="1">
      <c r="B98" s="455" t="s">
        <v>125</v>
      </c>
      <c r="C98" s="473" t="s">
        <v>231</v>
      </c>
      <c r="D98" s="525">
        <v>19.899999999999999</v>
      </c>
      <c r="E98" s="525">
        <v>169.2</v>
      </c>
      <c r="F98" s="525">
        <v>155.30000000000001</v>
      </c>
      <c r="G98" s="525">
        <v>13.9</v>
      </c>
      <c r="H98" s="525">
        <v>18.3</v>
      </c>
      <c r="I98" s="525">
        <v>116.4</v>
      </c>
      <c r="J98" s="525">
        <v>111.8</v>
      </c>
      <c r="K98" s="525">
        <v>4.5999999999999996</v>
      </c>
    </row>
    <row r="99" spans="2:11" ht="20.149999999999999" customHeight="1">
      <c r="B99" s="459" t="s">
        <v>256</v>
      </c>
      <c r="C99" s="474" t="s">
        <v>445</v>
      </c>
      <c r="D99" s="526">
        <v>20.100000000000001</v>
      </c>
      <c r="E99" s="526">
        <v>168.4</v>
      </c>
      <c r="F99" s="526">
        <v>157.80000000000001</v>
      </c>
      <c r="G99" s="526">
        <v>10.6</v>
      </c>
      <c r="H99" s="526">
        <v>17.8</v>
      </c>
      <c r="I99" s="526">
        <v>100.4</v>
      </c>
      <c r="J99" s="526">
        <v>99.5</v>
      </c>
      <c r="K99" s="526">
        <v>0.9</v>
      </c>
    </row>
    <row r="100" spans="2:11" ht="20.149999999999999" customHeight="1">
      <c r="B100" s="457" t="s">
        <v>420</v>
      </c>
      <c r="C100" s="470" t="s">
        <v>309</v>
      </c>
      <c r="D100" s="525">
        <v>21.1</v>
      </c>
      <c r="E100" s="525">
        <v>174.9</v>
      </c>
      <c r="F100" s="525">
        <v>166</v>
      </c>
      <c r="G100" s="525">
        <v>8.9</v>
      </c>
      <c r="H100" s="525">
        <v>13.9</v>
      </c>
      <c r="I100" s="525">
        <v>90.1</v>
      </c>
      <c r="J100" s="525">
        <v>89.2</v>
      </c>
      <c r="K100" s="525">
        <v>0.9</v>
      </c>
    </row>
    <row r="101" spans="2:11" ht="20.149999999999999" customHeight="1">
      <c r="B101" s="458" t="s">
        <v>510</v>
      </c>
      <c r="C101" s="471" t="s">
        <v>511</v>
      </c>
      <c r="D101" s="526">
        <v>19.600000000000001</v>
      </c>
      <c r="E101" s="526">
        <v>162.80000000000001</v>
      </c>
      <c r="F101" s="526">
        <v>153.5</v>
      </c>
      <c r="G101" s="526">
        <v>9.3000000000000007</v>
      </c>
      <c r="H101" s="526">
        <v>13.1</v>
      </c>
      <c r="I101" s="526">
        <v>70</v>
      </c>
      <c r="J101" s="526">
        <v>68.5</v>
      </c>
      <c r="K101" s="526">
        <v>1.5</v>
      </c>
    </row>
    <row r="102" spans="2:11" ht="20.149999999999999" customHeight="1">
      <c r="B102" s="455" t="s">
        <v>165</v>
      </c>
      <c r="C102" s="469" t="s">
        <v>512</v>
      </c>
      <c r="D102" s="517">
        <v>20</v>
      </c>
      <c r="E102" s="517">
        <v>161.1</v>
      </c>
      <c r="F102" s="517">
        <v>150.69999999999999</v>
      </c>
      <c r="G102" s="517">
        <v>10.4</v>
      </c>
      <c r="H102" s="517">
        <v>12.6</v>
      </c>
      <c r="I102" s="517">
        <v>77.5</v>
      </c>
      <c r="J102" s="517">
        <v>76.3</v>
      </c>
      <c r="K102" s="517">
        <v>1.2</v>
      </c>
    </row>
    <row r="103" spans="2:11" ht="20.149999999999999" customHeight="1">
      <c r="B103" s="459" t="s">
        <v>128</v>
      </c>
      <c r="C103" s="468" t="s">
        <v>26</v>
      </c>
      <c r="D103" s="523">
        <v>19.7</v>
      </c>
      <c r="E103" s="523">
        <v>158.80000000000001</v>
      </c>
      <c r="F103" s="523">
        <v>154.19999999999999</v>
      </c>
      <c r="G103" s="523">
        <v>4.5999999999999996</v>
      </c>
      <c r="H103" s="523">
        <v>15.6</v>
      </c>
      <c r="I103" s="523">
        <v>85</v>
      </c>
      <c r="J103" s="523">
        <v>84.7</v>
      </c>
      <c r="K103" s="523">
        <v>0.3</v>
      </c>
    </row>
    <row r="104" spans="2:11" ht="20.149999999999999" customHeight="1">
      <c r="B104" s="457" t="s">
        <v>31</v>
      </c>
      <c r="C104" s="470" t="s">
        <v>173</v>
      </c>
      <c r="D104" s="525">
        <v>19.7</v>
      </c>
      <c r="E104" s="525">
        <v>171</v>
      </c>
      <c r="F104" s="525">
        <v>151.6</v>
      </c>
      <c r="G104" s="525">
        <v>19.399999999999999</v>
      </c>
      <c r="H104" s="525">
        <v>18.600000000000001</v>
      </c>
      <c r="I104" s="525">
        <v>114.8</v>
      </c>
      <c r="J104" s="525">
        <v>111.3</v>
      </c>
      <c r="K104" s="525">
        <v>3.5</v>
      </c>
    </row>
    <row r="105" spans="2:11" ht="20.149999999999999" customHeight="1">
      <c r="B105" s="458" t="s">
        <v>382</v>
      </c>
      <c r="C105" s="471" t="s">
        <v>513</v>
      </c>
      <c r="D105" s="523">
        <v>21.1</v>
      </c>
      <c r="E105" s="523">
        <v>192.1</v>
      </c>
      <c r="F105" s="523">
        <v>161.9</v>
      </c>
      <c r="G105" s="523">
        <v>30.2</v>
      </c>
      <c r="H105" s="523">
        <v>13.1</v>
      </c>
      <c r="I105" s="523">
        <v>80.7</v>
      </c>
      <c r="J105" s="523">
        <v>77.5</v>
      </c>
      <c r="K105" s="523">
        <v>3.2</v>
      </c>
    </row>
    <row r="106" spans="2:11" ht="20.149999999999999" customHeight="1">
      <c r="B106" s="459" t="s">
        <v>472</v>
      </c>
      <c r="C106" s="468" t="s">
        <v>514</v>
      </c>
      <c r="D106" s="529">
        <v>20.8</v>
      </c>
      <c r="E106" s="529">
        <v>166.6</v>
      </c>
      <c r="F106" s="529">
        <v>151.19999999999999</v>
      </c>
      <c r="G106" s="529">
        <v>15.4</v>
      </c>
      <c r="H106" s="529">
        <v>14.5</v>
      </c>
      <c r="I106" s="529">
        <v>99.3</v>
      </c>
      <c r="J106" s="529">
        <v>98.7</v>
      </c>
      <c r="K106" s="529">
        <v>0.6</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5"/>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topLeftCell="A79" workbookViewId="0">
      <selection sqref="A1:XFD1048576"/>
    </sheetView>
  </sheetViews>
  <sheetFormatPr defaultColWidth="9" defaultRowHeight="13"/>
  <cols>
    <col min="1" max="1" width="4.08984375" style="1" customWidth="1"/>
    <col min="2" max="2" width="6.453125" style="1" customWidth="1"/>
    <col min="3" max="3" width="38.6328125" style="290" customWidth="1"/>
    <col min="4" max="11" width="11.453125" style="1" customWidth="1"/>
    <col min="12" max="12" width="9" style="1" bestFit="1" customWidth="0"/>
    <col min="13" max="16384" width="9" style="1"/>
  </cols>
  <sheetData>
    <row r="1" spans="2:11" ht="19">
      <c r="B1" s="10"/>
      <c r="C1" s="609"/>
      <c r="D1" s="475" t="s">
        <v>531</v>
      </c>
      <c r="E1" s="613"/>
      <c r="I1" s="10"/>
      <c r="J1" s="10"/>
      <c r="K1" s="10"/>
    </row>
    <row r="2" spans="2:11" ht="17.25" customHeight="1">
      <c r="B2" s="137"/>
      <c r="C2" s="460">
        <v>45597</v>
      </c>
      <c r="D2" s="137"/>
      <c r="E2" s="200"/>
      <c r="F2" s="200"/>
      <c r="G2" s="200"/>
      <c r="H2" s="200"/>
      <c r="I2" s="200"/>
      <c r="J2" s="200"/>
      <c r="K2" s="200"/>
    </row>
    <row r="3" spans="2:11" ht="18" customHeight="1">
      <c r="B3" s="200"/>
      <c r="C3" s="461" t="s">
        <v>217</v>
      </c>
      <c r="E3" s="200"/>
      <c r="F3" s="200"/>
      <c r="G3" s="200"/>
      <c r="H3" s="200"/>
      <c r="I3" s="200"/>
      <c r="J3" s="200"/>
      <c r="K3" s="1" t="s">
        <v>215</v>
      </c>
    </row>
    <row r="4" spans="2:11" s="446" customFormat="1" ht="18" customHeight="1">
      <c r="B4" s="447" t="s">
        <v>516</v>
      </c>
      <c r="C4" s="462"/>
      <c r="D4" s="536" t="s">
        <v>522</v>
      </c>
      <c r="E4" s="535"/>
      <c r="F4" s="535"/>
      <c r="G4" s="620"/>
      <c r="H4" s="534" t="s">
        <v>247</v>
      </c>
      <c r="I4" s="535"/>
      <c r="J4" s="535"/>
      <c r="K4" s="620"/>
    </row>
    <row r="5" spans="2:11" s="446" customFormat="1" ht="36" customHeight="1">
      <c r="B5" s="449"/>
      <c r="C5" s="464"/>
      <c r="D5" s="630" t="s">
        <v>532</v>
      </c>
      <c r="E5" s="633" t="s">
        <v>338</v>
      </c>
      <c r="F5" s="633" t="s">
        <v>533</v>
      </c>
      <c r="G5" s="634" t="s">
        <v>45</v>
      </c>
      <c r="H5" s="630" t="s">
        <v>532</v>
      </c>
      <c r="I5" s="633" t="s">
        <v>338</v>
      </c>
      <c r="J5" s="633" t="s">
        <v>533</v>
      </c>
      <c r="K5" s="634" t="s">
        <v>45</v>
      </c>
    </row>
    <row r="6" spans="2:11" ht="20.149999999999999" customHeight="1">
      <c r="B6" s="450" t="s">
        <v>322</v>
      </c>
      <c r="C6" s="465" t="s">
        <v>65</v>
      </c>
      <c r="D6" s="631">
        <v>999647</v>
      </c>
      <c r="E6" s="631">
        <v>8710</v>
      </c>
      <c r="F6" s="631">
        <v>9802</v>
      </c>
      <c r="G6" s="631">
        <v>999019</v>
      </c>
      <c r="H6" s="631">
        <v>430487</v>
      </c>
      <c r="I6" s="631">
        <v>10088</v>
      </c>
      <c r="J6" s="631">
        <v>10940</v>
      </c>
      <c r="K6" s="631">
        <v>429171</v>
      </c>
    </row>
    <row r="7" spans="2:11" ht="20.149999999999999" customHeight="1">
      <c r="B7" s="451" t="s">
        <v>239</v>
      </c>
      <c r="C7" s="466" t="s">
        <v>494</v>
      </c>
      <c r="D7" s="540">
        <v>57667</v>
      </c>
      <c r="E7" s="542">
        <v>921</v>
      </c>
      <c r="F7" s="542">
        <v>464</v>
      </c>
      <c r="G7" s="542">
        <v>58275</v>
      </c>
      <c r="H7" s="542">
        <v>5101</v>
      </c>
      <c r="I7" s="542">
        <v>0</v>
      </c>
      <c r="J7" s="542">
        <v>156</v>
      </c>
      <c r="K7" s="542">
        <v>4794</v>
      </c>
    </row>
    <row r="8" spans="2:11" ht="20.149999999999999" customHeight="1">
      <c r="B8" s="452" t="s">
        <v>270</v>
      </c>
      <c r="C8" s="467" t="s">
        <v>78</v>
      </c>
      <c r="D8" s="541">
        <v>336614</v>
      </c>
      <c r="E8" s="544">
        <v>2734</v>
      </c>
      <c r="F8" s="544">
        <v>2810</v>
      </c>
      <c r="G8" s="544">
        <v>336600</v>
      </c>
      <c r="H8" s="544">
        <v>42433</v>
      </c>
      <c r="I8" s="544">
        <v>1159</v>
      </c>
      <c r="J8" s="544">
        <v>1091</v>
      </c>
      <c r="K8" s="544">
        <v>42439</v>
      </c>
    </row>
    <row r="9" spans="2:11" ht="20.149999999999999" customHeight="1">
      <c r="B9" s="453" t="s">
        <v>171</v>
      </c>
      <c r="C9" s="467" t="s">
        <v>305</v>
      </c>
      <c r="D9" s="541">
        <v>5835</v>
      </c>
      <c r="E9" s="544">
        <v>149</v>
      </c>
      <c r="F9" s="544">
        <v>38</v>
      </c>
      <c r="G9" s="544">
        <v>5947</v>
      </c>
      <c r="H9" s="544">
        <v>214</v>
      </c>
      <c r="I9" s="544">
        <v>9</v>
      </c>
      <c r="J9" s="544">
        <v>0</v>
      </c>
      <c r="K9" s="544">
        <v>222</v>
      </c>
    </row>
    <row r="10" spans="2:11" ht="20.149999999999999" customHeight="1">
      <c r="B10" s="452" t="s">
        <v>347</v>
      </c>
      <c r="C10" s="467" t="s">
        <v>414</v>
      </c>
      <c r="D10" s="541">
        <v>14098</v>
      </c>
      <c r="E10" s="544">
        <v>111</v>
      </c>
      <c r="F10" s="544">
        <v>65</v>
      </c>
      <c r="G10" s="544">
        <v>14144</v>
      </c>
      <c r="H10" s="544">
        <v>2622</v>
      </c>
      <c r="I10" s="544">
        <v>19</v>
      </c>
      <c r="J10" s="544">
        <v>85</v>
      </c>
      <c r="K10" s="544">
        <v>2556</v>
      </c>
    </row>
    <row r="11" spans="2:11" ht="20.149999999999999" customHeight="1">
      <c r="B11" s="452" t="s">
        <v>11</v>
      </c>
      <c r="C11" s="467" t="s">
        <v>495</v>
      </c>
      <c r="D11" s="541">
        <v>69342</v>
      </c>
      <c r="E11" s="544">
        <v>1175</v>
      </c>
      <c r="F11" s="544">
        <v>1111</v>
      </c>
      <c r="G11" s="544">
        <v>69404</v>
      </c>
      <c r="H11" s="544">
        <v>18561</v>
      </c>
      <c r="I11" s="544">
        <v>275</v>
      </c>
      <c r="J11" s="544">
        <v>168</v>
      </c>
      <c r="K11" s="544">
        <v>18670</v>
      </c>
    </row>
    <row r="12" spans="2:11" ht="20.149999999999999" customHeight="1">
      <c r="B12" s="452" t="s">
        <v>59</v>
      </c>
      <c r="C12" s="467" t="s">
        <v>268</v>
      </c>
      <c r="D12" s="541">
        <v>122212</v>
      </c>
      <c r="E12" s="544">
        <v>831</v>
      </c>
      <c r="F12" s="544">
        <v>671</v>
      </c>
      <c r="G12" s="544">
        <v>122304</v>
      </c>
      <c r="H12" s="544">
        <v>105584</v>
      </c>
      <c r="I12" s="544">
        <v>2290</v>
      </c>
      <c r="J12" s="544">
        <v>1994</v>
      </c>
      <c r="K12" s="544">
        <v>105948</v>
      </c>
    </row>
    <row r="13" spans="2:11" ht="20.149999999999999" customHeight="1">
      <c r="B13" s="452" t="s">
        <v>203</v>
      </c>
      <c r="C13" s="467" t="s">
        <v>497</v>
      </c>
      <c r="D13" s="541">
        <v>26494</v>
      </c>
      <c r="E13" s="544">
        <v>63</v>
      </c>
      <c r="F13" s="544">
        <v>293</v>
      </c>
      <c r="G13" s="544">
        <v>26264</v>
      </c>
      <c r="H13" s="544">
        <v>4963</v>
      </c>
      <c r="I13" s="544">
        <v>4</v>
      </c>
      <c r="J13" s="544">
        <v>6</v>
      </c>
      <c r="K13" s="544">
        <v>4961</v>
      </c>
    </row>
    <row r="14" spans="2:11" ht="20.149999999999999" customHeight="1">
      <c r="B14" s="452" t="s">
        <v>437</v>
      </c>
      <c r="C14" s="467" t="s">
        <v>398</v>
      </c>
      <c r="D14" s="541">
        <v>9826</v>
      </c>
      <c r="E14" s="544">
        <v>22</v>
      </c>
      <c r="F14" s="544">
        <v>212</v>
      </c>
      <c r="G14" s="544">
        <v>9637</v>
      </c>
      <c r="H14" s="544">
        <v>6388</v>
      </c>
      <c r="I14" s="544">
        <v>302</v>
      </c>
      <c r="J14" s="544">
        <v>252</v>
      </c>
      <c r="K14" s="544">
        <v>6437</v>
      </c>
    </row>
    <row r="15" spans="2:11" ht="20.149999999999999" customHeight="1">
      <c r="B15" s="452" t="s">
        <v>177</v>
      </c>
      <c r="C15" s="467" t="s">
        <v>498</v>
      </c>
      <c r="D15" s="541">
        <v>30112</v>
      </c>
      <c r="E15" s="544">
        <v>344</v>
      </c>
      <c r="F15" s="544">
        <v>892</v>
      </c>
      <c r="G15" s="544">
        <v>29564</v>
      </c>
      <c r="H15" s="544">
        <v>4169</v>
      </c>
      <c r="I15" s="544">
        <v>15</v>
      </c>
      <c r="J15" s="544">
        <v>136</v>
      </c>
      <c r="K15" s="544">
        <v>4048</v>
      </c>
    </row>
    <row r="16" spans="2:11" ht="20.149999999999999" customHeight="1">
      <c r="B16" s="452" t="s">
        <v>42</v>
      </c>
      <c r="C16" s="467" t="s">
        <v>326</v>
      </c>
      <c r="D16" s="541">
        <v>19965</v>
      </c>
      <c r="E16" s="544">
        <v>239</v>
      </c>
      <c r="F16" s="544">
        <v>318</v>
      </c>
      <c r="G16" s="544">
        <v>19887</v>
      </c>
      <c r="H16" s="544">
        <v>91155</v>
      </c>
      <c r="I16" s="544">
        <v>3405</v>
      </c>
      <c r="J16" s="544">
        <v>5164</v>
      </c>
      <c r="K16" s="544">
        <v>89395</v>
      </c>
    </row>
    <row r="17" spans="2:11" ht="20.149999999999999" customHeight="1">
      <c r="B17" s="452" t="s">
        <v>245</v>
      </c>
      <c r="C17" s="467" t="s">
        <v>499</v>
      </c>
      <c r="D17" s="541">
        <v>15153</v>
      </c>
      <c r="E17" s="544">
        <v>196</v>
      </c>
      <c r="F17" s="544">
        <v>389</v>
      </c>
      <c r="G17" s="544">
        <v>14961</v>
      </c>
      <c r="H17" s="544">
        <v>23719</v>
      </c>
      <c r="I17" s="544">
        <v>591</v>
      </c>
      <c r="J17" s="544">
        <v>150</v>
      </c>
      <c r="K17" s="544">
        <v>24159</v>
      </c>
    </row>
    <row r="18" spans="2:11" ht="20.149999999999999" customHeight="1">
      <c r="B18" s="452" t="s">
        <v>368</v>
      </c>
      <c r="C18" s="467" t="s">
        <v>285</v>
      </c>
      <c r="D18" s="541">
        <v>64355</v>
      </c>
      <c r="E18" s="544">
        <v>14</v>
      </c>
      <c r="F18" s="544">
        <v>343</v>
      </c>
      <c r="G18" s="544">
        <v>64025</v>
      </c>
      <c r="H18" s="544">
        <v>24466</v>
      </c>
      <c r="I18" s="544">
        <v>117</v>
      </c>
      <c r="J18" s="544">
        <v>10</v>
      </c>
      <c r="K18" s="544">
        <v>24574</v>
      </c>
    </row>
    <row r="19" spans="2:11" ht="20.149999999999999" customHeight="1">
      <c r="B19" s="452" t="s">
        <v>102</v>
      </c>
      <c r="C19" s="467" t="s">
        <v>157</v>
      </c>
      <c r="D19" s="541">
        <v>127095</v>
      </c>
      <c r="E19" s="544">
        <v>527</v>
      </c>
      <c r="F19" s="544">
        <v>632</v>
      </c>
      <c r="G19" s="544">
        <v>127220</v>
      </c>
      <c r="H19" s="544">
        <v>77629</v>
      </c>
      <c r="I19" s="544">
        <v>1326</v>
      </c>
      <c r="J19" s="544">
        <v>1261</v>
      </c>
      <c r="K19" s="544">
        <v>77464</v>
      </c>
    </row>
    <row r="20" spans="2:11" ht="20.149999999999999" customHeight="1">
      <c r="B20" s="452" t="s">
        <v>109</v>
      </c>
      <c r="C20" s="467" t="s">
        <v>453</v>
      </c>
      <c r="D20" s="541">
        <v>10533</v>
      </c>
      <c r="E20" s="544">
        <v>10</v>
      </c>
      <c r="F20" s="544">
        <v>10</v>
      </c>
      <c r="G20" s="544">
        <v>10532</v>
      </c>
      <c r="H20" s="544">
        <v>1005</v>
      </c>
      <c r="I20" s="544">
        <v>47</v>
      </c>
      <c r="J20" s="544">
        <v>0</v>
      </c>
      <c r="K20" s="544">
        <v>1053</v>
      </c>
    </row>
    <row r="21" spans="2:11" ht="20.149999999999999" customHeight="1">
      <c r="B21" s="454" t="s">
        <v>9</v>
      </c>
      <c r="C21" s="468" t="s">
        <v>376</v>
      </c>
      <c r="D21" s="541">
        <v>90046</v>
      </c>
      <c r="E21" s="547">
        <v>1374</v>
      </c>
      <c r="F21" s="547">
        <v>1554</v>
      </c>
      <c r="G21" s="547">
        <v>89955</v>
      </c>
      <c r="H21" s="547">
        <v>22478</v>
      </c>
      <c r="I21" s="547">
        <v>529</v>
      </c>
      <c r="J21" s="547">
        <v>467</v>
      </c>
      <c r="K21" s="547">
        <v>22451</v>
      </c>
    </row>
    <row r="22" spans="2:11" ht="20.149999999999999" customHeight="1">
      <c r="B22" s="455" t="s">
        <v>116</v>
      </c>
      <c r="C22" s="469" t="s">
        <v>260</v>
      </c>
      <c r="D22" s="542">
        <v>34140</v>
      </c>
      <c r="E22" s="542">
        <v>349</v>
      </c>
      <c r="F22" s="542">
        <v>597</v>
      </c>
      <c r="G22" s="542">
        <v>33842</v>
      </c>
      <c r="H22" s="542">
        <v>15140</v>
      </c>
      <c r="I22" s="542">
        <v>607</v>
      </c>
      <c r="J22" s="542">
        <v>740</v>
      </c>
      <c r="K22" s="542">
        <v>15057</v>
      </c>
    </row>
    <row r="23" spans="2:11" ht="20.149999999999999" customHeight="1">
      <c r="B23" s="456" t="s">
        <v>352</v>
      </c>
      <c r="C23" s="467" t="s">
        <v>226</v>
      </c>
      <c r="D23" s="543">
        <v>4432</v>
      </c>
      <c r="E23" s="545">
        <v>4</v>
      </c>
      <c r="F23" s="545">
        <v>24</v>
      </c>
      <c r="G23" s="545">
        <v>4375</v>
      </c>
      <c r="H23" s="545">
        <v>1767</v>
      </c>
      <c r="I23" s="545">
        <v>0</v>
      </c>
      <c r="J23" s="545">
        <v>6</v>
      </c>
      <c r="K23" s="545">
        <v>1798</v>
      </c>
    </row>
    <row r="24" spans="2:11" ht="20.149999999999999" customHeight="1">
      <c r="B24" s="457" t="s">
        <v>4</v>
      </c>
      <c r="C24" s="470" t="s">
        <v>142</v>
      </c>
      <c r="D24" s="539">
        <v>1977</v>
      </c>
      <c r="E24" s="539">
        <v>0</v>
      </c>
      <c r="F24" s="539">
        <v>0</v>
      </c>
      <c r="G24" s="539">
        <v>1977</v>
      </c>
      <c r="H24" s="539">
        <v>25</v>
      </c>
      <c r="I24" s="539">
        <v>0</v>
      </c>
      <c r="J24" s="539">
        <v>0</v>
      </c>
      <c r="K24" s="539">
        <v>25</v>
      </c>
    </row>
    <row r="25" spans="2:11" ht="20.149999999999999" customHeight="1">
      <c r="B25" s="458" t="s">
        <v>192</v>
      </c>
      <c r="C25" s="471" t="s">
        <v>400</v>
      </c>
      <c r="D25" s="544">
        <v>2541</v>
      </c>
      <c r="E25" s="544">
        <v>5</v>
      </c>
      <c r="F25" s="544">
        <v>44</v>
      </c>
      <c r="G25" s="544">
        <v>2593</v>
      </c>
      <c r="H25" s="544">
        <v>672</v>
      </c>
      <c r="I25" s="544">
        <v>0</v>
      </c>
      <c r="J25" s="544">
        <v>5</v>
      </c>
      <c r="K25" s="544">
        <v>576</v>
      </c>
    </row>
    <row r="26" spans="2:11" ht="20.149999999999999" customHeight="1">
      <c r="B26" s="458" t="s">
        <v>500</v>
      </c>
      <c r="C26" s="471" t="s">
        <v>406</v>
      </c>
      <c r="D26" s="544">
        <v>16408</v>
      </c>
      <c r="E26" s="544">
        <v>73</v>
      </c>
      <c r="F26" s="544">
        <v>79</v>
      </c>
      <c r="G26" s="544">
        <v>16403</v>
      </c>
      <c r="H26" s="544">
        <v>1356</v>
      </c>
      <c r="I26" s="544">
        <v>247</v>
      </c>
      <c r="J26" s="544">
        <v>11</v>
      </c>
      <c r="K26" s="544">
        <v>1591</v>
      </c>
    </row>
    <row r="27" spans="2:11" ht="20.149999999999999" customHeight="1">
      <c r="B27" s="458" t="s">
        <v>501</v>
      </c>
      <c r="C27" s="471" t="s">
        <v>502</v>
      </c>
      <c r="D27" s="544">
        <v>5407</v>
      </c>
      <c r="E27" s="544">
        <v>61</v>
      </c>
      <c r="F27" s="544">
        <v>57</v>
      </c>
      <c r="G27" s="544">
        <v>5411</v>
      </c>
      <c r="H27" s="544">
        <v>662</v>
      </c>
      <c r="I27" s="544">
        <v>8</v>
      </c>
      <c r="J27" s="544">
        <v>0</v>
      </c>
      <c r="K27" s="544">
        <v>670</v>
      </c>
    </row>
    <row r="28" spans="2:11" ht="20.149999999999999" customHeight="1">
      <c r="B28" s="458" t="s">
        <v>399</v>
      </c>
      <c r="C28" s="471" t="s">
        <v>227</v>
      </c>
      <c r="D28" s="544">
        <v>20706</v>
      </c>
      <c r="E28" s="544">
        <v>35</v>
      </c>
      <c r="F28" s="544">
        <v>115</v>
      </c>
      <c r="G28" s="544">
        <v>20625</v>
      </c>
      <c r="H28" s="544">
        <v>1100</v>
      </c>
      <c r="I28" s="544">
        <v>25</v>
      </c>
      <c r="J28" s="544">
        <v>2</v>
      </c>
      <c r="K28" s="544">
        <v>1124</v>
      </c>
    </row>
    <row r="29" spans="2:11" ht="20.149999999999999" customHeight="1">
      <c r="B29" s="458" t="s">
        <v>503</v>
      </c>
      <c r="C29" s="471" t="s">
        <v>180</v>
      </c>
      <c r="D29" s="544">
        <v>23623</v>
      </c>
      <c r="E29" s="544">
        <v>16</v>
      </c>
      <c r="F29" s="544">
        <v>166</v>
      </c>
      <c r="G29" s="544">
        <v>23473</v>
      </c>
      <c r="H29" s="544">
        <v>3172</v>
      </c>
      <c r="I29" s="544">
        <v>120</v>
      </c>
      <c r="J29" s="544">
        <v>0</v>
      </c>
      <c r="K29" s="544">
        <v>3292</v>
      </c>
    </row>
    <row r="30" spans="2:11" ht="20.149999999999999" customHeight="1">
      <c r="B30" s="458" t="s">
        <v>154</v>
      </c>
      <c r="C30" s="471" t="s">
        <v>378</v>
      </c>
      <c r="D30" s="544">
        <v>5079</v>
      </c>
      <c r="E30" s="544">
        <v>17</v>
      </c>
      <c r="F30" s="544">
        <v>13</v>
      </c>
      <c r="G30" s="544">
        <v>5084</v>
      </c>
      <c r="H30" s="544">
        <v>125</v>
      </c>
      <c r="I30" s="544">
        <v>1</v>
      </c>
      <c r="J30" s="544">
        <v>3</v>
      </c>
      <c r="K30" s="544">
        <v>122</v>
      </c>
    </row>
    <row r="31" spans="2:11" ht="20.149999999999999" customHeight="1">
      <c r="B31" s="458" t="s">
        <v>222</v>
      </c>
      <c r="C31" s="471" t="s">
        <v>491</v>
      </c>
      <c r="D31" s="544">
        <v>3712</v>
      </c>
      <c r="E31" s="544">
        <v>0</v>
      </c>
      <c r="F31" s="544">
        <v>0</v>
      </c>
      <c r="G31" s="544">
        <v>3712</v>
      </c>
      <c r="H31" s="544">
        <v>166</v>
      </c>
      <c r="I31" s="544">
        <v>0</v>
      </c>
      <c r="J31" s="544">
        <v>0</v>
      </c>
      <c r="K31" s="544">
        <v>166</v>
      </c>
    </row>
    <row r="32" spans="2:11" ht="20.149999999999999" customHeight="1">
      <c r="B32" s="458" t="s">
        <v>504</v>
      </c>
      <c r="C32" s="471" t="s">
        <v>329</v>
      </c>
      <c r="D32" s="546">
        <v>3341</v>
      </c>
      <c r="E32" s="546">
        <v>91</v>
      </c>
      <c r="F32" s="546">
        <v>0</v>
      </c>
      <c r="G32" s="546">
        <v>3432</v>
      </c>
      <c r="H32" s="546">
        <v>110</v>
      </c>
      <c r="I32" s="546">
        <v>0</v>
      </c>
      <c r="J32" s="546">
        <v>0</v>
      </c>
      <c r="K32" s="546">
        <v>110</v>
      </c>
    </row>
    <row r="33" spans="2:11" ht="20.149999999999999" customHeight="1">
      <c r="B33" s="458" t="s">
        <v>204</v>
      </c>
      <c r="C33" s="471" t="s">
        <v>505</v>
      </c>
      <c r="D33" s="544">
        <v>7231</v>
      </c>
      <c r="E33" s="544">
        <v>9</v>
      </c>
      <c r="F33" s="544">
        <v>31</v>
      </c>
      <c r="G33" s="544">
        <v>7209</v>
      </c>
      <c r="H33" s="544">
        <v>320</v>
      </c>
      <c r="I33" s="544">
        <v>0</v>
      </c>
      <c r="J33" s="544">
        <v>0</v>
      </c>
      <c r="K33" s="544">
        <v>320</v>
      </c>
    </row>
    <row r="34" spans="2:11" ht="20.149999999999999" customHeight="1">
      <c r="B34" s="458" t="s">
        <v>252</v>
      </c>
      <c r="C34" s="471" t="s">
        <v>255</v>
      </c>
      <c r="D34" s="544">
        <v>18512</v>
      </c>
      <c r="E34" s="544">
        <v>95</v>
      </c>
      <c r="F34" s="544">
        <v>103</v>
      </c>
      <c r="G34" s="544">
        <v>18477</v>
      </c>
      <c r="H34" s="544">
        <v>3053</v>
      </c>
      <c r="I34" s="544">
        <v>29</v>
      </c>
      <c r="J34" s="544">
        <v>97</v>
      </c>
      <c r="K34" s="544">
        <v>3012</v>
      </c>
    </row>
    <row r="35" spans="2:11" ht="20.149999999999999" customHeight="1">
      <c r="B35" s="458" t="s">
        <v>18</v>
      </c>
      <c r="C35" s="471" t="s">
        <v>391</v>
      </c>
      <c r="D35" s="544">
        <v>9097</v>
      </c>
      <c r="E35" s="544">
        <v>13</v>
      </c>
      <c r="F35" s="544">
        <v>13</v>
      </c>
      <c r="G35" s="544">
        <v>9096</v>
      </c>
      <c r="H35" s="544">
        <v>263</v>
      </c>
      <c r="I35" s="544">
        <v>38</v>
      </c>
      <c r="J35" s="544">
        <v>45</v>
      </c>
      <c r="K35" s="544">
        <v>257</v>
      </c>
    </row>
    <row r="36" spans="2:11" ht="20.149999999999999" customHeight="1">
      <c r="B36" s="458" t="s">
        <v>470</v>
      </c>
      <c r="C36" s="471" t="s">
        <v>394</v>
      </c>
      <c r="D36" s="544">
        <v>24752</v>
      </c>
      <c r="E36" s="544">
        <v>845</v>
      </c>
      <c r="F36" s="544">
        <v>197</v>
      </c>
      <c r="G36" s="544">
        <v>25398</v>
      </c>
      <c r="H36" s="544">
        <v>1405</v>
      </c>
      <c r="I36" s="544">
        <v>2</v>
      </c>
      <c r="J36" s="544">
        <v>32</v>
      </c>
      <c r="K36" s="544">
        <v>1377</v>
      </c>
    </row>
    <row r="37" spans="2:11" ht="20.149999999999999" customHeight="1">
      <c r="B37" s="458" t="s">
        <v>98</v>
      </c>
      <c r="C37" s="471" t="s">
        <v>395</v>
      </c>
      <c r="D37" s="544">
        <v>9006</v>
      </c>
      <c r="E37" s="544">
        <v>279</v>
      </c>
      <c r="F37" s="544">
        <v>160</v>
      </c>
      <c r="G37" s="544">
        <v>9124</v>
      </c>
      <c r="H37" s="544">
        <v>1663</v>
      </c>
      <c r="I37" s="544">
        <v>10</v>
      </c>
      <c r="J37" s="544">
        <v>48</v>
      </c>
      <c r="K37" s="544">
        <v>1626</v>
      </c>
    </row>
    <row r="38" spans="2:11" ht="20.149999999999999" customHeight="1">
      <c r="B38" s="458" t="s">
        <v>489</v>
      </c>
      <c r="C38" s="471" t="s">
        <v>74</v>
      </c>
      <c r="D38" s="544">
        <v>7895</v>
      </c>
      <c r="E38" s="544">
        <v>34</v>
      </c>
      <c r="F38" s="544">
        <v>31</v>
      </c>
      <c r="G38" s="544">
        <v>7898</v>
      </c>
      <c r="H38" s="544">
        <v>1201</v>
      </c>
      <c r="I38" s="544">
        <v>0</v>
      </c>
      <c r="J38" s="544">
        <v>0</v>
      </c>
      <c r="K38" s="544">
        <v>1201</v>
      </c>
    </row>
    <row r="39" spans="2:11" ht="20.149999999999999" customHeight="1">
      <c r="B39" s="458" t="s">
        <v>200</v>
      </c>
      <c r="C39" s="471" t="s">
        <v>407</v>
      </c>
      <c r="D39" s="544">
        <v>34111</v>
      </c>
      <c r="E39" s="544">
        <v>143</v>
      </c>
      <c r="F39" s="544">
        <v>184</v>
      </c>
      <c r="G39" s="544">
        <v>34064</v>
      </c>
      <c r="H39" s="544">
        <v>6577</v>
      </c>
      <c r="I39" s="544">
        <v>57</v>
      </c>
      <c r="J39" s="544">
        <v>32</v>
      </c>
      <c r="K39" s="544">
        <v>6608</v>
      </c>
    </row>
    <row r="40" spans="2:11" ht="20.149999999999999" customHeight="1">
      <c r="B40" s="458" t="s">
        <v>284</v>
      </c>
      <c r="C40" s="471" t="s">
        <v>410</v>
      </c>
      <c r="D40" s="544">
        <v>2015</v>
      </c>
      <c r="E40" s="544">
        <v>5</v>
      </c>
      <c r="F40" s="544">
        <v>24</v>
      </c>
      <c r="G40" s="544">
        <v>1996</v>
      </c>
      <c r="H40" s="544">
        <v>62</v>
      </c>
      <c r="I40" s="544">
        <v>2</v>
      </c>
      <c r="J40" s="544">
        <v>2</v>
      </c>
      <c r="K40" s="544">
        <v>62</v>
      </c>
    </row>
    <row r="41" spans="2:11" ht="20.149999999999999" customHeight="1">
      <c r="B41" s="458" t="s">
        <v>126</v>
      </c>
      <c r="C41" s="471" t="s">
        <v>133</v>
      </c>
      <c r="D41" s="544">
        <v>94293</v>
      </c>
      <c r="E41" s="544">
        <v>496</v>
      </c>
      <c r="F41" s="544">
        <v>901</v>
      </c>
      <c r="G41" s="544">
        <v>93984</v>
      </c>
      <c r="H41" s="544">
        <v>2546</v>
      </c>
      <c r="I41" s="544">
        <v>11</v>
      </c>
      <c r="J41" s="544">
        <v>66</v>
      </c>
      <c r="K41" s="544">
        <v>2395</v>
      </c>
    </row>
    <row r="42" spans="2:11" ht="20.149999999999999" customHeight="1">
      <c r="B42" s="458" t="s">
        <v>276</v>
      </c>
      <c r="C42" s="472" t="s">
        <v>176</v>
      </c>
      <c r="D42" s="544">
        <v>8336</v>
      </c>
      <c r="E42" s="544">
        <v>164</v>
      </c>
      <c r="F42" s="544">
        <v>71</v>
      </c>
      <c r="G42" s="544">
        <v>8427</v>
      </c>
      <c r="H42" s="544">
        <v>1048</v>
      </c>
      <c r="I42" s="544">
        <v>2</v>
      </c>
      <c r="J42" s="544">
        <v>2</v>
      </c>
      <c r="K42" s="544">
        <v>1050</v>
      </c>
    </row>
    <row r="43" spans="2:11" ht="20.149999999999999" customHeight="1">
      <c r="B43" s="455" t="s">
        <v>125</v>
      </c>
      <c r="C43" s="473" t="s">
        <v>231</v>
      </c>
      <c r="D43" s="542">
        <v>54695</v>
      </c>
      <c r="E43" s="542">
        <v>642</v>
      </c>
      <c r="F43" s="542">
        <v>372</v>
      </c>
      <c r="G43" s="542">
        <v>54965</v>
      </c>
      <c r="H43" s="542">
        <v>8561</v>
      </c>
      <c r="I43" s="542">
        <v>161</v>
      </c>
      <c r="J43" s="542">
        <v>160</v>
      </c>
      <c r="K43" s="542">
        <v>8562</v>
      </c>
    </row>
    <row r="44" spans="2:11" ht="20.149999999999999" customHeight="1">
      <c r="B44" s="459" t="s">
        <v>256</v>
      </c>
      <c r="C44" s="474" t="s">
        <v>445</v>
      </c>
      <c r="D44" s="547">
        <v>67517</v>
      </c>
      <c r="E44" s="547">
        <v>189</v>
      </c>
      <c r="F44" s="547">
        <v>299</v>
      </c>
      <c r="G44" s="547">
        <v>67339</v>
      </c>
      <c r="H44" s="547">
        <v>97023</v>
      </c>
      <c r="I44" s="547">
        <v>2129</v>
      </c>
      <c r="J44" s="547">
        <v>1834</v>
      </c>
      <c r="K44" s="547">
        <v>97386</v>
      </c>
    </row>
    <row r="45" spans="2:11" ht="20.149999999999999" customHeight="1">
      <c r="B45" s="457" t="s">
        <v>420</v>
      </c>
      <c r="C45" s="470" t="s">
        <v>309</v>
      </c>
      <c r="D45" s="542">
        <v>10221</v>
      </c>
      <c r="E45" s="542">
        <v>168</v>
      </c>
      <c r="F45" s="542">
        <v>172</v>
      </c>
      <c r="G45" s="542">
        <v>10216</v>
      </c>
      <c r="H45" s="542">
        <v>16728</v>
      </c>
      <c r="I45" s="542">
        <v>490</v>
      </c>
      <c r="J45" s="542">
        <v>372</v>
      </c>
      <c r="K45" s="542">
        <v>16847</v>
      </c>
    </row>
    <row r="46" spans="2:11" ht="20.149999999999999" customHeight="1">
      <c r="B46" s="458" t="s">
        <v>510</v>
      </c>
      <c r="C46" s="471" t="s">
        <v>511</v>
      </c>
      <c r="D46" s="547">
        <v>9744</v>
      </c>
      <c r="E46" s="547">
        <v>71</v>
      </c>
      <c r="F46" s="547">
        <v>146</v>
      </c>
      <c r="G46" s="547">
        <v>9671</v>
      </c>
      <c r="H46" s="547">
        <v>74427</v>
      </c>
      <c r="I46" s="547">
        <v>2915</v>
      </c>
      <c r="J46" s="547">
        <v>4792</v>
      </c>
      <c r="K46" s="547">
        <v>72548</v>
      </c>
    </row>
    <row r="47" spans="2:11" ht="20.149999999999999" customHeight="1">
      <c r="B47" s="455" t="s">
        <v>165</v>
      </c>
      <c r="C47" s="469" t="s">
        <v>512</v>
      </c>
      <c r="D47" s="539">
        <v>72472</v>
      </c>
      <c r="E47" s="539">
        <v>220</v>
      </c>
      <c r="F47" s="539">
        <v>373</v>
      </c>
      <c r="G47" s="539">
        <v>72318</v>
      </c>
      <c r="H47" s="539">
        <v>16769</v>
      </c>
      <c r="I47" s="539">
        <v>402</v>
      </c>
      <c r="J47" s="539">
        <v>533</v>
      </c>
      <c r="K47" s="539">
        <v>16639</v>
      </c>
    </row>
    <row r="48" spans="2:11" ht="20.149999999999999" customHeight="1">
      <c r="B48" s="459" t="s">
        <v>128</v>
      </c>
      <c r="C48" s="468" t="s">
        <v>26</v>
      </c>
      <c r="D48" s="544">
        <v>54623</v>
      </c>
      <c r="E48" s="544">
        <v>307</v>
      </c>
      <c r="F48" s="544">
        <v>259</v>
      </c>
      <c r="G48" s="544">
        <v>54902</v>
      </c>
      <c r="H48" s="544">
        <v>60860</v>
      </c>
      <c r="I48" s="544">
        <v>924</v>
      </c>
      <c r="J48" s="544">
        <v>728</v>
      </c>
      <c r="K48" s="544">
        <v>60825</v>
      </c>
    </row>
    <row r="49" spans="1:11" ht="20.149999999999999" customHeight="1">
      <c r="B49" s="457" t="s">
        <v>31</v>
      </c>
      <c r="C49" s="470" t="s">
        <v>173</v>
      </c>
      <c r="D49" s="632">
        <v>32116</v>
      </c>
      <c r="E49" s="632">
        <v>884</v>
      </c>
      <c r="F49" s="632">
        <v>1297</v>
      </c>
      <c r="G49" s="632">
        <v>31704</v>
      </c>
      <c r="H49" s="632">
        <v>3875</v>
      </c>
      <c r="I49" s="632">
        <v>40</v>
      </c>
      <c r="J49" s="632">
        <v>186</v>
      </c>
      <c r="K49" s="632">
        <v>3728</v>
      </c>
    </row>
    <row r="50" spans="1:11" ht="20.149999999999999" customHeight="1">
      <c r="B50" s="458" t="s">
        <v>382</v>
      </c>
      <c r="C50" s="471" t="s">
        <v>513</v>
      </c>
      <c r="D50" s="545">
        <v>40336</v>
      </c>
      <c r="E50" s="545">
        <v>490</v>
      </c>
      <c r="F50" s="545">
        <v>257</v>
      </c>
      <c r="G50" s="545">
        <v>40656</v>
      </c>
      <c r="H50" s="545">
        <v>15646</v>
      </c>
      <c r="I50" s="545">
        <v>427</v>
      </c>
      <c r="J50" s="545">
        <v>240</v>
      </c>
      <c r="K50" s="545">
        <v>15746</v>
      </c>
    </row>
    <row r="51" spans="1:11" ht="20.149999999999999" customHeight="1">
      <c r="B51" s="459" t="s">
        <v>472</v>
      </c>
      <c r="C51" s="468" t="s">
        <v>514</v>
      </c>
      <c r="D51" s="547">
        <v>17594</v>
      </c>
      <c r="E51" s="548">
        <v>0</v>
      </c>
      <c r="F51" s="547">
        <v>0</v>
      </c>
      <c r="G51" s="547">
        <v>17595</v>
      </c>
      <c r="H51" s="547">
        <v>2957</v>
      </c>
      <c r="I51" s="547">
        <v>62</v>
      </c>
      <c r="J51" s="547">
        <v>41</v>
      </c>
      <c r="K51" s="547">
        <v>2977</v>
      </c>
    </row>
    <row r="52" spans="1:11" ht="19">
      <c r="B52" s="10"/>
      <c r="C52" s="386"/>
      <c r="D52" s="475" t="s">
        <v>534</v>
      </c>
      <c r="F52" s="416"/>
      <c r="I52" s="10"/>
      <c r="J52" s="10"/>
      <c r="K52" s="10"/>
    </row>
    <row r="53" spans="1:11" ht="17.25" customHeight="1">
      <c r="B53" s="137"/>
      <c r="C53" s="460">
        <v>45597</v>
      </c>
      <c r="D53" s="137"/>
      <c r="E53" s="200"/>
      <c r="F53" s="200"/>
      <c r="G53" s="200"/>
      <c r="H53" s="200"/>
      <c r="I53" s="200"/>
      <c r="J53" s="200"/>
      <c r="K53" s="200"/>
    </row>
    <row r="54" spans="1:11" ht="14">
      <c r="B54" s="200"/>
      <c r="C54" s="461" t="s">
        <v>353</v>
      </c>
      <c r="E54" s="200"/>
      <c r="F54" s="200"/>
      <c r="G54" s="200"/>
      <c r="H54" s="200"/>
      <c r="I54" s="200"/>
      <c r="J54" s="200"/>
      <c r="K54" s="1" t="s">
        <v>535</v>
      </c>
    </row>
    <row r="55" spans="1:11" ht="18" customHeight="1">
      <c r="A55" s="446"/>
      <c r="B55" s="447" t="s">
        <v>516</v>
      </c>
      <c r="C55" s="462"/>
      <c r="D55" s="536" t="s">
        <v>283</v>
      </c>
      <c r="E55" s="535"/>
      <c r="F55" s="535"/>
      <c r="G55" s="620"/>
      <c r="H55" s="534" t="s">
        <v>526</v>
      </c>
      <c r="I55" s="535"/>
      <c r="J55" s="535"/>
      <c r="K55" s="620"/>
    </row>
    <row r="56" spans="1:11" s="446" customFormat="1" ht="36" customHeight="1">
      <c r="B56" s="449"/>
      <c r="C56" s="464"/>
      <c r="D56" s="630" t="s">
        <v>76</v>
      </c>
      <c r="E56" s="633" t="s">
        <v>291</v>
      </c>
      <c r="F56" s="633" t="s">
        <v>460</v>
      </c>
      <c r="G56" s="634" t="s">
        <v>536</v>
      </c>
      <c r="H56" s="630" t="s">
        <v>76</v>
      </c>
      <c r="I56" s="633" t="s">
        <v>291</v>
      </c>
      <c r="J56" s="633" t="s">
        <v>460</v>
      </c>
      <c r="K56" s="634" t="s">
        <v>536</v>
      </c>
    </row>
    <row r="57" spans="1:11" s="446" customFormat="1" ht="20.149999999999999" customHeight="1">
      <c r="A57" s="1"/>
      <c r="B57" s="450" t="s">
        <v>322</v>
      </c>
      <c r="C57" s="465" t="s">
        <v>65</v>
      </c>
      <c r="D57" s="631">
        <v>669211</v>
      </c>
      <c r="E57" s="631">
        <v>5750</v>
      </c>
      <c r="F57" s="631">
        <v>6889</v>
      </c>
      <c r="G57" s="631">
        <v>668465</v>
      </c>
      <c r="H57" s="631">
        <v>211023</v>
      </c>
      <c r="I57" s="631">
        <v>4373</v>
      </c>
      <c r="J57" s="631">
        <v>4606</v>
      </c>
      <c r="K57" s="631">
        <v>210397</v>
      </c>
    </row>
    <row r="58" spans="1:11" ht="20.149999999999999" customHeight="1">
      <c r="B58" s="451" t="s">
        <v>239</v>
      </c>
      <c r="C58" s="466" t="s">
        <v>494</v>
      </c>
      <c r="D58" s="540">
        <v>16333</v>
      </c>
      <c r="E58" s="542">
        <v>115</v>
      </c>
      <c r="F58" s="542">
        <v>76</v>
      </c>
      <c r="G58" s="542">
        <v>16523</v>
      </c>
      <c r="H58" s="542">
        <v>494</v>
      </c>
      <c r="I58" s="542">
        <v>0</v>
      </c>
      <c r="J58" s="542">
        <v>0</v>
      </c>
      <c r="K58" s="542">
        <v>343</v>
      </c>
    </row>
    <row r="59" spans="1:11" ht="20.149999999999999" customHeight="1">
      <c r="B59" s="452" t="s">
        <v>270</v>
      </c>
      <c r="C59" s="467" t="s">
        <v>78</v>
      </c>
      <c r="D59" s="541">
        <v>283828</v>
      </c>
      <c r="E59" s="544">
        <v>2269</v>
      </c>
      <c r="F59" s="544">
        <v>2417</v>
      </c>
      <c r="G59" s="544">
        <v>283595</v>
      </c>
      <c r="H59" s="544">
        <v>22749</v>
      </c>
      <c r="I59" s="544">
        <v>496</v>
      </c>
      <c r="J59" s="544">
        <v>782</v>
      </c>
      <c r="K59" s="544">
        <v>22548</v>
      </c>
    </row>
    <row r="60" spans="1:11" ht="20.149999999999999" customHeight="1">
      <c r="B60" s="453" t="s">
        <v>171</v>
      </c>
      <c r="C60" s="467" t="s">
        <v>305</v>
      </c>
      <c r="D60" s="541">
        <v>4347</v>
      </c>
      <c r="E60" s="544">
        <v>149</v>
      </c>
      <c r="F60" s="544">
        <v>0</v>
      </c>
      <c r="G60" s="544">
        <v>4497</v>
      </c>
      <c r="H60" s="544">
        <v>214</v>
      </c>
      <c r="I60" s="544">
        <v>9</v>
      </c>
      <c r="J60" s="544">
        <v>0</v>
      </c>
      <c r="K60" s="544">
        <v>222</v>
      </c>
    </row>
    <row r="61" spans="1:11" ht="20.149999999999999" customHeight="1">
      <c r="B61" s="452" t="s">
        <v>347</v>
      </c>
      <c r="C61" s="467" t="s">
        <v>414</v>
      </c>
      <c r="D61" s="541">
        <v>9872</v>
      </c>
      <c r="E61" s="544">
        <v>85</v>
      </c>
      <c r="F61" s="544">
        <v>32</v>
      </c>
      <c r="G61" s="544">
        <v>9924</v>
      </c>
      <c r="H61" s="544">
        <v>2398</v>
      </c>
      <c r="I61" s="544">
        <v>19</v>
      </c>
      <c r="J61" s="544">
        <v>85</v>
      </c>
      <c r="K61" s="544">
        <v>2333</v>
      </c>
    </row>
    <row r="62" spans="1:11" ht="20.149999999999999" customHeight="1">
      <c r="B62" s="452" t="s">
        <v>11</v>
      </c>
      <c r="C62" s="467" t="s">
        <v>495</v>
      </c>
      <c r="D62" s="541">
        <v>45152</v>
      </c>
      <c r="E62" s="544">
        <v>948</v>
      </c>
      <c r="F62" s="544">
        <v>1111</v>
      </c>
      <c r="G62" s="544">
        <v>44987</v>
      </c>
      <c r="H62" s="544">
        <v>14258</v>
      </c>
      <c r="I62" s="544">
        <v>275</v>
      </c>
      <c r="J62" s="544">
        <v>168</v>
      </c>
      <c r="K62" s="544">
        <v>14367</v>
      </c>
    </row>
    <row r="63" spans="1:11" ht="20.149999999999999" customHeight="1">
      <c r="B63" s="452" t="s">
        <v>59</v>
      </c>
      <c r="C63" s="467" t="s">
        <v>268</v>
      </c>
      <c r="D63" s="541">
        <v>43717</v>
      </c>
      <c r="E63" s="544">
        <v>262</v>
      </c>
      <c r="F63" s="544">
        <v>393</v>
      </c>
      <c r="G63" s="544">
        <v>43597</v>
      </c>
      <c r="H63" s="544">
        <v>49037</v>
      </c>
      <c r="I63" s="544">
        <v>999</v>
      </c>
      <c r="J63" s="544">
        <v>1053</v>
      </c>
      <c r="K63" s="544">
        <v>48972</v>
      </c>
    </row>
    <row r="64" spans="1:11" ht="20.149999999999999" customHeight="1">
      <c r="B64" s="452" t="s">
        <v>203</v>
      </c>
      <c r="C64" s="467" t="s">
        <v>497</v>
      </c>
      <c r="D64" s="541">
        <v>13215</v>
      </c>
      <c r="E64" s="544">
        <v>63</v>
      </c>
      <c r="F64" s="544">
        <v>79</v>
      </c>
      <c r="G64" s="544">
        <v>13199</v>
      </c>
      <c r="H64" s="544">
        <v>2725</v>
      </c>
      <c r="I64" s="544">
        <v>4</v>
      </c>
      <c r="J64" s="544">
        <v>6</v>
      </c>
      <c r="K64" s="544">
        <v>2723</v>
      </c>
    </row>
    <row r="65" spans="2:11" ht="20.149999999999999" customHeight="1">
      <c r="B65" s="452" t="s">
        <v>437</v>
      </c>
      <c r="C65" s="467" t="s">
        <v>398</v>
      </c>
      <c r="D65" s="541">
        <v>4023</v>
      </c>
      <c r="E65" s="544">
        <v>23</v>
      </c>
      <c r="F65" s="544">
        <v>49</v>
      </c>
      <c r="G65" s="544">
        <v>3997</v>
      </c>
      <c r="H65" s="544">
        <v>1529</v>
      </c>
      <c r="I65" s="544">
        <v>5</v>
      </c>
      <c r="J65" s="544">
        <v>34</v>
      </c>
      <c r="K65" s="544">
        <v>1500</v>
      </c>
    </row>
    <row r="66" spans="2:11" ht="20.149999999999999" customHeight="1">
      <c r="B66" s="452" t="s">
        <v>177</v>
      </c>
      <c r="C66" s="467" t="s">
        <v>498</v>
      </c>
      <c r="D66" s="541">
        <v>20848</v>
      </c>
      <c r="E66" s="544">
        <v>178</v>
      </c>
      <c r="F66" s="544">
        <v>319</v>
      </c>
      <c r="G66" s="544">
        <v>20707</v>
      </c>
      <c r="H66" s="544">
        <v>858</v>
      </c>
      <c r="I66" s="544">
        <v>15</v>
      </c>
      <c r="J66" s="544">
        <v>15</v>
      </c>
      <c r="K66" s="544">
        <v>858</v>
      </c>
    </row>
    <row r="67" spans="2:11" ht="20.149999999999999" customHeight="1">
      <c r="B67" s="452" t="s">
        <v>42</v>
      </c>
      <c r="C67" s="467" t="s">
        <v>326</v>
      </c>
      <c r="D67" s="541">
        <v>12354</v>
      </c>
      <c r="E67" s="544">
        <v>137</v>
      </c>
      <c r="F67" s="544">
        <v>220</v>
      </c>
      <c r="G67" s="544">
        <v>12272</v>
      </c>
      <c r="H67" s="544">
        <v>31936</v>
      </c>
      <c r="I67" s="544">
        <v>1051</v>
      </c>
      <c r="J67" s="544">
        <v>1322</v>
      </c>
      <c r="K67" s="544">
        <v>31664</v>
      </c>
    </row>
    <row r="68" spans="2:11" ht="20.149999999999999" customHeight="1">
      <c r="B68" s="452" t="s">
        <v>245</v>
      </c>
      <c r="C68" s="467" t="s">
        <v>499</v>
      </c>
      <c r="D68" s="541">
        <v>7139</v>
      </c>
      <c r="E68" s="544">
        <v>131</v>
      </c>
      <c r="F68" s="544">
        <v>189</v>
      </c>
      <c r="G68" s="544">
        <v>7082</v>
      </c>
      <c r="H68" s="544">
        <v>11821</v>
      </c>
      <c r="I68" s="544">
        <v>481</v>
      </c>
      <c r="J68" s="544">
        <v>107</v>
      </c>
      <c r="K68" s="544">
        <v>12194</v>
      </c>
    </row>
    <row r="69" spans="2:11" ht="20.149999999999999" customHeight="1">
      <c r="B69" s="452" t="s">
        <v>368</v>
      </c>
      <c r="C69" s="467" t="s">
        <v>285</v>
      </c>
      <c r="D69" s="541">
        <v>50538</v>
      </c>
      <c r="E69" s="544">
        <v>14</v>
      </c>
      <c r="F69" s="544">
        <v>23</v>
      </c>
      <c r="G69" s="544">
        <v>50527</v>
      </c>
      <c r="H69" s="544">
        <v>12279</v>
      </c>
      <c r="I69" s="544">
        <v>11</v>
      </c>
      <c r="J69" s="544">
        <v>10</v>
      </c>
      <c r="K69" s="544">
        <v>12282</v>
      </c>
    </row>
    <row r="70" spans="2:11" ht="20.149999999999999" customHeight="1">
      <c r="B70" s="452" t="s">
        <v>102</v>
      </c>
      <c r="C70" s="467" t="s">
        <v>157</v>
      </c>
      <c r="D70" s="541">
        <v>86774</v>
      </c>
      <c r="E70" s="544">
        <v>311</v>
      </c>
      <c r="F70" s="544">
        <v>417</v>
      </c>
      <c r="G70" s="544">
        <v>86898</v>
      </c>
      <c r="H70" s="544">
        <v>39725</v>
      </c>
      <c r="I70" s="544">
        <v>432</v>
      </c>
      <c r="J70" s="544">
        <v>557</v>
      </c>
      <c r="K70" s="544">
        <v>39370</v>
      </c>
    </row>
    <row r="71" spans="2:11" ht="20.149999999999999" customHeight="1">
      <c r="B71" s="452" t="s">
        <v>109</v>
      </c>
      <c r="C71" s="467" t="s">
        <v>453</v>
      </c>
      <c r="D71" s="541">
        <v>5692</v>
      </c>
      <c r="E71" s="544">
        <v>10</v>
      </c>
      <c r="F71" s="544">
        <v>10</v>
      </c>
      <c r="G71" s="544">
        <v>5691</v>
      </c>
      <c r="H71" s="544">
        <v>742</v>
      </c>
      <c r="I71" s="544">
        <v>47</v>
      </c>
      <c r="J71" s="544">
        <v>0</v>
      </c>
      <c r="K71" s="544">
        <v>790</v>
      </c>
    </row>
    <row r="72" spans="2:11" ht="20.149999999999999" customHeight="1">
      <c r="B72" s="454" t="s">
        <v>9</v>
      </c>
      <c r="C72" s="468" t="s">
        <v>376</v>
      </c>
      <c r="D72" s="548">
        <v>65379</v>
      </c>
      <c r="E72" s="547">
        <v>1055</v>
      </c>
      <c r="F72" s="547">
        <v>1554</v>
      </c>
      <c r="G72" s="547">
        <v>64969</v>
      </c>
      <c r="H72" s="547">
        <v>20258</v>
      </c>
      <c r="I72" s="547">
        <v>529</v>
      </c>
      <c r="J72" s="547">
        <v>467</v>
      </c>
      <c r="K72" s="547">
        <v>20231</v>
      </c>
    </row>
    <row r="73" spans="2:11" ht="20.149999999999999" customHeight="1">
      <c r="B73" s="455" t="s">
        <v>116</v>
      </c>
      <c r="C73" s="469" t="s">
        <v>260</v>
      </c>
      <c r="D73" s="542">
        <v>28606</v>
      </c>
      <c r="E73" s="542">
        <v>349</v>
      </c>
      <c r="F73" s="542">
        <v>384</v>
      </c>
      <c r="G73" s="542">
        <v>28521</v>
      </c>
      <c r="H73" s="542">
        <v>10386</v>
      </c>
      <c r="I73" s="542">
        <v>288</v>
      </c>
      <c r="J73" s="542">
        <v>634</v>
      </c>
      <c r="K73" s="542">
        <v>10090</v>
      </c>
    </row>
    <row r="74" spans="2:11" ht="20.149999999999999" customHeight="1">
      <c r="B74" s="456" t="s">
        <v>352</v>
      </c>
      <c r="C74" s="467" t="s">
        <v>226</v>
      </c>
      <c r="D74" s="545">
        <v>3636</v>
      </c>
      <c r="E74" s="545">
        <v>4</v>
      </c>
      <c r="F74" s="545">
        <v>24</v>
      </c>
      <c r="G74" s="545">
        <v>3580</v>
      </c>
      <c r="H74" s="545">
        <v>413</v>
      </c>
      <c r="I74" s="545">
        <v>0</v>
      </c>
      <c r="J74" s="545">
        <v>6</v>
      </c>
      <c r="K74" s="545">
        <v>443</v>
      </c>
    </row>
    <row r="75" spans="2:11" ht="20.149999999999999" customHeight="1">
      <c r="B75" s="457" t="s">
        <v>4</v>
      </c>
      <c r="C75" s="470" t="s">
        <v>142</v>
      </c>
      <c r="D75" s="549">
        <v>1977</v>
      </c>
      <c r="E75" s="549">
        <v>0</v>
      </c>
      <c r="F75" s="549">
        <v>0</v>
      </c>
      <c r="G75" s="549">
        <v>1977</v>
      </c>
      <c r="H75" s="549">
        <v>25</v>
      </c>
      <c r="I75" s="549">
        <v>0</v>
      </c>
      <c r="J75" s="549">
        <v>0</v>
      </c>
      <c r="K75" s="549">
        <v>25</v>
      </c>
    </row>
    <row r="76" spans="2:11" ht="20.149999999999999" customHeight="1">
      <c r="B76" s="458" t="s">
        <v>192</v>
      </c>
      <c r="C76" s="471" t="s">
        <v>400</v>
      </c>
      <c r="D76" s="546">
        <v>1817</v>
      </c>
      <c r="E76" s="546">
        <v>5</v>
      </c>
      <c r="F76" s="546">
        <v>13</v>
      </c>
      <c r="G76" s="546">
        <v>1807</v>
      </c>
      <c r="H76" s="546">
        <v>251</v>
      </c>
      <c r="I76" s="546">
        <v>0</v>
      </c>
      <c r="J76" s="546">
        <v>5</v>
      </c>
      <c r="K76" s="546">
        <v>248</v>
      </c>
    </row>
    <row r="77" spans="2:11" ht="20.149999999999999" customHeight="1">
      <c r="B77" s="458" t="s">
        <v>500</v>
      </c>
      <c r="C77" s="471" t="s">
        <v>406</v>
      </c>
      <c r="D77" s="544">
        <v>12286</v>
      </c>
      <c r="E77" s="544">
        <v>73</v>
      </c>
      <c r="F77" s="544">
        <v>79</v>
      </c>
      <c r="G77" s="544">
        <v>12281</v>
      </c>
      <c r="H77" s="544">
        <v>499</v>
      </c>
      <c r="I77" s="544">
        <v>11</v>
      </c>
      <c r="J77" s="544">
        <v>11</v>
      </c>
      <c r="K77" s="544">
        <v>498</v>
      </c>
    </row>
    <row r="78" spans="2:11" ht="20.149999999999999" customHeight="1">
      <c r="B78" s="458" t="s">
        <v>501</v>
      </c>
      <c r="C78" s="471" t="s">
        <v>502</v>
      </c>
      <c r="D78" s="544">
        <v>3736</v>
      </c>
      <c r="E78" s="544">
        <v>18</v>
      </c>
      <c r="F78" s="544">
        <v>14</v>
      </c>
      <c r="G78" s="544">
        <v>3740</v>
      </c>
      <c r="H78" s="544">
        <v>339</v>
      </c>
      <c r="I78" s="544">
        <v>8</v>
      </c>
      <c r="J78" s="544">
        <v>0</v>
      </c>
      <c r="K78" s="544">
        <v>347</v>
      </c>
    </row>
    <row r="79" spans="2:11" ht="20.149999999999999" customHeight="1">
      <c r="B79" s="458" t="s">
        <v>399</v>
      </c>
      <c r="C79" s="471" t="s">
        <v>227</v>
      </c>
      <c r="D79" s="544">
        <v>18305</v>
      </c>
      <c r="E79" s="544">
        <v>35</v>
      </c>
      <c r="F79" s="544">
        <v>115</v>
      </c>
      <c r="G79" s="544">
        <v>18224</v>
      </c>
      <c r="H79" s="544">
        <v>571</v>
      </c>
      <c r="I79" s="544">
        <v>25</v>
      </c>
      <c r="J79" s="544">
        <v>2</v>
      </c>
      <c r="K79" s="544">
        <v>595</v>
      </c>
    </row>
    <row r="80" spans="2:11" ht="20.149999999999999" customHeight="1">
      <c r="B80" s="458" t="s">
        <v>503</v>
      </c>
      <c r="C80" s="471" t="s">
        <v>180</v>
      </c>
      <c r="D80" s="544">
        <v>19653</v>
      </c>
      <c r="E80" s="544">
        <v>16</v>
      </c>
      <c r="F80" s="544">
        <v>166</v>
      </c>
      <c r="G80" s="544">
        <v>19503</v>
      </c>
      <c r="H80" s="544">
        <v>1019</v>
      </c>
      <c r="I80" s="544">
        <v>50</v>
      </c>
      <c r="J80" s="544">
        <v>0</v>
      </c>
      <c r="K80" s="544">
        <v>1069</v>
      </c>
    </row>
    <row r="81" spans="2:18" ht="20.149999999999999" customHeight="1">
      <c r="B81" s="458" t="s">
        <v>154</v>
      </c>
      <c r="C81" s="471" t="s">
        <v>378</v>
      </c>
      <c r="D81" s="544">
        <v>5079</v>
      </c>
      <c r="E81" s="544">
        <v>17</v>
      </c>
      <c r="F81" s="544">
        <v>13</v>
      </c>
      <c r="G81" s="544">
        <v>5084</v>
      </c>
      <c r="H81" s="544">
        <v>125</v>
      </c>
      <c r="I81" s="544">
        <v>1</v>
      </c>
      <c r="J81" s="544">
        <v>3</v>
      </c>
      <c r="K81" s="544">
        <v>122</v>
      </c>
    </row>
    <row r="82" spans="2:18" ht="20.149999999999999" customHeight="1">
      <c r="B82" s="458" t="s">
        <v>222</v>
      </c>
      <c r="C82" s="471" t="s">
        <v>491</v>
      </c>
      <c r="D82" s="546" t="s">
        <v>49</v>
      </c>
      <c r="E82" s="546" t="s">
        <v>49</v>
      </c>
      <c r="F82" s="546" t="s">
        <v>49</v>
      </c>
      <c r="G82" s="546" t="s">
        <v>49</v>
      </c>
      <c r="H82" s="546" t="s">
        <v>49</v>
      </c>
      <c r="I82" s="546" t="s">
        <v>49</v>
      </c>
      <c r="J82" s="546" t="s">
        <v>49</v>
      </c>
      <c r="K82" s="546" t="s">
        <v>49</v>
      </c>
    </row>
    <row r="83" spans="2:18" ht="20.149999999999999" customHeight="1">
      <c r="B83" s="458" t="s">
        <v>504</v>
      </c>
      <c r="C83" s="471" t="s">
        <v>329</v>
      </c>
      <c r="D83" s="546">
        <v>2132</v>
      </c>
      <c r="E83" s="546">
        <v>36</v>
      </c>
      <c r="F83" s="546">
        <v>0</v>
      </c>
      <c r="G83" s="546">
        <v>2168</v>
      </c>
      <c r="H83" s="546">
        <v>55</v>
      </c>
      <c r="I83" s="546">
        <v>0</v>
      </c>
      <c r="J83" s="546">
        <v>0</v>
      </c>
      <c r="K83" s="546">
        <v>55</v>
      </c>
    </row>
    <row r="84" spans="2:18" ht="20.149999999999999" customHeight="1">
      <c r="B84" s="458" t="s">
        <v>204</v>
      </c>
      <c r="C84" s="471" t="s">
        <v>505</v>
      </c>
      <c r="D84" s="544">
        <v>6232</v>
      </c>
      <c r="E84" s="544">
        <v>9</v>
      </c>
      <c r="F84" s="544">
        <v>31</v>
      </c>
      <c r="G84" s="544">
        <v>6210</v>
      </c>
      <c r="H84" s="544">
        <v>320</v>
      </c>
      <c r="I84" s="544">
        <v>0</v>
      </c>
      <c r="J84" s="544">
        <v>0</v>
      </c>
      <c r="K84" s="544">
        <v>320</v>
      </c>
    </row>
    <row r="85" spans="2:18" ht="20.149999999999999" customHeight="1">
      <c r="B85" s="458" t="s">
        <v>252</v>
      </c>
      <c r="C85" s="471" t="s">
        <v>255</v>
      </c>
      <c r="D85" s="544">
        <v>11386</v>
      </c>
      <c r="E85" s="544">
        <v>27</v>
      </c>
      <c r="F85" s="544">
        <v>23</v>
      </c>
      <c r="G85" s="544">
        <v>11364</v>
      </c>
      <c r="H85" s="544">
        <v>599</v>
      </c>
      <c r="I85" s="544">
        <v>29</v>
      </c>
      <c r="J85" s="544">
        <v>0</v>
      </c>
      <c r="K85" s="544">
        <v>654</v>
      </c>
    </row>
    <row r="86" spans="2:18" ht="20.149999999999999" customHeight="1">
      <c r="B86" s="458" t="s">
        <v>18</v>
      </c>
      <c r="C86" s="471" t="s">
        <v>391</v>
      </c>
      <c r="D86" s="544">
        <v>7202</v>
      </c>
      <c r="E86" s="544">
        <v>13</v>
      </c>
      <c r="F86" s="544">
        <v>13</v>
      </c>
      <c r="G86" s="544">
        <v>7201</v>
      </c>
      <c r="H86" s="544">
        <v>149</v>
      </c>
      <c r="I86" s="544">
        <v>0</v>
      </c>
      <c r="J86" s="544">
        <v>7</v>
      </c>
      <c r="K86" s="544">
        <v>143</v>
      </c>
    </row>
    <row r="87" spans="2:18" ht="20.149999999999999" customHeight="1">
      <c r="B87" s="458" t="s">
        <v>470</v>
      </c>
      <c r="C87" s="471" t="s">
        <v>394</v>
      </c>
      <c r="D87" s="544">
        <v>16742</v>
      </c>
      <c r="E87" s="544">
        <v>658</v>
      </c>
      <c r="F87" s="544">
        <v>197</v>
      </c>
      <c r="G87" s="544">
        <v>17202</v>
      </c>
      <c r="H87" s="544">
        <v>408</v>
      </c>
      <c r="I87" s="544">
        <v>2</v>
      </c>
      <c r="J87" s="544">
        <v>32</v>
      </c>
      <c r="K87" s="544">
        <v>379</v>
      </c>
    </row>
    <row r="88" spans="2:18" ht="20.149999999999999" customHeight="1">
      <c r="B88" s="458" t="s">
        <v>98</v>
      </c>
      <c r="C88" s="471" t="s">
        <v>395</v>
      </c>
      <c r="D88" s="544">
        <v>8437</v>
      </c>
      <c r="E88" s="544">
        <v>231</v>
      </c>
      <c r="F88" s="544">
        <v>160</v>
      </c>
      <c r="G88" s="544">
        <v>8507</v>
      </c>
      <c r="H88" s="544">
        <v>757</v>
      </c>
      <c r="I88" s="544">
        <v>10</v>
      </c>
      <c r="J88" s="544">
        <v>0</v>
      </c>
      <c r="K88" s="544">
        <v>768</v>
      </c>
    </row>
    <row r="89" spans="2:18" ht="20.149999999999999" customHeight="1">
      <c r="B89" s="458" t="s">
        <v>489</v>
      </c>
      <c r="C89" s="471" t="s">
        <v>74</v>
      </c>
      <c r="D89" s="544">
        <v>7463</v>
      </c>
      <c r="E89" s="544">
        <v>34</v>
      </c>
      <c r="F89" s="544">
        <v>31</v>
      </c>
      <c r="G89" s="544">
        <v>7466</v>
      </c>
      <c r="H89" s="544">
        <v>583</v>
      </c>
      <c r="I89" s="544">
        <v>0</v>
      </c>
      <c r="J89" s="544">
        <v>0</v>
      </c>
      <c r="K89" s="544">
        <v>583</v>
      </c>
    </row>
    <row r="90" spans="2:18" ht="20.149999999999999" customHeight="1">
      <c r="B90" s="458" t="s">
        <v>200</v>
      </c>
      <c r="C90" s="471" t="s">
        <v>407</v>
      </c>
      <c r="D90" s="544">
        <v>32503</v>
      </c>
      <c r="E90" s="544">
        <v>117</v>
      </c>
      <c r="F90" s="544">
        <v>158</v>
      </c>
      <c r="G90" s="544">
        <v>32455</v>
      </c>
      <c r="H90" s="544">
        <v>4277</v>
      </c>
      <c r="I90" s="544">
        <v>57</v>
      </c>
      <c r="J90" s="544">
        <v>12</v>
      </c>
      <c r="K90" s="544">
        <v>4329</v>
      </c>
    </row>
    <row r="91" spans="2:18" ht="20.149999999999999" customHeight="1">
      <c r="B91" s="458" t="s">
        <v>284</v>
      </c>
      <c r="C91" s="471" t="s">
        <v>410</v>
      </c>
      <c r="D91" s="544">
        <v>2015</v>
      </c>
      <c r="E91" s="544">
        <v>5</v>
      </c>
      <c r="F91" s="544">
        <v>24</v>
      </c>
      <c r="G91" s="544">
        <v>1996</v>
      </c>
      <c r="H91" s="544">
        <v>62</v>
      </c>
      <c r="I91" s="544">
        <v>2</v>
      </c>
      <c r="J91" s="544">
        <v>2</v>
      </c>
      <c r="K91" s="544">
        <v>62</v>
      </c>
    </row>
    <row r="92" spans="2:18" ht="20.149999999999999" customHeight="1">
      <c r="B92" s="458" t="s">
        <v>126</v>
      </c>
      <c r="C92" s="471" t="s">
        <v>133</v>
      </c>
      <c r="D92" s="544">
        <v>86388</v>
      </c>
      <c r="E92" s="544">
        <v>496</v>
      </c>
      <c r="F92" s="544">
        <v>901</v>
      </c>
      <c r="G92" s="544">
        <v>86023</v>
      </c>
      <c r="H92" s="544">
        <v>1484</v>
      </c>
      <c r="I92" s="544">
        <v>11</v>
      </c>
      <c r="J92" s="544">
        <v>66</v>
      </c>
      <c r="K92" s="544">
        <v>1389</v>
      </c>
    </row>
    <row r="93" spans="2:18" ht="20.149999999999999" customHeight="1">
      <c r="B93" s="458" t="s">
        <v>276</v>
      </c>
      <c r="C93" s="472" t="s">
        <v>176</v>
      </c>
      <c r="D93" s="544">
        <v>6429</v>
      </c>
      <c r="E93" s="544">
        <v>126</v>
      </c>
      <c r="F93" s="544">
        <v>71</v>
      </c>
      <c r="G93" s="544">
        <v>6482</v>
      </c>
      <c r="H93" s="544">
        <v>307</v>
      </c>
      <c r="I93" s="544">
        <v>2</v>
      </c>
      <c r="J93" s="544">
        <v>2</v>
      </c>
      <c r="K93" s="544">
        <v>309</v>
      </c>
    </row>
    <row r="94" spans="2:18" ht="20.149999999999999" customHeight="1">
      <c r="B94" s="455" t="s">
        <v>125</v>
      </c>
      <c r="C94" s="473" t="s">
        <v>231</v>
      </c>
      <c r="D94" s="542">
        <v>20880</v>
      </c>
      <c r="E94" s="542">
        <v>73</v>
      </c>
      <c r="F94" s="542">
        <v>94</v>
      </c>
      <c r="G94" s="542">
        <v>20859</v>
      </c>
      <c r="H94" s="542">
        <v>4050</v>
      </c>
      <c r="I94" s="542">
        <v>1</v>
      </c>
      <c r="J94" s="542">
        <v>160</v>
      </c>
      <c r="K94" s="542">
        <v>3891</v>
      </c>
      <c r="L94" s="19"/>
      <c r="M94" s="19"/>
      <c r="N94" s="19"/>
      <c r="O94" s="19"/>
      <c r="P94" s="19"/>
      <c r="Q94" s="19"/>
      <c r="R94" s="19"/>
    </row>
    <row r="95" spans="2:18" ht="20.149999999999999" customHeight="1">
      <c r="B95" s="459" t="s">
        <v>256</v>
      </c>
      <c r="C95" s="474" t="s">
        <v>445</v>
      </c>
      <c r="D95" s="547">
        <v>22837</v>
      </c>
      <c r="E95" s="547">
        <v>189</v>
      </c>
      <c r="F95" s="547">
        <v>299</v>
      </c>
      <c r="G95" s="547">
        <v>22738</v>
      </c>
      <c r="H95" s="547">
        <v>44987</v>
      </c>
      <c r="I95" s="547">
        <v>998</v>
      </c>
      <c r="J95" s="547">
        <v>893</v>
      </c>
      <c r="K95" s="547">
        <v>45081</v>
      </c>
    </row>
    <row r="96" spans="2:18" ht="20.149999999999999" customHeight="1">
      <c r="B96" s="457" t="s">
        <v>420</v>
      </c>
      <c r="C96" s="470" t="s">
        <v>309</v>
      </c>
      <c r="D96" s="542">
        <v>7966</v>
      </c>
      <c r="E96" s="542">
        <v>67</v>
      </c>
      <c r="F96" s="542">
        <v>74</v>
      </c>
      <c r="G96" s="542">
        <v>7958</v>
      </c>
      <c r="H96" s="542">
        <v>9401</v>
      </c>
      <c r="I96" s="542">
        <v>69</v>
      </c>
      <c r="J96" s="542">
        <v>176</v>
      </c>
      <c r="K96" s="542">
        <v>9295</v>
      </c>
    </row>
    <row r="97" spans="2:13" ht="20.149999999999999" customHeight="1">
      <c r="B97" s="458" t="s">
        <v>510</v>
      </c>
      <c r="C97" s="471" t="s">
        <v>511</v>
      </c>
      <c r="D97" s="547">
        <v>4388</v>
      </c>
      <c r="E97" s="547">
        <v>70</v>
      </c>
      <c r="F97" s="547">
        <v>146</v>
      </c>
      <c r="G97" s="547">
        <v>4314</v>
      </c>
      <c r="H97" s="547">
        <v>22535</v>
      </c>
      <c r="I97" s="547">
        <v>982</v>
      </c>
      <c r="J97" s="547">
        <v>1146</v>
      </c>
      <c r="K97" s="547">
        <v>22369</v>
      </c>
    </row>
    <row r="98" spans="2:13" ht="20.149999999999999" customHeight="1">
      <c r="B98" s="455" t="s">
        <v>165</v>
      </c>
      <c r="C98" s="469" t="s">
        <v>512</v>
      </c>
      <c r="D98" s="539">
        <v>56041</v>
      </c>
      <c r="E98" s="539">
        <v>220</v>
      </c>
      <c r="F98" s="539">
        <v>373</v>
      </c>
      <c r="G98" s="539">
        <v>55887</v>
      </c>
      <c r="H98" s="539">
        <v>8149</v>
      </c>
      <c r="I98" s="539">
        <v>285</v>
      </c>
      <c r="J98" s="539">
        <v>370</v>
      </c>
      <c r="K98" s="539">
        <v>8065</v>
      </c>
    </row>
    <row r="99" spans="2:13" ht="20.149999999999999" customHeight="1">
      <c r="B99" s="459" t="s">
        <v>128</v>
      </c>
      <c r="C99" s="468" t="s">
        <v>26</v>
      </c>
      <c r="D99" s="544">
        <v>30733</v>
      </c>
      <c r="E99" s="544">
        <v>91</v>
      </c>
      <c r="F99" s="544">
        <v>44</v>
      </c>
      <c r="G99" s="544">
        <v>31011</v>
      </c>
      <c r="H99" s="544">
        <v>31576</v>
      </c>
      <c r="I99" s="544">
        <v>147</v>
      </c>
      <c r="J99" s="544">
        <v>187</v>
      </c>
      <c r="K99" s="544">
        <v>31305</v>
      </c>
    </row>
    <row r="100" spans="2:13" ht="20.149999999999999" customHeight="1">
      <c r="B100" s="457" t="s">
        <v>31</v>
      </c>
      <c r="C100" s="470" t="s">
        <v>173</v>
      </c>
      <c r="D100" s="632">
        <v>29623</v>
      </c>
      <c r="E100" s="632">
        <v>884</v>
      </c>
      <c r="F100" s="632">
        <v>1297</v>
      </c>
      <c r="G100" s="632">
        <v>29211</v>
      </c>
      <c r="H100" s="632">
        <v>3773</v>
      </c>
      <c r="I100" s="632">
        <v>40</v>
      </c>
      <c r="J100" s="632">
        <v>186</v>
      </c>
      <c r="K100" s="632">
        <v>3626</v>
      </c>
    </row>
    <row r="101" spans="2:13" ht="20.149999999999999" customHeight="1">
      <c r="B101" s="458" t="s">
        <v>382</v>
      </c>
      <c r="C101" s="471" t="s">
        <v>513</v>
      </c>
      <c r="D101" s="545">
        <v>29670</v>
      </c>
      <c r="E101" s="545">
        <v>171</v>
      </c>
      <c r="F101" s="545">
        <v>257</v>
      </c>
      <c r="G101" s="545">
        <v>29671</v>
      </c>
      <c r="H101" s="545">
        <v>15577</v>
      </c>
      <c r="I101" s="545">
        <v>427</v>
      </c>
      <c r="J101" s="545">
        <v>240</v>
      </c>
      <c r="K101" s="545">
        <v>15677</v>
      </c>
    </row>
    <row r="102" spans="2:13" ht="20.149999999999999" customHeight="1">
      <c r="B102" s="459" t="s">
        <v>472</v>
      </c>
      <c r="C102" s="468" t="s">
        <v>514</v>
      </c>
      <c r="D102" s="550">
        <v>6086</v>
      </c>
      <c r="E102" s="550">
        <v>0</v>
      </c>
      <c r="F102" s="550">
        <v>0</v>
      </c>
      <c r="G102" s="550">
        <v>6087</v>
      </c>
      <c r="H102" s="550">
        <v>908</v>
      </c>
      <c r="I102" s="550">
        <v>62</v>
      </c>
      <c r="J102" s="550">
        <v>41</v>
      </c>
      <c r="K102" s="550">
        <v>928</v>
      </c>
    </row>
    <row r="103" spans="2:13" ht="14.25" customHeight="1">
      <c r="L103" s="19"/>
      <c r="M103" s="19"/>
    </row>
  </sheetData>
  <mergeCells count="6">
    <mergeCell ref="D4:G4"/>
    <mergeCell ref="H4:K4"/>
    <mergeCell ref="D55:G55"/>
    <mergeCell ref="H55:K55"/>
    <mergeCell ref="B4:C5"/>
    <mergeCell ref="B55:C56"/>
  </mergeCells>
  <phoneticPr fontId="5"/>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election activeCell="B12" sqref="B12"/>
    </sheetView>
  </sheetViews>
  <sheetFormatPr defaultColWidth="9" defaultRowHeight="13"/>
  <cols>
    <col min="1" max="1" width="2.6328125" style="44" customWidth="1"/>
    <col min="2" max="2" width="2.90625" style="44" customWidth="1"/>
    <col min="3" max="3" width="3.36328125" style="44" customWidth="1"/>
    <col min="4" max="4" width="2.7265625" style="44" customWidth="1"/>
    <col min="5" max="15" width="8" style="44" customWidth="1"/>
    <col min="16" max="33" width="2.6328125" style="44" customWidth="1"/>
    <col min="34" max="34" width="9" style="44" bestFit="1" customWidth="0"/>
    <col min="35" max="16384" width="9" style="44"/>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
      <c r="A2" s="635" t="s">
        <v>110</v>
      </c>
      <c r="B2" s="635"/>
      <c r="C2" s="635"/>
      <c r="D2" s="635"/>
      <c r="E2" s="635"/>
      <c r="F2" s="635"/>
      <c r="G2" s="635"/>
      <c r="H2" s="635"/>
      <c r="I2" s="635"/>
      <c r="J2" s="635"/>
      <c r="K2" s="635"/>
      <c r="L2" s="635"/>
      <c r="M2" s="635"/>
      <c r="N2" s="635"/>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36"/>
      <c r="B4" s="637" t="s">
        <v>537</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7</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36"/>
      <c r="B9" s="637" t="s">
        <v>249</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36"/>
      <c r="B10" s="637"/>
      <c r="C10" s="638" t="s">
        <v>383</v>
      </c>
      <c r="D10" s="638"/>
      <c r="E10" s="638"/>
      <c r="F10" s="638"/>
      <c r="G10" s="638"/>
      <c r="H10" s="638"/>
      <c r="I10" s="638"/>
      <c r="J10" s="638"/>
      <c r="K10" s="638"/>
      <c r="L10" s="638"/>
      <c r="M10" s="638"/>
      <c r="N10" s="638"/>
      <c r="O10" s="211"/>
      <c r="P10" s="211"/>
      <c r="Q10" s="211"/>
      <c r="R10" s="211"/>
      <c r="S10" s="211"/>
      <c r="T10" s="211"/>
      <c r="U10" s="211"/>
      <c r="V10" s="211"/>
      <c r="W10" s="211"/>
      <c r="X10" s="211"/>
      <c r="Y10" s="211"/>
      <c r="Z10" s="211"/>
      <c r="AA10" s="211"/>
      <c r="AB10" s="211"/>
      <c r="AC10" s="211"/>
      <c r="AD10" s="211"/>
      <c r="AE10" s="211"/>
      <c r="AF10" s="211"/>
      <c r="AG10" s="211"/>
    </row>
    <row r="11" spans="1:33" s="1" customFormat="1" ht="15" customHeight="1">
      <c r="A11" s="636"/>
      <c r="B11" s="637"/>
      <c r="C11" s="638"/>
      <c r="D11" s="638"/>
      <c r="E11" s="638"/>
      <c r="F11" s="638"/>
      <c r="G11" s="638"/>
      <c r="H11" s="638"/>
      <c r="I11" s="638"/>
      <c r="J11" s="638"/>
      <c r="K11" s="638"/>
      <c r="L11" s="638"/>
      <c r="M11" s="638"/>
      <c r="N11" s="638"/>
      <c r="O11" s="211"/>
      <c r="P11" s="211"/>
      <c r="Q11" s="211"/>
      <c r="R11" s="211"/>
      <c r="S11" s="211"/>
      <c r="T11" s="211"/>
      <c r="U11" s="211"/>
      <c r="V11" s="211"/>
      <c r="W11" s="211"/>
      <c r="X11" s="211"/>
      <c r="Y11" s="211"/>
      <c r="Z11" s="211"/>
      <c r="AA11" s="211"/>
      <c r="AB11" s="211"/>
      <c r="AC11" s="211"/>
      <c r="AD11" s="211"/>
      <c r="AE11" s="211"/>
      <c r="AF11" s="211"/>
      <c r="AG11" s="211"/>
    </row>
    <row r="12" spans="1:33" s="1" customFormat="1" ht="15" customHeight="1">
      <c r="A12" s="636"/>
      <c r="B12" s="637"/>
      <c r="C12" s="638"/>
      <c r="D12" s="638"/>
      <c r="E12" s="638"/>
      <c r="F12" s="638"/>
      <c r="G12" s="638"/>
      <c r="H12" s="638"/>
      <c r="I12" s="638"/>
      <c r="J12" s="638"/>
      <c r="K12" s="638"/>
      <c r="L12" s="638"/>
      <c r="M12" s="638"/>
      <c r="N12" s="638"/>
      <c r="O12" s="211"/>
      <c r="P12" s="211"/>
      <c r="Q12" s="211"/>
      <c r="R12" s="211"/>
      <c r="S12" s="211"/>
      <c r="T12" s="211"/>
      <c r="U12" s="211"/>
      <c r="V12" s="211"/>
      <c r="W12" s="211"/>
      <c r="X12" s="211"/>
      <c r="Y12" s="211"/>
      <c r="Z12" s="211"/>
      <c r="AA12" s="211"/>
      <c r="AB12" s="211"/>
      <c r="AC12" s="211"/>
      <c r="AD12" s="211"/>
      <c r="AE12" s="211"/>
      <c r="AF12" s="211"/>
      <c r="AG12" s="211"/>
    </row>
    <row r="13" spans="1:33" s="1" customFormat="1" ht="15" customHeight="1">
      <c r="A13" s="636"/>
      <c r="B13" s="637"/>
      <c r="C13" s="638"/>
      <c r="D13" s="638"/>
      <c r="E13" s="638"/>
      <c r="F13" s="638"/>
      <c r="G13" s="638"/>
      <c r="H13" s="638"/>
      <c r="I13" s="638"/>
      <c r="J13" s="638"/>
      <c r="K13" s="638"/>
      <c r="L13" s="638"/>
      <c r="M13" s="638"/>
      <c r="N13" s="638"/>
      <c r="O13" s="211"/>
      <c r="P13" s="211"/>
      <c r="Q13" s="211"/>
      <c r="R13" s="211"/>
      <c r="S13" s="211"/>
      <c r="T13" s="211"/>
      <c r="U13" s="211"/>
      <c r="V13" s="211"/>
      <c r="W13" s="211"/>
      <c r="X13" s="211"/>
      <c r="Y13" s="211"/>
      <c r="Z13" s="211"/>
      <c r="AA13" s="211"/>
      <c r="AB13" s="211"/>
      <c r="AC13" s="211"/>
      <c r="AD13" s="211"/>
      <c r="AE13" s="211"/>
      <c r="AF13" s="211"/>
      <c r="AG13" s="211"/>
    </row>
    <row r="14" spans="1:33" s="1" customFormat="1" ht="15" customHeight="1">
      <c r="A14" s="636"/>
      <c r="B14" s="637"/>
      <c r="C14" s="638"/>
      <c r="D14" s="638"/>
      <c r="E14" s="638"/>
      <c r="F14" s="638"/>
      <c r="G14" s="638"/>
      <c r="H14" s="638"/>
      <c r="I14" s="638"/>
      <c r="J14" s="638"/>
      <c r="K14" s="638"/>
      <c r="L14" s="638"/>
      <c r="M14" s="638"/>
      <c r="N14" s="638"/>
      <c r="O14" s="211"/>
      <c r="P14" s="211"/>
      <c r="Q14" s="211"/>
      <c r="R14" s="211"/>
      <c r="S14" s="211"/>
      <c r="T14" s="211"/>
      <c r="U14" s="211"/>
      <c r="V14" s="211"/>
      <c r="W14" s="211"/>
      <c r="X14" s="211"/>
      <c r="Y14" s="211"/>
      <c r="Z14" s="211"/>
      <c r="AA14" s="211"/>
      <c r="AB14" s="211"/>
      <c r="AC14" s="211"/>
      <c r="AD14" s="211"/>
      <c r="AE14" s="211"/>
      <c r="AF14" s="211"/>
      <c r="AG14" s="211"/>
    </row>
    <row r="15" spans="1:33" s="1" customFormat="1" ht="15" customHeight="1">
      <c r="A15" s="636"/>
      <c r="B15" s="637"/>
      <c r="C15" s="638"/>
      <c r="D15" s="638"/>
      <c r="E15" s="638"/>
      <c r="F15" s="638"/>
      <c r="G15" s="638"/>
      <c r="H15" s="638"/>
      <c r="I15" s="638"/>
      <c r="J15" s="638"/>
      <c r="K15" s="638"/>
      <c r="L15" s="638"/>
      <c r="M15" s="638"/>
      <c r="N15" s="638"/>
      <c r="O15" s="211"/>
      <c r="P15" s="211"/>
      <c r="Q15" s="211"/>
      <c r="R15" s="211"/>
      <c r="S15" s="211"/>
      <c r="T15" s="211"/>
      <c r="U15" s="211"/>
      <c r="V15" s="211"/>
      <c r="W15" s="211"/>
      <c r="X15" s="211"/>
      <c r="Y15" s="211"/>
      <c r="Z15" s="211"/>
      <c r="AA15" s="211"/>
      <c r="AB15" s="211"/>
      <c r="AC15" s="211"/>
      <c r="AD15" s="211"/>
      <c r="AE15" s="211"/>
      <c r="AF15" s="211"/>
      <c r="AG15" s="211"/>
    </row>
    <row r="16" spans="1:33" s="1" customFormat="1" ht="15" customHeight="1">
      <c r="A16" s="636"/>
      <c r="B16" s="637"/>
      <c r="C16" s="638" t="s">
        <v>538</v>
      </c>
      <c r="D16" s="638"/>
      <c r="E16" s="638"/>
      <c r="F16" s="638"/>
      <c r="G16" s="638"/>
      <c r="H16" s="638"/>
      <c r="I16" s="638"/>
      <c r="J16" s="638"/>
      <c r="K16" s="638"/>
      <c r="L16" s="638"/>
      <c r="M16" s="638"/>
      <c r="N16" s="638"/>
      <c r="O16" s="211"/>
      <c r="P16" s="211"/>
      <c r="Q16" s="211"/>
      <c r="R16" s="211"/>
      <c r="S16" s="211"/>
      <c r="T16" s="211"/>
      <c r="U16" s="211"/>
      <c r="V16" s="211"/>
      <c r="W16" s="211"/>
      <c r="X16" s="211"/>
      <c r="Y16" s="211"/>
      <c r="Z16" s="211"/>
      <c r="AA16" s="211"/>
      <c r="AB16" s="211"/>
      <c r="AC16" s="211"/>
      <c r="AD16" s="211"/>
      <c r="AE16" s="211"/>
      <c r="AF16" s="211"/>
      <c r="AG16" s="211"/>
    </row>
    <row r="17" spans="1:33" s="1" customFormat="1" ht="15" customHeight="1">
      <c r="A17" s="636"/>
      <c r="B17" s="637"/>
      <c r="C17" s="638"/>
      <c r="D17" s="638"/>
      <c r="E17" s="638"/>
      <c r="F17" s="638"/>
      <c r="G17" s="638"/>
      <c r="H17" s="638"/>
      <c r="I17" s="638"/>
      <c r="J17" s="638"/>
      <c r="K17" s="638"/>
      <c r="L17" s="638"/>
      <c r="M17" s="638"/>
      <c r="N17" s="638"/>
      <c r="O17" s="211"/>
      <c r="P17" s="211"/>
      <c r="Q17" s="211"/>
      <c r="R17" s="211"/>
      <c r="S17" s="211"/>
      <c r="T17" s="211"/>
      <c r="U17" s="211"/>
      <c r="V17" s="211"/>
      <c r="W17" s="211"/>
      <c r="X17" s="211"/>
      <c r="Y17" s="211"/>
      <c r="Z17" s="211"/>
      <c r="AA17" s="211"/>
      <c r="AB17" s="211"/>
      <c r="AC17" s="211"/>
      <c r="AD17" s="211"/>
      <c r="AE17" s="211"/>
      <c r="AF17" s="211"/>
      <c r="AG17" s="211"/>
    </row>
    <row r="18" spans="1:33" s="1" customFormat="1" ht="15" customHeight="1">
      <c r="A18" s="636"/>
      <c r="B18" s="637"/>
      <c r="C18" s="638"/>
      <c r="D18" s="638"/>
      <c r="E18" s="638"/>
      <c r="F18" s="638"/>
      <c r="G18" s="638"/>
      <c r="H18" s="638"/>
      <c r="I18" s="638"/>
      <c r="J18" s="638"/>
      <c r="K18" s="638"/>
      <c r="L18" s="638"/>
      <c r="M18" s="638"/>
      <c r="N18" s="638"/>
      <c r="O18" s="211"/>
      <c r="P18" s="211"/>
      <c r="Q18" s="211"/>
      <c r="R18" s="211"/>
      <c r="S18" s="211"/>
      <c r="T18" s="211"/>
      <c r="U18" s="211"/>
      <c r="V18" s="211"/>
      <c r="W18" s="211"/>
      <c r="X18" s="211"/>
      <c r="Y18" s="211"/>
      <c r="Z18" s="211"/>
      <c r="AA18" s="211"/>
      <c r="AB18" s="211"/>
      <c r="AC18" s="211"/>
      <c r="AD18" s="211"/>
      <c r="AE18" s="211"/>
      <c r="AF18" s="211"/>
      <c r="AG18" s="211"/>
    </row>
    <row r="19" spans="1:33" ht="9" customHeight="1">
      <c r="A19" s="12"/>
      <c r="B19" s="54"/>
      <c r="C19" s="638"/>
      <c r="D19" s="638"/>
      <c r="E19" s="638"/>
      <c r="F19" s="638"/>
      <c r="G19" s="638"/>
      <c r="H19" s="638"/>
      <c r="I19" s="638"/>
      <c r="J19" s="638"/>
      <c r="K19" s="638"/>
      <c r="L19" s="638"/>
      <c r="M19" s="638"/>
      <c r="N19" s="638"/>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36"/>
      <c r="B20" s="637" t="s">
        <v>539</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103</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36"/>
      <c r="B30" s="637" t="s">
        <v>530</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289</v>
      </c>
      <c r="D31" s="54" t="s">
        <v>28</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447</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40" t="s">
        <v>540</v>
      </c>
      <c r="E35" s="640"/>
      <c r="F35" s="640"/>
      <c r="G35" s="640"/>
      <c r="H35" s="640"/>
      <c r="I35" s="640"/>
      <c r="J35" s="640"/>
      <c r="K35" s="640"/>
      <c r="L35" s="640"/>
      <c r="M35" s="640"/>
      <c r="N35" s="640"/>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40"/>
      <c r="E36" s="640"/>
      <c r="F36" s="640"/>
      <c r="G36" s="640"/>
      <c r="H36" s="640"/>
      <c r="I36" s="640"/>
      <c r="J36" s="640"/>
      <c r="K36" s="640"/>
      <c r="L36" s="640"/>
      <c r="M36" s="640"/>
      <c r="N36" s="640"/>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40"/>
      <c r="E37" s="640"/>
      <c r="F37" s="640"/>
      <c r="G37" s="640"/>
      <c r="H37" s="640"/>
      <c r="I37" s="640"/>
      <c r="J37" s="640"/>
      <c r="K37" s="640"/>
      <c r="L37" s="640"/>
      <c r="M37" s="640"/>
      <c r="N37" s="640"/>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37" t="s">
        <v>275</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40" t="s">
        <v>89</v>
      </c>
      <c r="E39" s="640"/>
      <c r="F39" s="640"/>
      <c r="G39" s="640"/>
      <c r="H39" s="640"/>
      <c r="I39" s="640"/>
      <c r="J39" s="640"/>
      <c r="K39" s="640"/>
      <c r="L39" s="640"/>
      <c r="M39" s="640"/>
      <c r="N39" s="640"/>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40"/>
      <c r="E40" s="640"/>
      <c r="F40" s="640"/>
      <c r="G40" s="640"/>
      <c r="H40" s="640"/>
      <c r="I40" s="640"/>
      <c r="J40" s="640"/>
      <c r="K40" s="640"/>
      <c r="L40" s="640"/>
      <c r="M40" s="640"/>
      <c r="N40" s="640"/>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40" t="s">
        <v>552</v>
      </c>
      <c r="E41" s="640"/>
      <c r="F41" s="640"/>
      <c r="G41" s="640"/>
      <c r="H41" s="640"/>
      <c r="I41" s="640"/>
      <c r="J41" s="640"/>
      <c r="K41" s="640"/>
      <c r="L41" s="640"/>
      <c r="M41" s="640"/>
      <c r="N41" s="640"/>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40"/>
      <c r="E42" s="640"/>
      <c r="F42" s="640"/>
      <c r="G42" s="640"/>
      <c r="H42" s="640"/>
      <c r="I42" s="640"/>
      <c r="J42" s="640"/>
      <c r="K42" s="640"/>
      <c r="L42" s="640"/>
      <c r="M42" s="640"/>
      <c r="N42" s="640"/>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40"/>
      <c r="E43" s="640"/>
      <c r="F43" s="640"/>
      <c r="G43" s="640"/>
      <c r="H43" s="640"/>
      <c r="I43" s="640"/>
      <c r="J43" s="640"/>
      <c r="K43" s="640"/>
      <c r="L43" s="640"/>
      <c r="M43" s="640"/>
      <c r="N43" s="640"/>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40"/>
      <c r="E44" s="640"/>
      <c r="F44" s="640"/>
      <c r="G44" s="640"/>
      <c r="H44" s="640"/>
      <c r="I44" s="640"/>
      <c r="J44" s="640"/>
      <c r="K44" s="640"/>
      <c r="L44" s="640"/>
      <c r="M44" s="640"/>
      <c r="N44" s="640"/>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40"/>
      <c r="E45" s="640"/>
      <c r="F45" s="640"/>
      <c r="G45" s="640"/>
      <c r="H45" s="640"/>
      <c r="I45" s="640"/>
      <c r="J45" s="640"/>
      <c r="K45" s="640"/>
      <c r="L45" s="640"/>
      <c r="M45" s="640"/>
      <c r="N45" s="640"/>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37" t="s">
        <v>375</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47</v>
      </c>
      <c r="D48" s="54" t="s">
        <v>199</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553</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39"/>
      <c r="D52" s="640" t="s">
        <v>16</v>
      </c>
      <c r="E52" s="640"/>
      <c r="F52" s="640"/>
      <c r="G52" s="640"/>
      <c r="H52" s="640"/>
      <c r="I52" s="640"/>
      <c r="J52" s="640"/>
      <c r="K52" s="640"/>
      <c r="L52" s="640"/>
      <c r="M52" s="640"/>
      <c r="N52" s="640"/>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40"/>
      <c r="E53" s="640"/>
      <c r="F53" s="640"/>
      <c r="G53" s="640"/>
      <c r="H53" s="640"/>
      <c r="I53" s="640"/>
      <c r="J53" s="640"/>
      <c r="K53" s="640"/>
      <c r="L53" s="640"/>
      <c r="M53" s="640"/>
      <c r="N53" s="640"/>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40" t="s">
        <v>114</v>
      </c>
      <c r="E54" s="640"/>
      <c r="F54" s="640"/>
      <c r="G54" s="640"/>
      <c r="H54" s="640"/>
      <c r="I54" s="640"/>
      <c r="J54" s="640"/>
      <c r="K54" s="640"/>
      <c r="L54" s="640"/>
      <c r="M54" s="640"/>
      <c r="N54" s="640"/>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40"/>
      <c r="E55" s="640"/>
      <c r="F55" s="640"/>
      <c r="G55" s="640"/>
      <c r="H55" s="640"/>
      <c r="I55" s="640"/>
      <c r="J55" s="640"/>
      <c r="K55" s="640"/>
      <c r="L55" s="640"/>
      <c r="M55" s="640"/>
      <c r="N55" s="640"/>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37" t="s">
        <v>541</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42" t="s">
        <v>220</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345</v>
      </c>
      <c r="D62" s="54" t="s">
        <v>108</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554</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373</v>
      </c>
      <c r="D68" s="54" t="s">
        <v>429</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162</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476</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64</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40" t="s">
        <v>542</v>
      </c>
      <c r="E74" s="640"/>
      <c r="F74" s="640"/>
      <c r="G74" s="640"/>
      <c r="H74" s="640"/>
      <c r="I74" s="640"/>
      <c r="J74" s="640"/>
      <c r="K74" s="640"/>
      <c r="L74" s="640"/>
      <c r="M74" s="640"/>
      <c r="N74" s="640"/>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40"/>
      <c r="E75" s="640"/>
      <c r="F75" s="640"/>
      <c r="G75" s="640"/>
      <c r="H75" s="640"/>
      <c r="I75" s="640"/>
      <c r="J75" s="640"/>
      <c r="K75" s="640"/>
      <c r="L75" s="640"/>
      <c r="M75" s="640"/>
      <c r="N75" s="640"/>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543</v>
      </c>
      <c r="E76" s="54" t="s">
        <v>544</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545</v>
      </c>
      <c r="E77" s="55" t="s">
        <v>169</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41" t="s">
        <v>508</v>
      </c>
      <c r="E79" s="641"/>
      <c r="F79" s="641"/>
      <c r="G79" s="641"/>
      <c r="H79" s="641"/>
      <c r="I79" s="641"/>
      <c r="J79" s="641"/>
      <c r="K79" s="641"/>
      <c r="L79" s="641"/>
      <c r="M79" s="641"/>
      <c r="N79" s="641"/>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40" t="s">
        <v>507</v>
      </c>
      <c r="E80" s="640"/>
      <c r="F80" s="640"/>
      <c r="G80" s="640"/>
      <c r="H80" s="640"/>
      <c r="I80" s="640"/>
      <c r="J80" s="640"/>
      <c r="K80" s="640"/>
      <c r="L80" s="640"/>
      <c r="M80" s="640"/>
      <c r="N80" s="640"/>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40"/>
      <c r="E81" s="640"/>
      <c r="F81" s="640"/>
      <c r="G81" s="640"/>
      <c r="H81" s="640"/>
      <c r="I81" s="640"/>
      <c r="J81" s="640"/>
      <c r="K81" s="640"/>
      <c r="L81" s="640"/>
      <c r="M81" s="640"/>
      <c r="N81" s="640"/>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40"/>
      <c r="E82" s="640"/>
      <c r="F82" s="640"/>
      <c r="G82" s="640"/>
      <c r="H82" s="640"/>
      <c r="I82" s="640"/>
      <c r="J82" s="640"/>
      <c r="K82" s="640"/>
      <c r="L82" s="640"/>
      <c r="M82" s="640"/>
      <c r="N82" s="640"/>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225</v>
      </c>
      <c r="D83" s="54" t="s">
        <v>397</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546</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156</v>
      </c>
      <c r="E86" s="54"/>
      <c r="F86" s="54" t="s">
        <v>22</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354</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210</v>
      </c>
      <c r="E88" s="54"/>
      <c r="F88" s="54"/>
      <c r="G88" s="54" t="s">
        <v>547</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548</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42" t="s">
        <v>387</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20"/>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2">
    <tabColor indexed="8"/>
  </sheetPr>
  <dimension ref="A5:K52"/>
  <sheetViews>
    <sheetView view="pageBreakPreview" topLeftCell="A13" zoomScale="115" zoomScaleSheetLayoutView="115" workbookViewId="0">
      <selection activeCell="B12" sqref="B12"/>
    </sheetView>
  </sheetViews>
  <sheetFormatPr defaultColWidth="9" defaultRowHeight="13"/>
  <cols>
    <col min="1" max="1" width="4.26953125" style="1" customWidth="1"/>
    <col min="2" max="2" width="6.6328125" style="1" customWidth="1"/>
    <col min="3" max="3" width="10.6328125" style="1" customWidth="1"/>
    <col min="4" max="8" width="9" style="1" bestFit="1" customWidth="0"/>
    <col min="9" max="9" width="4.90625" style="1" customWidth="1"/>
    <col min="10" max="10" width="9" style="1" bestFit="1" customWidth="0"/>
    <col min="11" max="11" width="6.6328125" style="1" customWidth="1"/>
    <col min="12" max="12" width="9" style="1" bestFit="1" customWidth="0"/>
    <col min="13" max="16384" width="9" style="1"/>
  </cols>
  <sheetData>
    <row r="1" spans="1:11" ht="24" customHeight="1"/>
    <row r="2" spans="1:11" ht="24" customHeight="1"/>
    <row r="3" spans="1:11" ht="24" customHeight="1"/>
    <row r="4" spans="1:11" ht="24" customHeight="1"/>
    <row r="5" spans="1:11" ht="24" customHeight="1">
      <c r="B5" s="643"/>
      <c r="C5" s="643"/>
      <c r="D5" s="643"/>
      <c r="E5" s="643"/>
      <c r="F5" s="643"/>
      <c r="G5" s="643"/>
      <c r="H5" s="643"/>
      <c r="I5" s="643"/>
      <c r="J5" s="643"/>
      <c r="K5" s="643"/>
    </row>
    <row r="6" spans="1:11" ht="24" customHeight="1">
      <c r="B6" s="643"/>
      <c r="C6" s="643"/>
      <c r="D6" s="643"/>
      <c r="E6" s="643"/>
      <c r="F6" s="643"/>
      <c r="G6" s="643"/>
      <c r="H6" s="643"/>
      <c r="I6" s="643"/>
      <c r="J6" s="643"/>
      <c r="K6" s="643"/>
    </row>
    <row r="7" spans="1:11" ht="24" customHeight="1">
      <c r="B7" s="643"/>
      <c r="C7" s="643"/>
      <c r="D7" s="643"/>
      <c r="E7" s="643"/>
      <c r="F7" s="643"/>
      <c r="G7" s="643"/>
      <c r="H7" s="643"/>
      <c r="I7" s="643"/>
      <c r="J7" s="643"/>
      <c r="K7" s="643"/>
    </row>
    <row r="8" spans="1:11">
      <c r="B8" s="643"/>
      <c r="C8" s="643"/>
      <c r="D8" s="643"/>
      <c r="E8" s="643"/>
      <c r="F8" s="643"/>
      <c r="G8" s="643"/>
      <c r="H8" s="643"/>
      <c r="I8" s="643"/>
      <c r="J8" s="643"/>
      <c r="K8" s="643"/>
    </row>
    <row r="9" spans="1:11" ht="22.5" customHeight="1">
      <c r="A9" s="19"/>
      <c r="B9" s="643"/>
      <c r="C9" s="643"/>
      <c r="D9" s="643"/>
      <c r="E9" s="643"/>
      <c r="F9" s="643"/>
      <c r="G9" s="643"/>
      <c r="H9" s="643"/>
      <c r="I9" s="643"/>
      <c r="J9" s="643"/>
      <c r="K9" s="643"/>
    </row>
    <row r="10" spans="1:11" ht="22.5" customHeight="1">
      <c r="A10" s="19"/>
      <c r="B10" s="643"/>
      <c r="C10" s="643"/>
      <c r="D10" s="643"/>
      <c r="E10" s="643"/>
      <c r="F10" s="643"/>
      <c r="G10" s="643"/>
      <c r="H10" s="643"/>
      <c r="I10" s="643"/>
      <c r="J10" s="643"/>
      <c r="K10" s="643"/>
    </row>
    <row r="11" spans="1:11" ht="22.5" customHeight="1">
      <c r="A11" s="19"/>
      <c r="B11" s="643"/>
      <c r="C11" s="643"/>
      <c r="D11" s="643"/>
      <c r="E11" s="643"/>
      <c r="F11" s="643"/>
      <c r="G11" s="643"/>
      <c r="H11" s="643"/>
      <c r="I11" s="643"/>
      <c r="J11" s="643"/>
      <c r="K11" s="643"/>
    </row>
    <row r="12" spans="1:11" ht="27" customHeight="1">
      <c r="A12" s="19"/>
      <c r="B12" s="643"/>
      <c r="C12" s="643"/>
      <c r="D12" s="643"/>
      <c r="E12" s="643"/>
      <c r="F12" s="643"/>
      <c r="G12" s="643"/>
      <c r="H12" s="643"/>
      <c r="I12" s="643"/>
      <c r="J12" s="643"/>
      <c r="K12" s="643"/>
    </row>
    <row r="13" spans="1:11" ht="18" customHeight="1">
      <c r="A13" s="19"/>
      <c r="B13" s="643"/>
      <c r="C13" s="643"/>
      <c r="D13" s="643"/>
      <c r="E13" s="643"/>
      <c r="F13" s="643"/>
      <c r="G13" s="643"/>
      <c r="H13" s="643"/>
      <c r="I13" s="643"/>
      <c r="J13" s="643"/>
      <c r="K13" s="643"/>
    </row>
    <row r="14" spans="1:11" ht="24.75" customHeight="1">
      <c r="A14" s="19"/>
      <c r="B14" s="644"/>
      <c r="C14" s="645"/>
      <c r="D14" s="645"/>
      <c r="E14" s="645"/>
      <c r="F14" s="645"/>
      <c r="G14" s="645"/>
      <c r="H14" s="645"/>
    </row>
    <row r="15" spans="1:11" ht="22.5" customHeight="1">
      <c r="A15" s="19"/>
      <c r="B15" s="645"/>
      <c r="C15" s="645"/>
      <c r="D15" s="645"/>
      <c r="E15" s="645"/>
      <c r="F15" s="649"/>
      <c r="H15" s="645"/>
    </row>
    <row r="16" spans="1:11" ht="22.5" customHeight="1">
      <c r="A16" s="19"/>
      <c r="B16" s="643" t="s">
        <v>412</v>
      </c>
      <c r="C16" s="645"/>
      <c r="D16" s="645"/>
      <c r="E16" s="645"/>
      <c r="F16" s="649"/>
      <c r="H16" s="645"/>
    </row>
    <row r="17" spans="1:8" ht="22.5" customHeight="1">
      <c r="A17" s="19"/>
      <c r="B17" s="643" t="s">
        <v>41</v>
      </c>
      <c r="C17" s="645"/>
      <c r="D17" s="645"/>
      <c r="E17" s="645"/>
      <c r="F17" s="649"/>
      <c r="H17" s="645"/>
    </row>
    <row r="18" spans="1:8" ht="22.5" customHeight="1">
      <c r="A18" s="19"/>
      <c r="B18" s="643" t="s">
        <v>311</v>
      </c>
      <c r="C18" s="645"/>
      <c r="D18" s="645"/>
      <c r="E18" s="645"/>
    </row>
    <row r="19" spans="1:8" ht="15" customHeight="1">
      <c r="B19" s="645"/>
      <c r="C19" s="645"/>
      <c r="D19" s="645"/>
      <c r="E19" s="645"/>
    </row>
    <row r="20" spans="1:8" ht="20.25" customHeight="1">
      <c r="B20" s="645"/>
      <c r="C20" s="646"/>
      <c r="D20" s="645"/>
      <c r="E20" s="645"/>
    </row>
    <row r="21" spans="1:8" ht="20.25" customHeight="1">
      <c r="B21" s="645"/>
      <c r="C21" s="646"/>
      <c r="D21" s="645"/>
      <c r="E21" s="645"/>
    </row>
    <row r="22" spans="1:8">
      <c r="F22" s="645"/>
      <c r="G22" s="645"/>
      <c r="H22" s="645"/>
    </row>
    <row r="23" spans="1:8" ht="16.5">
      <c r="C23" s="647"/>
      <c r="F23" s="645"/>
      <c r="G23" s="645"/>
      <c r="H23" s="645"/>
    </row>
    <row r="24" spans="1:8" ht="16.5">
      <c r="C24" s="647"/>
      <c r="F24" s="645"/>
      <c r="G24" s="645"/>
      <c r="H24" s="645"/>
    </row>
    <row r="25" spans="1:8" ht="16.5">
      <c r="C25" s="647"/>
      <c r="F25" s="645"/>
      <c r="G25" s="645"/>
      <c r="H25" s="645"/>
    </row>
    <row r="26" spans="1:8" ht="16.5">
      <c r="C26" s="647"/>
      <c r="F26" s="645"/>
      <c r="G26" s="645"/>
      <c r="H26" s="645"/>
    </row>
    <row r="27" spans="1:8" ht="16.5">
      <c r="C27" s="647"/>
      <c r="F27" s="645"/>
      <c r="G27" s="645"/>
      <c r="H27" s="645"/>
    </row>
    <row r="28" spans="1:8" ht="16.5">
      <c r="C28" s="647"/>
      <c r="F28" s="645"/>
      <c r="G28" s="645"/>
      <c r="H28" s="645"/>
    </row>
    <row r="29" spans="1:8" ht="16.5">
      <c r="C29" s="647"/>
      <c r="F29" s="645"/>
      <c r="G29" s="645"/>
      <c r="H29" s="645"/>
    </row>
    <row r="30" spans="1:8" ht="16.5">
      <c r="C30" s="647"/>
      <c r="F30" s="645"/>
      <c r="G30" s="645"/>
      <c r="H30" s="645"/>
    </row>
    <row r="31" spans="1:8">
      <c r="C31" s="8"/>
      <c r="D31" s="648"/>
      <c r="E31" s="8"/>
      <c r="F31" s="8"/>
      <c r="G31" s="8"/>
    </row>
    <row r="32" spans="1:8">
      <c r="C32" s="648"/>
      <c r="D32" s="648"/>
      <c r="E32" s="8"/>
      <c r="F32" s="8"/>
      <c r="G32" s="8"/>
    </row>
    <row r="33" spans="3:7">
      <c r="C33" s="648"/>
      <c r="D33" s="648"/>
      <c r="E33" s="8"/>
      <c r="F33" s="8"/>
      <c r="G33" s="8"/>
    </row>
    <row r="35" spans="3:7" ht="17.25" customHeight="1"/>
    <row r="36" spans="3:7" ht="17.25" customHeight="1"/>
    <row r="52" spans="6:6">
      <c r="F52" s="416"/>
    </row>
  </sheetData>
  <phoneticPr fontId="5"/>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(R6.11~R7.2)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荻野　斗椰</cp:lastModifiedBy>
  <cp:lastPrinted>2024-12-19T05:03:35Z</cp:lastPrinted>
  <dcterms:created xsi:type="dcterms:W3CDTF">2021-04-19T07:53:20Z</dcterms:created>
  <dcterms:modified xsi:type="dcterms:W3CDTF">2025-01-24T02:41:20Z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2025-01-24T02:41:20Z</vt:filetime>
  </property>
</Properties>
</file>