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5385" windowHeight="6075" tabRatio="744" activeTab="4"/>
  </bookViews>
  <sheets>
    <sheet name="総括表" sheetId="1" r:id="rId1"/>
    <sheet name="1計" sheetId="2" r:id="rId2"/>
    <sheet name="1公" sheetId="3" r:id="rId3"/>
    <sheet name="1私" sheetId="4" r:id="rId4"/>
    <sheet name="2計" sheetId="5" r:id="rId5"/>
    <sheet name="2公" sheetId="6" r:id="rId6"/>
    <sheet name="2私" sheetId="7" r:id="rId7"/>
    <sheet name="3" sheetId="8" r:id="rId8"/>
  </sheets>
  <definedNames>
    <definedName name="_xlnm.Print_Area" localSheetId="1">'1計'!$A$1:$O$58</definedName>
    <definedName name="_xlnm.Print_Titles" localSheetId="1">'1計'!$1:$3</definedName>
    <definedName name="_xlnm.Print_Titles" localSheetId="2">'1公'!$1:$3</definedName>
    <definedName name="_xlnm.Print_Titles" localSheetId="3">'1私'!$1:$3</definedName>
    <definedName name="_xlnm.Print_Titles" localSheetId="4">'2計'!$1:$3</definedName>
    <definedName name="_xlnm.Print_Titles" localSheetId="5">'2公'!$1:$3</definedName>
    <definedName name="_xlnm.Print_Titles" localSheetId="6">'2私'!$1:$3</definedName>
    <definedName name="_xlnm.Print_Titles" localSheetId="7">'3'!$1:$4</definedName>
  </definedNames>
  <calcPr fullCalcOnLoad="1"/>
</workbook>
</file>

<file path=xl/comments2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  <comment ref="D3" authorId="0">
      <text>
        <r>
          <rPr>
            <b/>
            <sz val="9"/>
            <rFont val="ＭＳ Ｐゴシック"/>
            <family val="3"/>
          </rPr>
          <t xml:space="preserve">表示しない
</t>
        </r>
      </text>
    </comment>
  </commentList>
</comments>
</file>

<file path=xl/comments3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  <comment ref="D3" authorId="0">
      <text>
        <r>
          <rPr>
            <b/>
            <sz val="9"/>
            <rFont val="ＭＳ Ｐゴシック"/>
            <family val="3"/>
          </rPr>
          <t xml:space="preserve">表示しない
</t>
        </r>
      </text>
    </comment>
  </commentList>
</comments>
</file>

<file path=xl/comments4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  <comment ref="D3" authorId="0">
      <text>
        <r>
          <rPr>
            <b/>
            <sz val="9"/>
            <rFont val="ＭＳ Ｐゴシック"/>
            <family val="3"/>
          </rPr>
          <t xml:space="preserve">表示しない
</t>
        </r>
      </text>
    </comment>
  </commentList>
</comments>
</file>

<file path=xl/comments5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6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7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8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sharedStrings.xml><?xml version="1.0" encoding="utf-8"?>
<sst xmlns="http://schemas.openxmlformats.org/spreadsheetml/2006/main" count="581" uniqueCount="153">
  <si>
    <t>園　　数</t>
  </si>
  <si>
    <t>認　可</t>
  </si>
  <si>
    <t>修了</t>
  </si>
  <si>
    <t>職員数</t>
  </si>
  <si>
    <t>計</t>
  </si>
  <si>
    <t>本園</t>
  </si>
  <si>
    <t>男</t>
  </si>
  <si>
    <t>女</t>
  </si>
  <si>
    <t>定員数</t>
  </si>
  <si>
    <t>者数</t>
  </si>
  <si>
    <t>（本務者）</t>
  </si>
  <si>
    <t>国　立</t>
  </si>
  <si>
    <t>公　立</t>
  </si>
  <si>
    <t>私　立</t>
  </si>
  <si>
    <t>教育補助員</t>
  </si>
  <si>
    <t>助教諭</t>
  </si>
  <si>
    <t>本務</t>
  </si>
  <si>
    <t>兼務</t>
  </si>
  <si>
    <t>３歳児</t>
  </si>
  <si>
    <t>４歳児</t>
  </si>
  <si>
    <t>５歳児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</si>
  <si>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</si>
  <si>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</si>
  <si>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</si>
  <si>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</si>
  <si>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</si>
  <si>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</si>
  <si>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</si>
  <si>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</si>
  <si>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</si>
  <si>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</si>
  <si>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</si>
  <si>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森町</t>
  </si>
  <si>
    <t>新居町</t>
  </si>
  <si>
    <t>兼務者</t>
  </si>
  <si>
    <t>講師</t>
  </si>
  <si>
    <t>伊豆市</t>
  </si>
  <si>
    <t>御前崎市</t>
  </si>
  <si>
    <t>菊川市</t>
  </si>
  <si>
    <t>伊豆の国市</t>
  </si>
  <si>
    <t>在　園　者　数</t>
  </si>
  <si>
    <t>国立</t>
  </si>
  <si>
    <t>公立</t>
  </si>
  <si>
    <t>私立</t>
  </si>
  <si>
    <t>熱海市</t>
  </si>
  <si>
    <t>伊東市</t>
  </si>
  <si>
    <t>下田市</t>
  </si>
  <si>
    <t>沼津市</t>
  </si>
  <si>
    <t>三島市</t>
  </si>
  <si>
    <t>富士宮市</t>
  </si>
  <si>
    <t>富士市</t>
  </si>
  <si>
    <t>御殿場市</t>
  </si>
  <si>
    <t>裾野市</t>
  </si>
  <si>
    <t>静岡市</t>
  </si>
  <si>
    <t>島田市</t>
  </si>
  <si>
    <t>磐田市</t>
  </si>
  <si>
    <t>焼津市</t>
  </si>
  <si>
    <t>掛川市</t>
  </si>
  <si>
    <t>藤枝市</t>
  </si>
  <si>
    <t>袋井市</t>
  </si>
  <si>
    <t>浜松市</t>
  </si>
  <si>
    <t>湖西市</t>
  </si>
  <si>
    <t xml:space="preserve"> </t>
  </si>
  <si>
    <t>教員数（本務者）</t>
  </si>
  <si>
    <t>計</t>
  </si>
  <si>
    <t>男</t>
  </si>
  <si>
    <t>女</t>
  </si>
  <si>
    <t>伊豆半島</t>
  </si>
  <si>
    <t>伊豆市</t>
  </si>
  <si>
    <t>伊豆の国市</t>
  </si>
  <si>
    <t>東部</t>
  </si>
  <si>
    <t>中部</t>
  </si>
  <si>
    <t>御前崎市</t>
  </si>
  <si>
    <t>菊川市</t>
  </si>
  <si>
    <t>牧之原市</t>
  </si>
  <si>
    <t>川根本町</t>
  </si>
  <si>
    <t>西部</t>
  </si>
  <si>
    <t>区　　分</t>
  </si>
  <si>
    <t>牧之原市</t>
  </si>
  <si>
    <t>川根本町</t>
  </si>
  <si>
    <t>区　　分</t>
  </si>
  <si>
    <t>区　　分</t>
  </si>
  <si>
    <t>養護教諭</t>
  </si>
  <si>
    <t>女</t>
  </si>
  <si>
    <t>志太榛原・中東遠</t>
  </si>
  <si>
    <t>栄養教諭</t>
  </si>
  <si>
    <t>うち分園</t>
  </si>
  <si>
    <t>区　　分</t>
  </si>
  <si>
    <t>区　　　分</t>
  </si>
  <si>
    <t>本　　務　　者</t>
  </si>
  <si>
    <t>園　長</t>
  </si>
  <si>
    <t>教　頭</t>
  </si>
  <si>
    <t>教　諭</t>
  </si>
  <si>
    <t>男</t>
  </si>
  <si>
    <t>副園長</t>
  </si>
  <si>
    <t>主幹教諭</t>
  </si>
  <si>
    <t>指導教諭</t>
  </si>
  <si>
    <t>３　職名別教員数</t>
  </si>
  <si>
    <t>区     分</t>
  </si>
  <si>
    <t>学校数</t>
  </si>
  <si>
    <t>学級数</t>
  </si>
  <si>
    <t>在学者数</t>
  </si>
  <si>
    <t>教員数（本務者）</t>
  </si>
  <si>
    <t>職員数</t>
  </si>
  <si>
    <t>うち分校</t>
  </si>
  <si>
    <t>（本務者）</t>
  </si>
  <si>
    <t>合計</t>
  </si>
  <si>
    <t>国　立　</t>
  </si>
  <si>
    <t>公  立　</t>
  </si>
  <si>
    <t>私  立　</t>
  </si>
  <si>
    <t>小学校計</t>
  </si>
  <si>
    <t>国　立　</t>
  </si>
  <si>
    <t>公  立　</t>
  </si>
  <si>
    <t>私  立　</t>
  </si>
  <si>
    <t>中学校計</t>
  </si>
  <si>
    <t>中等教育学校計</t>
  </si>
  <si>
    <t>…</t>
  </si>
  <si>
    <t>…</t>
  </si>
  <si>
    <t>高等学校計</t>
  </si>
  <si>
    <t>…</t>
  </si>
  <si>
    <t>公  立　</t>
  </si>
  <si>
    <t>私  立　</t>
  </si>
  <si>
    <t>特別支援学校計</t>
  </si>
  <si>
    <t>国　立　</t>
  </si>
  <si>
    <t>公  立　</t>
  </si>
  <si>
    <t>私  立　</t>
  </si>
  <si>
    <t>幼稚園計</t>
  </si>
  <si>
    <t>国　立　</t>
  </si>
  <si>
    <t>公  立　</t>
  </si>
  <si>
    <t>私  立　</t>
  </si>
  <si>
    <t>専修学校計</t>
  </si>
  <si>
    <t>…</t>
  </si>
  <si>
    <t>公  立　</t>
  </si>
  <si>
    <t>私  立　</t>
  </si>
  <si>
    <t>各種学校計</t>
  </si>
  <si>
    <t>（私 立）</t>
  </si>
  <si>
    <t>通信制高等学校計</t>
  </si>
  <si>
    <t>大学</t>
  </si>
  <si>
    <t>国　立　</t>
  </si>
  <si>
    <t>短期大学</t>
  </si>
  <si>
    <t>高等専門学校</t>
  </si>
  <si>
    <t>（国　立）</t>
  </si>
  <si>
    <t>注１）*は併置校</t>
  </si>
  <si>
    <t>注２）大学、短期大学の学校数及び教員数は、大学等本部の所在地による。在学者数は、在籍する学部・研</t>
  </si>
  <si>
    <t>　　　究科等の所在地により、学部の他大学院、専攻科及び別科の学生並びに聴講生等を含む。</t>
  </si>
  <si>
    <t>総　　　括      表</t>
  </si>
  <si>
    <t>１　幼稚園総括表　（１）計</t>
  </si>
  <si>
    <t>（２）公　立</t>
  </si>
  <si>
    <t>（３）私　立</t>
  </si>
  <si>
    <t>２　年齢別園児数　（１）計</t>
  </si>
  <si>
    <t>うち分園</t>
  </si>
  <si>
    <t>学級数</t>
  </si>
  <si>
    <t>* (1)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</si>
</sst>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,\:&quot;-&quot;"/>
    <numFmt numFmtId="177" formatCode="#,###;\-#,###;\:&quot;-&quot;"/>
    <numFmt numFmtId="178" formatCode="#,###;\-#,###;&quot;-&quot;"/>
    <numFmt numFmtId="179" formatCode="#,##0;\-#,##0;&quot;-&quot;"/>
    <numFmt numFmtId="180" formatCode="#,##0.0;[Red]\-#,##0.0"/>
    <numFmt numFmtId="181" formatCode="0.0"/>
    <numFmt numFmtId="182" formatCode="#,##0.000;[Red]\-#,##0.000"/>
    <numFmt numFmtId="183" formatCode="0.0000"/>
    <numFmt numFmtId="184" formatCode="0.000"/>
    <numFmt numFmtId="185" formatCode="#,###.0;\-#,###.0;&quot;-&quot;"/>
    <numFmt numFmtId="186" formatCode="#,###.00;\-#,###.00;&quot;-&quot;"/>
    <numFmt numFmtId="187" formatCode="0.0_);[Red]\(0.0\)"/>
    <numFmt numFmtId="188" formatCode="0.0_ "/>
    <numFmt numFmtId="189" formatCode="#,##0.0;\-#,##0.0;&quot;-&quot;"/>
    <numFmt numFmtId="190" formatCode="0.00000"/>
    <numFmt numFmtId="191" formatCode="0_ "/>
    <numFmt numFmtId="192" formatCode="_ * ##,#0_;_ * \-#,##0_;_ * &quot;-&quot;_ ;_ @_ "/>
    <numFmt numFmtId="193" formatCode="_ * #,##0\ ;_ * \-#,##0\ ;_ * &quot;-&quot;_ ;_ @_ "/>
    <numFmt numFmtId="194" formatCode="_*\ #,##0;_*\ \-#,##0;_ * &quot;-&quot;_ ;_ @_ "/>
    <numFmt numFmtId="195" formatCode="[$-411]ggge&quot;年&quot;"/>
    <numFmt numFmtId="196" formatCode="&quot;平&quot;&quot;成&quot;#&quot;年&quot;"/>
    <numFmt numFmtId="197" formatCode="&quot;平&quot;&quot;成&quot;#&quot;年度&quot;"/>
  </numFmts>
  <fonts count="2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6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8"/>
      <name val="明朝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79" fontId="5" fillId="0" borderId="0" xfId="17" applyNumberFormat="1" applyFont="1" applyBorder="1" applyAlignment="1">
      <alignment horizontal="right"/>
    </xf>
    <xf numFmtId="179" fontId="9" fillId="0" borderId="0" xfId="21" applyNumberFormat="1" applyFont="1" applyFill="1">
      <alignment/>
      <protection/>
    </xf>
    <xf numFmtId="179" fontId="10" fillId="0" borderId="0" xfId="21" applyNumberFormat="1" applyFont="1" applyFill="1">
      <alignment/>
      <protection/>
    </xf>
    <xf numFmtId="179" fontId="9" fillId="0" borderId="0" xfId="17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9" fontId="9" fillId="0" borderId="1" xfId="17" applyNumberFormat="1" applyFont="1" applyBorder="1" applyAlignment="1">
      <alignment horizontal="center" vertical="center"/>
    </xf>
    <xf numFmtId="179" fontId="9" fillId="0" borderId="2" xfId="17" applyNumberFormat="1" applyFont="1" applyBorder="1" applyAlignment="1">
      <alignment horizontal="center" vertical="center"/>
    </xf>
    <xf numFmtId="179" fontId="9" fillId="0" borderId="0" xfId="17" applyNumberFormat="1" applyFont="1" applyBorder="1" applyAlignment="1">
      <alignment horizontal="left"/>
    </xf>
    <xf numFmtId="179" fontId="9" fillId="0" borderId="0" xfId="21" applyNumberFormat="1" applyFont="1" applyFill="1" applyBorder="1" applyAlignment="1">
      <alignment horizontal="distributed"/>
      <protection/>
    </xf>
    <xf numFmtId="179" fontId="10" fillId="0" borderId="0" xfId="21" applyNumberFormat="1" applyFont="1" applyFill="1" applyBorder="1">
      <alignment/>
      <protection/>
    </xf>
    <xf numFmtId="179" fontId="9" fillId="0" borderId="0" xfId="17" applyNumberFormat="1" applyFont="1" applyFill="1" applyBorder="1" applyAlignment="1">
      <alignment horizontal="right"/>
    </xf>
    <xf numFmtId="179" fontId="9" fillId="0" borderId="0" xfId="22" applyNumberFormat="1" applyFont="1" applyFill="1">
      <alignment/>
      <protection/>
    </xf>
    <xf numFmtId="179" fontId="10" fillId="0" borderId="0" xfId="22" applyNumberFormat="1" applyFont="1" applyFill="1">
      <alignment/>
      <protection/>
    </xf>
    <xf numFmtId="0" fontId="4" fillId="0" borderId="0" xfId="0" applyFont="1" applyAlignment="1">
      <alignment horizontal="left" vertical="center"/>
    </xf>
    <xf numFmtId="179" fontId="13" fillId="0" borderId="0" xfId="22" applyNumberFormat="1" applyFont="1" applyFill="1" applyAlignment="1">
      <alignment horizontal="centerContinuous"/>
      <protection/>
    </xf>
    <xf numFmtId="179" fontId="14" fillId="0" borderId="0" xfId="22" applyNumberFormat="1" applyFont="1" applyFill="1" applyAlignment="1">
      <alignment horizontal="centerContinuous"/>
      <protection/>
    </xf>
    <xf numFmtId="179" fontId="14" fillId="0" borderId="0" xfId="22" applyNumberFormat="1" applyFont="1" applyFill="1">
      <alignment/>
      <protection/>
    </xf>
    <xf numFmtId="179" fontId="5" fillId="0" borderId="3" xfId="22" applyNumberFormat="1" applyFont="1" applyFill="1" applyBorder="1" applyAlignment="1">
      <alignment horizontal="center" vertical="center"/>
      <protection/>
    </xf>
    <xf numFmtId="179" fontId="5" fillId="0" borderId="3" xfId="22" applyNumberFormat="1" applyFont="1" applyFill="1" applyBorder="1" applyAlignment="1">
      <alignment horizontal="centerContinuous" vertical="center"/>
      <protection/>
    </xf>
    <xf numFmtId="179" fontId="5" fillId="0" borderId="4" xfId="22" applyNumberFormat="1" applyFont="1" applyFill="1" applyBorder="1" applyAlignment="1">
      <alignment horizontal="centerContinuous" vertical="center"/>
      <protection/>
    </xf>
    <xf numFmtId="179" fontId="5" fillId="0" borderId="5" xfId="22" applyNumberFormat="1" applyFont="1" applyFill="1" applyBorder="1" applyAlignment="1">
      <alignment horizontal="centerContinuous" vertical="center"/>
      <protection/>
    </xf>
    <xf numFmtId="179" fontId="5" fillId="0" borderId="6" xfId="22" applyNumberFormat="1" applyFont="1" applyFill="1" applyBorder="1" applyAlignment="1">
      <alignment horizontal="center" vertical="center"/>
      <protection/>
    </xf>
    <xf numFmtId="179" fontId="5" fillId="0" borderId="0" xfId="22" applyNumberFormat="1" applyFont="1" applyFill="1">
      <alignment/>
      <protection/>
    </xf>
    <xf numFmtId="179" fontId="5" fillId="0" borderId="7" xfId="22" applyNumberFormat="1" applyFont="1" applyFill="1" applyBorder="1" applyAlignment="1">
      <alignment horizontal="center" vertical="center"/>
      <protection/>
    </xf>
    <xf numFmtId="179" fontId="5" fillId="0" borderId="1" xfId="22" applyNumberFormat="1" applyFont="1" applyFill="1" applyBorder="1" applyAlignment="1">
      <alignment horizontal="center" vertical="center"/>
      <protection/>
    </xf>
    <xf numFmtId="179" fontId="5" fillId="0" borderId="1" xfId="22" applyNumberFormat="1" applyFont="1" applyFill="1" applyBorder="1" applyAlignment="1">
      <alignment horizontal="center" vertical="center" shrinkToFit="1"/>
      <protection/>
    </xf>
    <xf numFmtId="179" fontId="5" fillId="0" borderId="2" xfId="17" applyNumberFormat="1" applyFont="1" applyBorder="1" applyAlignment="1">
      <alignment horizontal="center" vertical="center"/>
    </xf>
    <xf numFmtId="179" fontId="5" fillId="0" borderId="8" xfId="22" applyNumberFormat="1" applyFont="1" applyFill="1" applyBorder="1" applyAlignment="1">
      <alignment horizontal="center" vertical="center"/>
      <protection/>
    </xf>
    <xf numFmtId="179" fontId="5" fillId="0" borderId="0" xfId="17" applyNumberFormat="1" applyFont="1" applyFill="1" applyAlignment="1">
      <alignment horizontal="right"/>
    </xf>
    <xf numFmtId="179" fontId="5" fillId="0" borderId="7" xfId="17" applyNumberFormat="1" applyFont="1" applyFill="1" applyBorder="1" applyAlignment="1">
      <alignment horizontal="right"/>
    </xf>
    <xf numFmtId="179" fontId="14" fillId="0" borderId="0" xfId="17" applyNumberFormat="1" applyFont="1" applyFill="1" applyAlignment="1">
      <alignment horizontal="right"/>
    </xf>
    <xf numFmtId="179" fontId="5" fillId="0" borderId="7" xfId="22" applyNumberFormat="1" applyFont="1" applyFill="1" applyBorder="1" applyAlignment="1">
      <alignment horizontal="center" vertical="center" shrinkToFit="1"/>
      <protection/>
    </xf>
    <xf numFmtId="179" fontId="13" fillId="0" borderId="0" xfId="21" applyNumberFormat="1" applyFont="1" applyFill="1" applyAlignment="1">
      <alignment horizontal="centerContinuous" vertical="center"/>
      <protection/>
    </xf>
    <xf numFmtId="179" fontId="14" fillId="0" borderId="0" xfId="21" applyNumberFormat="1" applyFont="1" applyFill="1" applyAlignment="1">
      <alignment horizontal="centerContinuous" vertical="center"/>
      <protection/>
    </xf>
    <xf numFmtId="179" fontId="14" fillId="0" borderId="0" xfId="21" applyNumberFormat="1" applyFont="1" applyFill="1" applyAlignment="1">
      <alignment vertical="center"/>
      <protection/>
    </xf>
    <xf numFmtId="179" fontId="5" fillId="0" borderId="3" xfId="21" applyNumberFormat="1" applyFont="1" applyFill="1" applyBorder="1" applyAlignment="1">
      <alignment horizontal="center" vertical="center"/>
      <protection/>
    </xf>
    <xf numFmtId="179" fontId="5" fillId="0" borderId="3" xfId="21" applyNumberFormat="1" applyFont="1" applyFill="1" applyBorder="1" applyAlignment="1">
      <alignment horizontal="centerContinuous" vertical="center"/>
      <protection/>
    </xf>
    <xf numFmtId="179" fontId="5" fillId="0" borderId="4" xfId="21" applyNumberFormat="1" applyFont="1" applyFill="1" applyBorder="1" applyAlignment="1">
      <alignment horizontal="centerContinuous" vertical="center"/>
      <protection/>
    </xf>
    <xf numFmtId="179" fontId="5" fillId="0" borderId="5" xfId="21" applyNumberFormat="1" applyFont="1" applyFill="1" applyBorder="1" applyAlignment="1">
      <alignment horizontal="centerContinuous" vertical="center"/>
      <protection/>
    </xf>
    <xf numFmtId="179" fontId="5" fillId="0" borderId="6" xfId="21" applyNumberFormat="1" applyFont="1" applyFill="1" applyBorder="1" applyAlignment="1">
      <alignment horizontal="center" vertical="center"/>
      <protection/>
    </xf>
    <xf numFmtId="179" fontId="15" fillId="0" borderId="0" xfId="21" applyNumberFormat="1" applyFont="1" applyFill="1">
      <alignment/>
      <protection/>
    </xf>
    <xf numFmtId="179" fontId="5" fillId="0" borderId="7" xfId="21" applyNumberFormat="1" applyFont="1" applyFill="1" applyBorder="1" applyAlignment="1">
      <alignment horizontal="center" vertical="center"/>
      <protection/>
    </xf>
    <xf numFmtId="38" fontId="5" fillId="0" borderId="0" xfId="17" applyFont="1" applyFill="1" applyBorder="1" applyAlignment="1">
      <alignment horizontal="distributed"/>
    </xf>
    <xf numFmtId="38" fontId="5" fillId="0" borderId="9" xfId="17" applyFont="1" applyFill="1" applyBorder="1" applyAlignment="1">
      <alignment horizontal="distributed"/>
    </xf>
    <xf numFmtId="179" fontId="5" fillId="0" borderId="1" xfId="21" applyNumberFormat="1" applyFont="1" applyFill="1" applyBorder="1" applyAlignment="1">
      <alignment horizontal="center" vertical="center"/>
      <protection/>
    </xf>
    <xf numFmtId="179" fontId="5" fillId="0" borderId="1" xfId="21" applyNumberFormat="1" applyFont="1" applyFill="1" applyBorder="1" applyAlignment="1">
      <alignment horizontal="center" vertical="center" shrinkToFit="1"/>
      <protection/>
    </xf>
    <xf numFmtId="179" fontId="5" fillId="0" borderId="8" xfId="21" applyNumberFormat="1" applyFont="1" applyFill="1" applyBorder="1" applyAlignment="1">
      <alignment horizontal="center" vertical="center"/>
      <protection/>
    </xf>
    <xf numFmtId="179" fontId="5" fillId="0" borderId="9" xfId="21" applyNumberFormat="1" applyFont="1" applyFill="1" applyBorder="1" applyAlignment="1">
      <alignment horizontal="distributed"/>
      <protection/>
    </xf>
    <xf numFmtId="179" fontId="5" fillId="0" borderId="0" xfId="21" applyNumberFormat="1" applyFont="1" applyFill="1">
      <alignment/>
      <protection/>
    </xf>
    <xf numFmtId="179" fontId="16" fillId="0" borderId="0" xfId="21" applyNumberFormat="1" applyFont="1" applyFill="1">
      <alignment/>
      <protection/>
    </xf>
    <xf numFmtId="179" fontId="5" fillId="0" borderId="7" xfId="21" applyNumberFormat="1" applyFont="1" applyFill="1" applyBorder="1" applyAlignment="1">
      <alignment horizontal="center" vertical="center" shrinkToFit="1"/>
      <protection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79" fontId="5" fillId="0" borderId="1" xfId="17" applyNumberFormat="1" applyFont="1" applyBorder="1" applyAlignment="1">
      <alignment horizontal="center" vertical="center"/>
    </xf>
    <xf numFmtId="38" fontId="5" fillId="0" borderId="0" xfId="17" applyFont="1" applyFill="1" applyBorder="1" applyAlignment="1">
      <alignment/>
    </xf>
    <xf numFmtId="38" fontId="5" fillId="0" borderId="9" xfId="17" applyFont="1" applyFill="1" applyBorder="1" applyAlignment="1">
      <alignment/>
    </xf>
    <xf numFmtId="0" fontId="14" fillId="0" borderId="0" xfId="0" applyFont="1" applyBorder="1" applyAlignment="1">
      <alignment/>
    </xf>
    <xf numFmtId="179" fontId="14" fillId="0" borderId="0" xfId="17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179" fontId="14" fillId="0" borderId="0" xfId="21" applyNumberFormat="1" applyFont="1" applyFill="1" applyBorder="1" applyAlignment="1" quotePrefix="1">
      <alignment horizontal="distributed"/>
      <protection/>
    </xf>
    <xf numFmtId="179" fontId="14" fillId="0" borderId="9" xfId="21" applyNumberFormat="1" applyFont="1" applyFill="1" applyBorder="1" applyAlignment="1" quotePrefix="1">
      <alignment horizontal="distributed"/>
      <protection/>
    </xf>
    <xf numFmtId="179" fontId="15" fillId="0" borderId="7" xfId="21" applyNumberFormat="1" applyFont="1" applyFill="1" applyBorder="1">
      <alignment/>
      <protection/>
    </xf>
    <xf numFmtId="179" fontId="5" fillId="0" borderId="11" xfId="21" applyNumberFormat="1" applyFont="1" applyFill="1" applyBorder="1" applyAlignment="1">
      <alignment horizontal="distributed"/>
      <protection/>
    </xf>
    <xf numFmtId="38" fontId="5" fillId="0" borderId="7" xfId="17" applyFont="1" applyFill="1" applyBorder="1" applyAlignment="1">
      <alignment/>
    </xf>
    <xf numFmtId="38" fontId="5" fillId="0" borderId="11" xfId="17" applyFont="1" applyFill="1" applyBorder="1" applyAlignment="1">
      <alignment horizontal="distributed"/>
    </xf>
    <xf numFmtId="179" fontId="5" fillId="0" borderId="7" xfId="17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179" fontId="18" fillId="0" borderId="0" xfId="21" applyNumberFormat="1" applyFont="1" applyFill="1" applyAlignment="1">
      <alignment horizontal="centerContinuous" shrinkToFit="1"/>
      <protection/>
    </xf>
    <xf numFmtId="179" fontId="13" fillId="0" borderId="0" xfId="21" applyNumberFormat="1" applyFont="1" applyFill="1" applyAlignment="1">
      <alignment horizontal="centerContinuous"/>
      <protection/>
    </xf>
    <xf numFmtId="179" fontId="13" fillId="0" borderId="0" xfId="21" applyNumberFormat="1" applyFont="1" applyFill="1">
      <alignment/>
      <protection/>
    </xf>
    <xf numFmtId="179" fontId="5" fillId="0" borderId="0" xfId="21" applyNumberFormat="1" applyFont="1" applyFill="1" applyAlignment="1">
      <alignment horizontal="distributed" shrinkToFit="1"/>
      <protection/>
    </xf>
    <xf numFmtId="179" fontId="15" fillId="0" borderId="1" xfId="21" applyNumberFormat="1" applyFont="1" applyFill="1" applyBorder="1" applyAlignment="1">
      <alignment horizontal="center" vertical="center"/>
      <protection/>
    </xf>
    <xf numFmtId="179" fontId="15" fillId="0" borderId="4" xfId="21" applyNumberFormat="1" applyFont="1" applyFill="1" applyBorder="1" applyAlignment="1">
      <alignment horizontal="center" vertical="center"/>
      <protection/>
    </xf>
    <xf numFmtId="179" fontId="15" fillId="0" borderId="0" xfId="21" applyNumberFormat="1" applyFont="1" applyFill="1" applyAlignment="1">
      <alignment horizontal="center" vertical="center"/>
      <protection/>
    </xf>
    <xf numFmtId="179" fontId="15" fillId="0" borderId="1" xfId="21" applyNumberFormat="1" applyFont="1" applyFill="1" applyBorder="1" applyAlignment="1">
      <alignment horizontal="center" vertical="center" shrinkToFit="1"/>
      <protection/>
    </xf>
    <xf numFmtId="179" fontId="15" fillId="0" borderId="12" xfId="21" applyNumberFormat="1" applyFont="1" applyFill="1" applyBorder="1" applyAlignment="1">
      <alignment horizontal="center" vertical="center" shrinkToFit="1"/>
      <protection/>
    </xf>
    <xf numFmtId="179" fontId="15" fillId="0" borderId="5" xfId="21" applyNumberFormat="1" applyFont="1" applyFill="1" applyBorder="1" applyAlignment="1">
      <alignment horizontal="distributed" shrinkToFit="1"/>
      <protection/>
    </xf>
    <xf numFmtId="179" fontId="16" fillId="0" borderId="9" xfId="21" applyNumberFormat="1" applyFont="1" applyFill="1" applyBorder="1" applyAlignment="1">
      <alignment horizontal="distributed" shrinkToFit="1"/>
      <protection/>
    </xf>
    <xf numFmtId="178" fontId="5" fillId="0" borderId="9" xfId="21" applyNumberFormat="1" applyFont="1" applyBorder="1" applyAlignment="1" quotePrefix="1">
      <alignment horizontal="right"/>
      <protection/>
    </xf>
    <xf numFmtId="179" fontId="15" fillId="0" borderId="9" xfId="21" applyNumberFormat="1" applyFont="1" applyFill="1" applyBorder="1" applyAlignment="1">
      <alignment horizontal="distributed" shrinkToFit="1"/>
      <protection/>
    </xf>
    <xf numFmtId="179" fontId="15" fillId="0" borderId="9" xfId="21" applyNumberFormat="1" applyFont="1" applyFill="1" applyBorder="1" applyAlignment="1">
      <alignment horizontal="centerContinuous" shrinkToFit="1"/>
      <protection/>
    </xf>
    <xf numFmtId="179" fontId="15" fillId="0" borderId="0" xfId="21" applyNumberFormat="1" applyFont="1" applyFill="1" applyAlignment="1">
      <alignment horizontal="right"/>
      <protection/>
    </xf>
    <xf numFmtId="179" fontId="20" fillId="0" borderId="9" xfId="21" applyNumberFormat="1" applyFont="1" applyFill="1" applyBorder="1" applyAlignment="1">
      <alignment horizontal="distributed" shrinkToFit="1"/>
      <protection/>
    </xf>
    <xf numFmtId="179" fontId="15" fillId="0" borderId="9" xfId="21" applyNumberFormat="1" applyFont="1" applyFill="1" applyBorder="1" applyAlignment="1">
      <alignment horizontal="right" shrinkToFit="1"/>
      <protection/>
    </xf>
    <xf numFmtId="179" fontId="21" fillId="0" borderId="9" xfId="21" applyNumberFormat="1" applyFont="1" applyFill="1" applyBorder="1" applyAlignment="1">
      <alignment horizontal="distributed" shrinkToFit="1"/>
      <protection/>
    </xf>
    <xf numFmtId="49" fontId="15" fillId="0" borderId="0" xfId="21" applyNumberFormat="1" applyFont="1" applyFill="1" applyAlignment="1">
      <alignment horizontal="right"/>
      <protection/>
    </xf>
    <xf numFmtId="179" fontId="15" fillId="0" borderId="0" xfId="21" applyNumberFormat="1" applyFont="1" applyFill="1" applyAlignment="1" quotePrefix="1">
      <alignment horizontal="right"/>
      <protection/>
    </xf>
    <xf numFmtId="178" fontId="5" fillId="0" borderId="9" xfId="21" applyNumberFormat="1" applyFont="1" applyBorder="1" applyAlignment="1">
      <alignment/>
      <protection/>
    </xf>
    <xf numFmtId="179" fontId="15" fillId="0" borderId="0" xfId="21" applyNumberFormat="1" applyFont="1" applyFill="1" applyBorder="1">
      <alignment/>
      <protection/>
    </xf>
    <xf numFmtId="0" fontId="5" fillId="0" borderId="0" xfId="21" applyFont="1" applyBorder="1">
      <alignment/>
      <protection/>
    </xf>
    <xf numFmtId="179" fontId="15" fillId="0" borderId="13" xfId="21" applyNumberFormat="1" applyFont="1" applyFill="1" applyBorder="1">
      <alignment/>
      <protection/>
    </xf>
    <xf numFmtId="179" fontId="15" fillId="0" borderId="0" xfId="21" applyNumberFormat="1" applyFont="1" applyFill="1" applyBorder="1" applyAlignment="1">
      <alignment horizontal="right"/>
      <protection/>
    </xf>
    <xf numFmtId="178" fontId="5" fillId="0" borderId="9" xfId="21" applyNumberFormat="1" applyFont="1" applyBorder="1" applyAlignment="1">
      <alignment horizontal="right"/>
      <protection/>
    </xf>
    <xf numFmtId="179" fontId="15" fillId="0" borderId="11" xfId="21" applyNumberFormat="1" applyFont="1" applyFill="1" applyBorder="1" applyAlignment="1">
      <alignment horizontal="distributed" shrinkToFit="1"/>
      <protection/>
    </xf>
    <xf numFmtId="179" fontId="15" fillId="0" borderId="0" xfId="21" applyNumberFormat="1" applyFont="1" applyFill="1" applyBorder="1" applyAlignment="1">
      <alignment horizontal="distributed" shrinkToFit="1"/>
      <protection/>
    </xf>
    <xf numFmtId="179" fontId="15" fillId="0" borderId="0" xfId="21" applyNumberFormat="1" applyFont="1" applyFill="1" applyAlignment="1">
      <alignment horizontal="left"/>
      <protection/>
    </xf>
    <xf numFmtId="179" fontId="15" fillId="0" borderId="0" xfId="21" applyNumberFormat="1" applyFont="1" applyFill="1" applyAlignment="1">
      <alignment horizontal="left" vertical="top"/>
      <protection/>
    </xf>
    <xf numFmtId="179" fontId="15" fillId="0" borderId="0" xfId="21" applyNumberFormat="1" applyFont="1" applyFill="1" applyAlignment="1">
      <alignment horizontal="distributed" shrinkToFit="1"/>
      <protection/>
    </xf>
    <xf numFmtId="197" fontId="5" fillId="0" borderId="9" xfId="22" applyNumberFormat="1" applyFont="1" applyFill="1" applyBorder="1" applyAlignment="1" quotePrefix="1">
      <alignment horizontal="distributed"/>
      <protection/>
    </xf>
    <xf numFmtId="179" fontId="14" fillId="0" borderId="0" xfId="22" applyNumberFormat="1" applyFont="1" applyFill="1" applyBorder="1" applyAlignment="1">
      <alignment horizontal="center" shrinkToFit="1"/>
      <protection/>
    </xf>
    <xf numFmtId="179" fontId="14" fillId="0" borderId="9" xfId="22" applyNumberFormat="1" applyFont="1" applyFill="1" applyBorder="1" applyAlignment="1">
      <alignment horizontal="center" shrinkToFit="1"/>
      <protection/>
    </xf>
    <xf numFmtId="179" fontId="14" fillId="0" borderId="0" xfId="22" applyNumberFormat="1" applyFont="1" applyFill="1" applyBorder="1" applyAlignment="1">
      <alignment horizontal="distributed"/>
      <protection/>
    </xf>
    <xf numFmtId="179" fontId="14" fillId="0" borderId="9" xfId="22" applyNumberFormat="1" applyFont="1" applyFill="1" applyBorder="1" applyAlignment="1">
      <alignment horizontal="distributed"/>
      <protection/>
    </xf>
    <xf numFmtId="179" fontId="5" fillId="0" borderId="0" xfId="21" applyNumberFormat="1" applyFont="1" applyFill="1" applyBorder="1" applyAlignment="1">
      <alignment horizontal="distributed"/>
      <protection/>
    </xf>
    <xf numFmtId="179" fontId="5" fillId="0" borderId="9" xfId="21" applyNumberFormat="1" applyFont="1" applyFill="1" applyBorder="1" applyAlignment="1">
      <alignment horizontal="distributed"/>
      <protection/>
    </xf>
    <xf numFmtId="179" fontId="5" fillId="0" borderId="2" xfId="21" applyNumberFormat="1" applyFont="1" applyFill="1" applyBorder="1" applyAlignment="1">
      <alignment horizontal="center" vertical="center"/>
      <protection/>
    </xf>
    <xf numFmtId="179" fontId="5" fillId="0" borderId="14" xfId="21" applyNumberFormat="1" applyFont="1" applyFill="1" applyBorder="1" applyAlignment="1">
      <alignment horizontal="center" vertical="center"/>
      <protection/>
    </xf>
    <xf numFmtId="179" fontId="5" fillId="0" borderId="10" xfId="21" applyNumberFormat="1" applyFont="1" applyFill="1" applyBorder="1" applyAlignment="1">
      <alignment horizontal="center" vertical="center"/>
      <protection/>
    </xf>
    <xf numFmtId="179" fontId="5" fillId="0" borderId="0" xfId="22" applyNumberFormat="1" applyFont="1" applyFill="1" applyBorder="1" applyAlignment="1">
      <alignment horizontal="distributed"/>
      <protection/>
    </xf>
    <xf numFmtId="179" fontId="5" fillId="0" borderId="9" xfId="22" applyNumberFormat="1" applyFont="1" applyFill="1" applyBorder="1" applyAlignment="1">
      <alignment horizontal="distributed"/>
      <protection/>
    </xf>
    <xf numFmtId="179" fontId="23" fillId="0" borderId="0" xfId="17" applyNumberFormat="1" applyFont="1" applyFill="1" applyAlignment="1">
      <alignment horizontal="right"/>
    </xf>
    <xf numFmtId="179" fontId="5" fillId="0" borderId="0" xfId="0" applyNumberFormat="1" applyFont="1" applyFill="1" applyAlignment="1">
      <alignment/>
    </xf>
    <xf numFmtId="179" fontId="5" fillId="0" borderId="7" xfId="22" applyNumberFormat="1" applyFont="1" applyFill="1" applyBorder="1">
      <alignment/>
      <protection/>
    </xf>
    <xf numFmtId="179" fontId="5" fillId="0" borderId="11" xfId="22" applyNumberFormat="1" applyFont="1" applyFill="1" applyBorder="1" applyAlignment="1">
      <alignment horizontal="distributed"/>
      <protection/>
    </xf>
    <xf numFmtId="179" fontId="15" fillId="0" borderId="1" xfId="21" applyNumberFormat="1" applyFont="1" applyFill="1" applyBorder="1" applyAlignment="1">
      <alignment horizontal="center" vertical="center"/>
      <protection/>
    </xf>
    <xf numFmtId="179" fontId="15" fillId="0" borderId="5" xfId="21" applyNumberFormat="1" applyFont="1" applyFill="1" applyBorder="1" applyAlignment="1">
      <alignment horizontal="center" vertical="center" shrinkToFit="1"/>
      <protection/>
    </xf>
    <xf numFmtId="179" fontId="15" fillId="0" borderId="11" xfId="21" applyNumberFormat="1" applyFont="1" applyFill="1" applyBorder="1" applyAlignment="1">
      <alignment horizontal="center" vertical="center" shrinkToFit="1"/>
      <protection/>
    </xf>
    <xf numFmtId="179" fontId="5" fillId="0" borderId="2" xfId="22" applyNumberFormat="1" applyFont="1" applyFill="1" applyBorder="1" applyAlignment="1">
      <alignment horizontal="center" vertical="center"/>
      <protection/>
    </xf>
    <xf numFmtId="179" fontId="5" fillId="0" borderId="14" xfId="22" applyNumberFormat="1" applyFont="1" applyFill="1" applyBorder="1" applyAlignment="1">
      <alignment horizontal="center" vertical="center"/>
      <protection/>
    </xf>
    <xf numFmtId="179" fontId="5" fillId="0" borderId="10" xfId="22" applyNumberFormat="1" applyFont="1" applyFill="1" applyBorder="1" applyAlignment="1">
      <alignment horizontal="center" vertical="center"/>
      <protection/>
    </xf>
    <xf numFmtId="197" fontId="5" fillId="0" borderId="0" xfId="22" applyNumberFormat="1" applyFont="1" applyFill="1" applyBorder="1" applyAlignment="1">
      <alignment horizontal="distributed"/>
      <protection/>
    </xf>
    <xf numFmtId="197" fontId="5" fillId="0" borderId="9" xfId="22" applyNumberFormat="1" applyFont="1" applyFill="1" applyBorder="1" applyAlignment="1">
      <alignment horizontal="distributed"/>
      <protection/>
    </xf>
    <xf numFmtId="179" fontId="5" fillId="0" borderId="3" xfId="22" applyNumberFormat="1" applyFont="1" applyFill="1" applyBorder="1" applyAlignment="1">
      <alignment horizontal="center" vertical="center"/>
      <protection/>
    </xf>
    <xf numFmtId="179" fontId="5" fillId="0" borderId="5" xfId="22" applyNumberFormat="1" applyFont="1" applyFill="1" applyBorder="1" applyAlignment="1">
      <alignment horizontal="center" vertical="center"/>
      <protection/>
    </xf>
    <xf numFmtId="179" fontId="5" fillId="0" borderId="7" xfId="22" applyNumberFormat="1" applyFont="1" applyFill="1" applyBorder="1" applyAlignment="1">
      <alignment horizontal="center" vertical="center"/>
      <protection/>
    </xf>
    <xf numFmtId="179" fontId="5" fillId="0" borderId="11" xfId="22" applyNumberFormat="1" applyFont="1" applyFill="1" applyBorder="1" applyAlignment="1">
      <alignment horizontal="center" vertical="center"/>
      <protection/>
    </xf>
    <xf numFmtId="179" fontId="5" fillId="0" borderId="6" xfId="21" applyNumberFormat="1" applyFont="1" applyFill="1" applyBorder="1" applyAlignment="1">
      <alignment horizontal="center" vertical="center"/>
      <protection/>
    </xf>
    <xf numFmtId="179" fontId="5" fillId="0" borderId="8" xfId="21" applyNumberFormat="1" applyFont="1" applyFill="1" applyBorder="1" applyAlignment="1">
      <alignment horizontal="center" vertical="center"/>
      <protection/>
    </xf>
    <xf numFmtId="197" fontId="14" fillId="0" borderId="0" xfId="22" applyNumberFormat="1" applyFont="1" applyFill="1" applyBorder="1" applyAlignment="1">
      <alignment horizontal="distributed"/>
      <protection/>
    </xf>
    <xf numFmtId="197" fontId="14" fillId="0" borderId="9" xfId="22" applyNumberFormat="1" applyFont="1" applyFill="1" applyBorder="1" applyAlignment="1" quotePrefix="1">
      <alignment horizontal="distributed"/>
      <protection/>
    </xf>
    <xf numFmtId="179" fontId="5" fillId="0" borderId="0" xfId="22" applyNumberFormat="1" applyFont="1" applyFill="1" applyBorder="1" applyAlignment="1">
      <alignment horizontal="distributed"/>
      <protection/>
    </xf>
    <xf numFmtId="179" fontId="5" fillId="0" borderId="9" xfId="22" applyNumberFormat="1" applyFont="1" applyFill="1" applyBorder="1" applyAlignment="1">
      <alignment horizontal="distributed"/>
      <protection/>
    </xf>
    <xf numFmtId="179" fontId="5" fillId="0" borderId="3" xfId="21" applyNumberFormat="1" applyFont="1" applyFill="1" applyBorder="1" applyAlignment="1">
      <alignment horizontal="center" vertical="center"/>
      <protection/>
    </xf>
    <xf numFmtId="179" fontId="5" fillId="0" borderId="5" xfId="21" applyNumberFormat="1" applyFont="1" applyFill="1" applyBorder="1" applyAlignment="1">
      <alignment horizontal="center" vertical="center"/>
      <protection/>
    </xf>
    <xf numFmtId="179" fontId="5" fillId="0" borderId="7" xfId="21" applyNumberFormat="1" applyFont="1" applyFill="1" applyBorder="1" applyAlignment="1">
      <alignment horizontal="center" vertical="center"/>
      <protection/>
    </xf>
    <xf numFmtId="179" fontId="5" fillId="0" borderId="11" xfId="21" applyNumberFormat="1" applyFont="1" applyFill="1" applyBorder="1" applyAlignment="1">
      <alignment horizontal="center" vertical="center"/>
      <protection/>
    </xf>
    <xf numFmtId="179" fontId="5" fillId="0" borderId="1" xfId="17" applyNumberFormat="1" applyFont="1" applyBorder="1" applyAlignment="1">
      <alignment horizontal="center" vertical="center"/>
    </xf>
    <xf numFmtId="179" fontId="5" fillId="0" borderId="2" xfId="17" applyNumberFormat="1" applyFont="1" applyBorder="1" applyAlignment="1">
      <alignment horizontal="center" vertical="center"/>
    </xf>
    <xf numFmtId="38" fontId="5" fillId="0" borderId="0" xfId="17" applyFont="1" applyFill="1" applyBorder="1" applyAlignment="1">
      <alignment horizontal="distributed"/>
    </xf>
    <xf numFmtId="38" fontId="5" fillId="0" borderId="9" xfId="17" applyFont="1" applyFill="1" applyBorder="1" applyAlignment="1">
      <alignment horizontal="distributed"/>
    </xf>
    <xf numFmtId="179" fontId="5" fillId="0" borderId="10" xfId="17" applyNumberFormat="1" applyFont="1" applyBorder="1" applyAlignment="1">
      <alignment horizontal="center" vertical="center"/>
    </xf>
    <xf numFmtId="179" fontId="9" fillId="0" borderId="1" xfId="17" applyNumberFormat="1" applyFont="1" applyBorder="1" applyAlignment="1">
      <alignment horizontal="center" vertical="center"/>
    </xf>
    <xf numFmtId="179" fontId="9" fillId="0" borderId="2" xfId="17" applyNumberFormat="1" applyFont="1" applyBorder="1" applyAlignment="1">
      <alignment horizontal="center" vertical="center"/>
    </xf>
    <xf numFmtId="179" fontId="9" fillId="0" borderId="10" xfId="17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⑱総括・基本事項" xfId="21"/>
    <cellStyle name="標準_⑲速報統計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K76"/>
  <sheetViews>
    <sheetView workbookViewId="0" topLeftCell="A1">
      <pane xSplit="1" ySplit="10" topLeftCell="B4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55" sqref="H55"/>
    </sheetView>
  </sheetViews>
  <sheetFormatPr defaultColWidth="8.796875" defaultRowHeight="14.25"/>
  <cols>
    <col min="1" max="1" width="14.59765625" style="80" customWidth="1"/>
    <col min="2" max="2" width="8.8984375" style="52" customWidth="1"/>
    <col min="3" max="3" width="8" style="52" customWidth="1"/>
    <col min="4" max="4" width="10.09765625" style="52" bestFit="1" customWidth="1"/>
    <col min="5" max="7" width="9.69921875" style="52" bestFit="1" customWidth="1"/>
    <col min="8" max="11" width="9.19921875" style="52" bestFit="1" customWidth="1"/>
    <col min="12" max="16384" width="9" style="52" customWidth="1"/>
  </cols>
  <sheetData>
    <row r="1" spans="1:11" s="79" customFormat="1" ht="28.5">
      <c r="A1" s="77" t="s">
        <v>145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3" spans="1:11" s="83" customFormat="1" ht="18" customHeight="1">
      <c r="A3" s="125" t="s">
        <v>98</v>
      </c>
      <c r="B3" s="124" t="s">
        <v>99</v>
      </c>
      <c r="C3" s="124"/>
      <c r="D3" s="124" t="s">
        <v>100</v>
      </c>
      <c r="E3" s="124" t="s">
        <v>101</v>
      </c>
      <c r="F3" s="124"/>
      <c r="G3" s="124"/>
      <c r="H3" s="124" t="s">
        <v>102</v>
      </c>
      <c r="I3" s="124"/>
      <c r="J3" s="124"/>
      <c r="K3" s="82" t="s">
        <v>103</v>
      </c>
    </row>
    <row r="4" spans="1:11" s="83" customFormat="1" ht="18" customHeight="1">
      <c r="A4" s="126"/>
      <c r="B4" s="81" t="s">
        <v>64</v>
      </c>
      <c r="C4" s="84" t="s">
        <v>104</v>
      </c>
      <c r="D4" s="124"/>
      <c r="E4" s="81" t="s">
        <v>64</v>
      </c>
      <c r="F4" s="81" t="s">
        <v>65</v>
      </c>
      <c r="G4" s="81" t="s">
        <v>66</v>
      </c>
      <c r="H4" s="81" t="s">
        <v>64</v>
      </c>
      <c r="I4" s="81" t="s">
        <v>65</v>
      </c>
      <c r="J4" s="81" t="s">
        <v>66</v>
      </c>
      <c r="K4" s="85" t="s">
        <v>105</v>
      </c>
    </row>
    <row r="5" s="44" customFormat="1" ht="15.75" customHeight="1">
      <c r="A5" s="86"/>
    </row>
    <row r="6" spans="1:11" s="53" customFormat="1" ht="15.75" customHeight="1">
      <c r="A6" s="87" t="s">
        <v>106</v>
      </c>
      <c r="B6" s="53">
        <f aca="true" t="shared" si="0" ref="B6:K6">SUM(B11,B16,B21,B28,B36,B41,B45,B32,B48,B53,B57)</f>
        <v>1687</v>
      </c>
      <c r="C6" s="53">
        <f t="shared" si="0"/>
        <v>22</v>
      </c>
      <c r="D6" s="53">
        <f t="shared" si="0"/>
        <v>14854</v>
      </c>
      <c r="E6" s="53">
        <f t="shared" si="0"/>
        <v>547321</v>
      </c>
      <c r="F6" s="53">
        <f t="shared" si="0"/>
        <v>281990</v>
      </c>
      <c r="G6" s="53">
        <f t="shared" si="0"/>
        <v>265331</v>
      </c>
      <c r="H6" s="53">
        <f t="shared" si="0"/>
        <v>35350</v>
      </c>
      <c r="I6" s="53">
        <f t="shared" si="0"/>
        <v>17671</v>
      </c>
      <c r="J6" s="53">
        <f t="shared" si="0"/>
        <v>17679</v>
      </c>
      <c r="K6" s="53">
        <f t="shared" si="0"/>
        <v>6086</v>
      </c>
    </row>
    <row r="7" spans="1:11" s="44" customFormat="1" ht="15.75" customHeight="1">
      <c r="A7" s="88" t="s">
        <v>107</v>
      </c>
      <c r="B7" s="44">
        <f>B12+B17+B22+B37+B49+B58</f>
        <v>10</v>
      </c>
      <c r="C7" s="44">
        <f>C12+C17+C22+C37+C49+C58</f>
        <v>0</v>
      </c>
      <c r="D7" s="44">
        <f>D12+D17+D22+D37</f>
        <v>74</v>
      </c>
      <c r="E7" s="44">
        <f aca="true" t="shared" si="1" ref="E7:J7">E12+E17+E22+E37+E49+E58</f>
        <v>15369</v>
      </c>
      <c r="F7" s="44">
        <f t="shared" si="1"/>
        <v>10310</v>
      </c>
      <c r="G7" s="44">
        <f t="shared" si="1"/>
        <v>5059</v>
      </c>
      <c r="H7" s="44">
        <f t="shared" si="1"/>
        <v>1245</v>
      </c>
      <c r="I7" s="44">
        <f t="shared" si="1"/>
        <v>1062</v>
      </c>
      <c r="J7" s="44">
        <f t="shared" si="1"/>
        <v>183</v>
      </c>
      <c r="K7" s="44">
        <f>K12+K17+K22+K37</f>
        <v>15</v>
      </c>
    </row>
    <row r="8" spans="1:11" s="44" customFormat="1" ht="15.75" customHeight="1">
      <c r="A8" s="88" t="s">
        <v>108</v>
      </c>
      <c r="B8" s="44">
        <f>B13+B18+B23+B29+B38+B42+B50+B54</f>
        <v>1219</v>
      </c>
      <c r="C8" s="44">
        <f>C13+C18+C23+C29+C38+C42+C50+C54</f>
        <v>22</v>
      </c>
      <c r="D8" s="44">
        <f>D13+D18+D23+D38</f>
        <v>12806</v>
      </c>
      <c r="E8" s="44">
        <f aca="true" t="shared" si="2" ref="E8:J8">E13+E18+E23+E29+E38+E42+E50+E54</f>
        <v>415187</v>
      </c>
      <c r="F8" s="44">
        <f t="shared" si="2"/>
        <v>213216</v>
      </c>
      <c r="G8" s="44">
        <f t="shared" si="2"/>
        <v>201971</v>
      </c>
      <c r="H8" s="44">
        <f t="shared" si="2"/>
        <v>27340</v>
      </c>
      <c r="I8" s="44">
        <f t="shared" si="2"/>
        <v>13666</v>
      </c>
      <c r="J8" s="44">
        <f t="shared" si="2"/>
        <v>13674</v>
      </c>
      <c r="K8" s="44">
        <f>K13+K18+K23+K29+K38+K42</f>
        <v>4750</v>
      </c>
    </row>
    <row r="9" spans="1:11" s="44" customFormat="1" ht="15.75" customHeight="1">
      <c r="A9" s="88" t="s">
        <v>109</v>
      </c>
      <c r="B9" s="44">
        <f>B14+B19+B24+B30+B39+B43+B46+B34+B51+B55</f>
        <v>458</v>
      </c>
      <c r="C9" s="44">
        <f>C14+C19+C24+C30+C39+C43+C46+C34+C51+C55</f>
        <v>0</v>
      </c>
      <c r="D9" s="44">
        <f>D14+D19+D24+D39</f>
        <v>1974</v>
      </c>
      <c r="E9" s="44">
        <f aca="true" t="shared" si="3" ref="E9:J9">E14+E19+E24+E30+E39+E43+E46+E34+E51+E55</f>
        <v>114790</v>
      </c>
      <c r="F9" s="44">
        <f t="shared" si="3"/>
        <v>57587</v>
      </c>
      <c r="G9" s="44">
        <f t="shared" si="3"/>
        <v>57203</v>
      </c>
      <c r="H9" s="44">
        <f t="shared" si="3"/>
        <v>6716</v>
      </c>
      <c r="I9" s="44">
        <f t="shared" si="3"/>
        <v>2905</v>
      </c>
      <c r="J9" s="44">
        <f t="shared" si="3"/>
        <v>3811</v>
      </c>
      <c r="K9" s="44">
        <f>K14+K19+K24+K30+K39+K43+K46+K34</f>
        <v>1319</v>
      </c>
    </row>
    <row r="10" s="44" customFormat="1" ht="15.75" customHeight="1">
      <c r="A10" s="88"/>
    </row>
    <row r="11" spans="1:11" s="44" customFormat="1" ht="15.75" customHeight="1">
      <c r="A11" s="89" t="s">
        <v>126</v>
      </c>
      <c r="B11" s="44">
        <f aca="true" t="shared" si="4" ref="B11:K11">SUM(B12:B14)</f>
        <v>520</v>
      </c>
      <c r="C11" s="44">
        <f t="shared" si="4"/>
        <v>5</v>
      </c>
      <c r="D11" s="44">
        <f>SUM(D12:D14)</f>
        <v>2832</v>
      </c>
      <c r="E11" s="44">
        <f t="shared" si="4"/>
        <v>63432</v>
      </c>
      <c r="F11" s="44">
        <f t="shared" si="4"/>
        <v>32276</v>
      </c>
      <c r="G11" s="44">
        <f t="shared" si="4"/>
        <v>31156</v>
      </c>
      <c r="H11" s="44">
        <f t="shared" si="4"/>
        <v>4366</v>
      </c>
      <c r="I11" s="44">
        <f t="shared" si="4"/>
        <v>213</v>
      </c>
      <c r="J11" s="44">
        <f t="shared" si="4"/>
        <v>4153</v>
      </c>
      <c r="K11" s="44">
        <f t="shared" si="4"/>
        <v>671</v>
      </c>
    </row>
    <row r="12" spans="1:11" s="44" customFormat="1" ht="15.75" customHeight="1">
      <c r="A12" s="88" t="s">
        <v>127</v>
      </c>
      <c r="B12" s="44">
        <v>1</v>
      </c>
      <c r="C12" s="44">
        <v>0</v>
      </c>
      <c r="D12" s="44">
        <v>5</v>
      </c>
      <c r="E12" s="44">
        <f>SUM(F12:G12)</f>
        <v>149</v>
      </c>
      <c r="F12" s="44">
        <v>75</v>
      </c>
      <c r="G12" s="44">
        <v>74</v>
      </c>
      <c r="H12" s="44">
        <f>SUM(I12:J12)</f>
        <v>7</v>
      </c>
      <c r="I12" s="44">
        <v>2</v>
      </c>
      <c r="J12" s="44">
        <v>5</v>
      </c>
      <c r="K12" s="44">
        <v>0</v>
      </c>
    </row>
    <row r="13" spans="1:11" s="44" customFormat="1" ht="15.75" customHeight="1">
      <c r="A13" s="88" t="s">
        <v>128</v>
      </c>
      <c r="B13" s="44">
        <v>278</v>
      </c>
      <c r="C13" s="44">
        <v>5</v>
      </c>
      <c r="D13" s="44">
        <v>1091</v>
      </c>
      <c r="E13" s="44">
        <f>SUM(F13:G13)</f>
        <v>22229</v>
      </c>
      <c r="F13" s="44">
        <v>11326</v>
      </c>
      <c r="G13" s="44">
        <v>10903</v>
      </c>
      <c r="H13" s="44">
        <f>SUM(I13:J13)</f>
        <v>1679</v>
      </c>
      <c r="I13" s="44">
        <v>44</v>
      </c>
      <c r="J13" s="44">
        <v>1635</v>
      </c>
      <c r="K13" s="44">
        <v>102</v>
      </c>
    </row>
    <row r="14" spans="1:11" s="44" customFormat="1" ht="15.75" customHeight="1">
      <c r="A14" s="88" t="s">
        <v>129</v>
      </c>
      <c r="B14" s="44">
        <v>241</v>
      </c>
      <c r="C14" s="44">
        <v>0</v>
      </c>
      <c r="D14" s="44">
        <v>1736</v>
      </c>
      <c r="E14" s="44">
        <f>SUM(F14:G14)</f>
        <v>41054</v>
      </c>
      <c r="F14" s="44">
        <v>20875</v>
      </c>
      <c r="G14" s="44">
        <v>20179</v>
      </c>
      <c r="H14" s="44">
        <f>SUM(I14:J14)</f>
        <v>2680</v>
      </c>
      <c r="I14" s="44">
        <v>167</v>
      </c>
      <c r="J14" s="44">
        <v>2513</v>
      </c>
      <c r="K14" s="44">
        <v>569</v>
      </c>
    </row>
    <row r="15" s="44" customFormat="1" ht="15.75" customHeight="1">
      <c r="A15" s="89"/>
    </row>
    <row r="16" spans="1:11" s="44" customFormat="1" ht="15.75" customHeight="1">
      <c r="A16" s="89" t="s">
        <v>110</v>
      </c>
      <c r="B16" s="44">
        <f aca="true" t="shared" si="5" ref="B16:K16">SUM(B17:B19)</f>
        <v>538</v>
      </c>
      <c r="C16" s="44">
        <f t="shared" si="5"/>
        <v>5</v>
      </c>
      <c r="D16" s="44">
        <f>SUM(D17:D19)</f>
        <v>7439</v>
      </c>
      <c r="E16" s="44">
        <f t="shared" si="5"/>
        <v>213771</v>
      </c>
      <c r="F16" s="44">
        <f t="shared" si="5"/>
        <v>109824</v>
      </c>
      <c r="G16" s="44">
        <f t="shared" si="5"/>
        <v>103947</v>
      </c>
      <c r="H16" s="44">
        <f t="shared" si="5"/>
        <v>11463</v>
      </c>
      <c r="I16" s="44">
        <f t="shared" si="5"/>
        <v>4680</v>
      </c>
      <c r="J16" s="44">
        <f t="shared" si="5"/>
        <v>6783</v>
      </c>
      <c r="K16" s="44">
        <f t="shared" si="5"/>
        <v>2366</v>
      </c>
    </row>
    <row r="17" spans="1:11" s="44" customFormat="1" ht="15.75" customHeight="1">
      <c r="A17" s="88" t="s">
        <v>111</v>
      </c>
      <c r="B17" s="44">
        <v>2</v>
      </c>
      <c r="C17" s="44">
        <v>0</v>
      </c>
      <c r="D17" s="44">
        <v>30</v>
      </c>
      <c r="E17" s="44">
        <f>SUM(F17:G17)</f>
        <v>1164</v>
      </c>
      <c r="F17" s="44">
        <v>566</v>
      </c>
      <c r="G17" s="44">
        <v>598</v>
      </c>
      <c r="H17" s="44">
        <f>SUM(I17:J17)</f>
        <v>42</v>
      </c>
      <c r="I17" s="44">
        <v>31</v>
      </c>
      <c r="J17" s="44">
        <v>11</v>
      </c>
      <c r="K17" s="44">
        <v>7</v>
      </c>
    </row>
    <row r="18" spans="1:11" s="44" customFormat="1" ht="15.75" customHeight="1">
      <c r="A18" s="88" t="s">
        <v>112</v>
      </c>
      <c r="B18" s="44">
        <v>532</v>
      </c>
      <c r="C18" s="44">
        <v>5</v>
      </c>
      <c r="D18" s="44">
        <v>7345</v>
      </c>
      <c r="E18" s="44">
        <f>SUM(F18:G18)</f>
        <v>211251</v>
      </c>
      <c r="F18" s="44">
        <v>108679</v>
      </c>
      <c r="G18" s="44">
        <v>102572</v>
      </c>
      <c r="H18" s="44">
        <f>SUM(I18:J18)</f>
        <v>11311</v>
      </c>
      <c r="I18" s="44">
        <v>4602</v>
      </c>
      <c r="J18" s="44">
        <v>6709</v>
      </c>
      <c r="K18" s="44">
        <v>2337</v>
      </c>
    </row>
    <row r="19" spans="1:11" s="44" customFormat="1" ht="15.75" customHeight="1">
      <c r="A19" s="88" t="s">
        <v>113</v>
      </c>
      <c r="B19" s="44">
        <v>4</v>
      </c>
      <c r="C19" s="44">
        <v>0</v>
      </c>
      <c r="D19" s="44">
        <v>64</v>
      </c>
      <c r="E19" s="44">
        <f>SUM(F19:G19)</f>
        <v>1356</v>
      </c>
      <c r="F19" s="44">
        <v>579</v>
      </c>
      <c r="G19" s="44">
        <v>777</v>
      </c>
      <c r="H19" s="44">
        <f>SUM(I19:J19)</f>
        <v>110</v>
      </c>
      <c r="I19" s="44">
        <v>47</v>
      </c>
      <c r="J19" s="44">
        <v>63</v>
      </c>
      <c r="K19" s="44">
        <v>22</v>
      </c>
    </row>
    <row r="20" s="44" customFormat="1" ht="15.75" customHeight="1">
      <c r="A20" s="89"/>
    </row>
    <row r="21" spans="1:11" s="44" customFormat="1" ht="15.75" customHeight="1">
      <c r="A21" s="89" t="s">
        <v>114</v>
      </c>
      <c r="B21" s="44">
        <f aca="true" t="shared" si="6" ref="B21:K21">SUM(B22:B24)</f>
        <v>293</v>
      </c>
      <c r="C21" s="44">
        <f t="shared" si="6"/>
        <v>1</v>
      </c>
      <c r="D21" s="44">
        <f>SUM(D22:D24)</f>
        <v>3581</v>
      </c>
      <c r="E21" s="44">
        <f t="shared" si="6"/>
        <v>108500</v>
      </c>
      <c r="F21" s="44">
        <f t="shared" si="6"/>
        <v>55435</v>
      </c>
      <c r="G21" s="44">
        <f t="shared" si="6"/>
        <v>53065</v>
      </c>
      <c r="H21" s="44">
        <f t="shared" si="6"/>
        <v>6833</v>
      </c>
      <c r="I21" s="44">
        <f t="shared" si="6"/>
        <v>4340</v>
      </c>
      <c r="J21" s="44">
        <f t="shared" si="6"/>
        <v>2493</v>
      </c>
      <c r="K21" s="44">
        <f t="shared" si="6"/>
        <v>1080</v>
      </c>
    </row>
    <row r="22" spans="1:11" s="44" customFormat="1" ht="15.75" customHeight="1">
      <c r="A22" s="88" t="s">
        <v>111</v>
      </c>
      <c r="B22" s="44">
        <v>3</v>
      </c>
      <c r="C22" s="44">
        <v>0</v>
      </c>
      <c r="D22" s="44">
        <v>30</v>
      </c>
      <c r="E22" s="44">
        <f>SUM(F22:G22)</f>
        <v>1184</v>
      </c>
      <c r="F22" s="44">
        <v>593</v>
      </c>
      <c r="G22" s="44">
        <v>591</v>
      </c>
      <c r="H22" s="44">
        <f>SUM(I22:J22)</f>
        <v>55</v>
      </c>
      <c r="I22" s="44">
        <v>44</v>
      </c>
      <c r="J22" s="44">
        <v>11</v>
      </c>
      <c r="K22" s="44">
        <v>6</v>
      </c>
    </row>
    <row r="23" spans="1:11" s="44" customFormat="1" ht="15.75" customHeight="1">
      <c r="A23" s="88" t="s">
        <v>112</v>
      </c>
      <c r="B23" s="44">
        <v>265</v>
      </c>
      <c r="C23" s="44">
        <v>1</v>
      </c>
      <c r="D23" s="44">
        <v>3386</v>
      </c>
      <c r="E23" s="44">
        <f>SUM(F23:G23)</f>
        <v>102317</v>
      </c>
      <c r="F23" s="44">
        <v>52860</v>
      </c>
      <c r="G23" s="44">
        <v>49457</v>
      </c>
      <c r="H23" s="44">
        <f>SUM(I23:J23)</f>
        <v>6454</v>
      </c>
      <c r="I23" s="44">
        <v>4097</v>
      </c>
      <c r="J23" s="44">
        <v>2357</v>
      </c>
      <c r="K23" s="44">
        <v>1018</v>
      </c>
    </row>
    <row r="24" spans="1:11" s="44" customFormat="1" ht="15.75" customHeight="1">
      <c r="A24" s="88" t="s">
        <v>113</v>
      </c>
      <c r="B24" s="44">
        <v>25</v>
      </c>
      <c r="C24" s="44">
        <v>0</v>
      </c>
      <c r="D24" s="44">
        <v>165</v>
      </c>
      <c r="E24" s="44">
        <f>SUM(F24:G24)</f>
        <v>4999</v>
      </c>
      <c r="F24" s="44">
        <v>1982</v>
      </c>
      <c r="G24" s="44">
        <v>3017</v>
      </c>
      <c r="H24" s="44">
        <f>SUM(I24:J24)</f>
        <v>324</v>
      </c>
      <c r="I24" s="44">
        <v>199</v>
      </c>
      <c r="J24" s="44">
        <v>125</v>
      </c>
      <c r="K24" s="44">
        <v>56</v>
      </c>
    </row>
    <row r="25" s="44" customFormat="1" ht="15.75" customHeight="1">
      <c r="A25" s="89"/>
    </row>
    <row r="26" spans="1:11" s="44" customFormat="1" ht="15.75" customHeight="1">
      <c r="A26" s="90" t="s">
        <v>115</v>
      </c>
      <c r="B26" s="91" t="s">
        <v>116</v>
      </c>
      <c r="C26" s="91" t="s">
        <v>117</v>
      </c>
      <c r="D26" s="91" t="s">
        <v>117</v>
      </c>
      <c r="E26" s="91" t="s">
        <v>116</v>
      </c>
      <c r="F26" s="91" t="s">
        <v>117</v>
      </c>
      <c r="G26" s="91" t="s">
        <v>117</v>
      </c>
      <c r="H26" s="91" t="s">
        <v>116</v>
      </c>
      <c r="I26" s="91" t="s">
        <v>117</v>
      </c>
      <c r="J26" s="91" t="s">
        <v>117</v>
      </c>
      <c r="K26" s="91" t="s">
        <v>117</v>
      </c>
    </row>
    <row r="27" s="44" customFormat="1" ht="15.75" customHeight="1">
      <c r="A27" s="89"/>
    </row>
    <row r="28" spans="1:11" s="44" customFormat="1" ht="15.75" customHeight="1">
      <c r="A28" s="89" t="s">
        <v>118</v>
      </c>
      <c r="B28" s="44">
        <f>SUM(B29:B30)</f>
        <v>145</v>
      </c>
      <c r="C28" s="44">
        <f>SUM(C29:C30)</f>
        <v>2</v>
      </c>
      <c r="D28" s="91" t="s">
        <v>119</v>
      </c>
      <c r="E28" s="44">
        <f aca="true" t="shared" si="7" ref="E28:K28">SUM(E29:E30)</f>
        <v>101853</v>
      </c>
      <c r="F28" s="44">
        <f t="shared" si="7"/>
        <v>52141</v>
      </c>
      <c r="G28" s="44">
        <f t="shared" si="7"/>
        <v>49712</v>
      </c>
      <c r="H28" s="44">
        <f t="shared" si="7"/>
        <v>7132</v>
      </c>
      <c r="I28" s="44">
        <f t="shared" si="7"/>
        <v>5281</v>
      </c>
      <c r="J28" s="44">
        <f t="shared" si="7"/>
        <v>1851</v>
      </c>
      <c r="K28" s="44">
        <f t="shared" si="7"/>
        <v>1341</v>
      </c>
    </row>
    <row r="29" spans="1:11" s="44" customFormat="1" ht="15.75" customHeight="1">
      <c r="A29" s="88" t="s">
        <v>120</v>
      </c>
      <c r="B29" s="44">
        <v>102</v>
      </c>
      <c r="C29" s="44">
        <v>2</v>
      </c>
      <c r="D29" s="91" t="s">
        <v>117</v>
      </c>
      <c r="E29" s="44">
        <f>SUM(F29:G29)</f>
        <v>70325</v>
      </c>
      <c r="F29" s="44">
        <v>36212</v>
      </c>
      <c r="G29" s="44">
        <v>34113</v>
      </c>
      <c r="H29" s="44">
        <f>SUM(I29:J29)</f>
        <v>5316</v>
      </c>
      <c r="I29" s="44">
        <v>3894</v>
      </c>
      <c r="J29" s="44">
        <v>1422</v>
      </c>
      <c r="K29" s="44">
        <v>976</v>
      </c>
    </row>
    <row r="30" spans="1:11" s="44" customFormat="1" ht="15.75" customHeight="1">
      <c r="A30" s="88" t="s">
        <v>121</v>
      </c>
      <c r="B30" s="44">
        <v>43</v>
      </c>
      <c r="C30" s="44">
        <v>0</v>
      </c>
      <c r="D30" s="91" t="s">
        <v>117</v>
      </c>
      <c r="E30" s="44">
        <f>SUM(F30:G30)</f>
        <v>31528</v>
      </c>
      <c r="F30" s="44">
        <v>15929</v>
      </c>
      <c r="G30" s="44">
        <v>15599</v>
      </c>
      <c r="H30" s="44">
        <f>SUM(I30:J30)</f>
        <v>1816</v>
      </c>
      <c r="I30" s="44">
        <v>1387</v>
      </c>
      <c r="J30" s="44">
        <v>429</v>
      </c>
      <c r="K30" s="44">
        <v>365</v>
      </c>
    </row>
    <row r="31" s="44" customFormat="1" ht="15.75" customHeight="1">
      <c r="A31" s="89"/>
    </row>
    <row r="32" spans="1:11" s="44" customFormat="1" ht="15.75" customHeight="1">
      <c r="A32" s="94" t="s">
        <v>136</v>
      </c>
      <c r="B32" s="91">
        <v>1</v>
      </c>
      <c r="C32" s="44">
        <f>C33</f>
        <v>0</v>
      </c>
      <c r="D32" s="91" t="s">
        <v>119</v>
      </c>
      <c r="E32" s="44">
        <f>E33+E34</f>
        <v>2153</v>
      </c>
      <c r="F32" s="44">
        <f aca="true" t="shared" si="8" ref="F32:K32">F33+F34</f>
        <v>966</v>
      </c>
      <c r="G32" s="44">
        <f t="shared" si="8"/>
        <v>1187</v>
      </c>
      <c r="H32" s="44">
        <f t="shared" si="8"/>
        <v>56</v>
      </c>
      <c r="I32" s="44">
        <f t="shared" si="8"/>
        <v>42</v>
      </c>
      <c r="J32" s="44">
        <f t="shared" si="8"/>
        <v>14</v>
      </c>
      <c r="K32" s="44">
        <f t="shared" si="8"/>
        <v>4</v>
      </c>
    </row>
    <row r="33" spans="1:11" s="44" customFormat="1" ht="15.75" customHeight="1">
      <c r="A33" s="88" t="s">
        <v>120</v>
      </c>
      <c r="B33" s="95" t="s">
        <v>152</v>
      </c>
      <c r="C33" s="44">
        <v>0</v>
      </c>
      <c r="D33" s="91" t="s">
        <v>117</v>
      </c>
      <c r="E33" s="44">
        <f>SUM(F33:G33)</f>
        <v>1975</v>
      </c>
      <c r="F33" s="44">
        <v>877</v>
      </c>
      <c r="G33" s="44">
        <v>1098</v>
      </c>
      <c r="H33" s="44">
        <f>I33+J33</f>
        <v>49</v>
      </c>
      <c r="I33" s="44">
        <v>38</v>
      </c>
      <c r="J33" s="44">
        <v>11</v>
      </c>
      <c r="K33" s="44">
        <v>2</v>
      </c>
    </row>
    <row r="34" spans="1:11" s="44" customFormat="1" ht="15.75" customHeight="1">
      <c r="A34" s="88" t="s">
        <v>121</v>
      </c>
      <c r="B34" s="96">
        <v>1</v>
      </c>
      <c r="C34" s="44">
        <v>0</v>
      </c>
      <c r="D34" s="91" t="s">
        <v>117</v>
      </c>
      <c r="E34" s="44">
        <f>SUM(F34:G34)</f>
        <v>178</v>
      </c>
      <c r="F34" s="44">
        <v>89</v>
      </c>
      <c r="G34" s="44">
        <v>89</v>
      </c>
      <c r="H34" s="44">
        <f>I34+J34</f>
        <v>7</v>
      </c>
      <c r="I34" s="44">
        <v>4</v>
      </c>
      <c r="J34" s="44">
        <v>3</v>
      </c>
      <c r="K34" s="44">
        <v>2</v>
      </c>
    </row>
    <row r="35" spans="1:4" s="44" customFormat="1" ht="15.75" customHeight="1">
      <c r="A35" s="89"/>
      <c r="B35" s="96"/>
      <c r="D35" s="91"/>
    </row>
    <row r="36" spans="1:11" s="44" customFormat="1" ht="15.75" customHeight="1">
      <c r="A36" s="92" t="s">
        <v>122</v>
      </c>
      <c r="B36" s="44">
        <f aca="true" t="shared" si="9" ref="B36:K36">SUM(B37:B39)</f>
        <v>31</v>
      </c>
      <c r="C36" s="44">
        <f t="shared" si="9"/>
        <v>9</v>
      </c>
      <c r="D36" s="44">
        <f>SUM(D37:D39)</f>
        <v>1002</v>
      </c>
      <c r="E36" s="44">
        <f t="shared" si="9"/>
        <v>4030</v>
      </c>
      <c r="F36" s="44">
        <f t="shared" si="9"/>
        <v>2648</v>
      </c>
      <c r="G36" s="44">
        <f t="shared" si="9"/>
        <v>1382</v>
      </c>
      <c r="H36" s="44">
        <f t="shared" si="9"/>
        <v>2122</v>
      </c>
      <c r="I36" s="44">
        <f t="shared" si="9"/>
        <v>781</v>
      </c>
      <c r="J36" s="44">
        <f t="shared" si="9"/>
        <v>1341</v>
      </c>
      <c r="K36" s="44">
        <f t="shared" si="9"/>
        <v>254</v>
      </c>
    </row>
    <row r="37" spans="1:11" s="44" customFormat="1" ht="15.75" customHeight="1">
      <c r="A37" s="88" t="s">
        <v>123</v>
      </c>
      <c r="B37" s="44">
        <v>1</v>
      </c>
      <c r="C37" s="91">
        <v>0</v>
      </c>
      <c r="D37" s="44">
        <v>9</v>
      </c>
      <c r="E37" s="44">
        <f>SUM(F37:G37)</f>
        <v>60</v>
      </c>
      <c r="F37" s="44">
        <v>43</v>
      </c>
      <c r="G37" s="44">
        <v>17</v>
      </c>
      <c r="H37" s="44">
        <f>SUM(I37:J37)</f>
        <v>28</v>
      </c>
      <c r="I37" s="44">
        <v>16</v>
      </c>
      <c r="J37" s="44">
        <v>12</v>
      </c>
      <c r="K37" s="44">
        <v>2</v>
      </c>
    </row>
    <row r="38" spans="1:11" s="44" customFormat="1" ht="15.75" customHeight="1">
      <c r="A38" s="88" t="s">
        <v>124</v>
      </c>
      <c r="B38" s="44">
        <v>29</v>
      </c>
      <c r="C38" s="44">
        <v>9</v>
      </c>
      <c r="D38" s="44">
        <v>984</v>
      </c>
      <c r="E38" s="44">
        <f>SUM(F38:G38)</f>
        <v>3927</v>
      </c>
      <c r="F38" s="44">
        <v>2579</v>
      </c>
      <c r="G38" s="44">
        <v>1348</v>
      </c>
      <c r="H38" s="44">
        <f>SUM(I38:J38)</f>
        <v>2082</v>
      </c>
      <c r="I38" s="44">
        <v>760</v>
      </c>
      <c r="J38" s="44">
        <v>1322</v>
      </c>
      <c r="K38" s="44">
        <v>251</v>
      </c>
    </row>
    <row r="39" spans="1:11" s="44" customFormat="1" ht="15.75" customHeight="1">
      <c r="A39" s="88" t="s">
        <v>125</v>
      </c>
      <c r="B39" s="44">
        <v>1</v>
      </c>
      <c r="C39" s="44">
        <v>0</v>
      </c>
      <c r="D39" s="44">
        <v>9</v>
      </c>
      <c r="E39" s="44">
        <f>SUM(F39:G39)</f>
        <v>43</v>
      </c>
      <c r="F39" s="44">
        <v>26</v>
      </c>
      <c r="G39" s="44">
        <v>17</v>
      </c>
      <c r="H39" s="44">
        <f>SUM(I39:J39)</f>
        <v>12</v>
      </c>
      <c r="I39" s="44">
        <v>5</v>
      </c>
      <c r="J39" s="44">
        <v>7</v>
      </c>
      <c r="K39" s="44">
        <v>1</v>
      </c>
    </row>
    <row r="40" s="44" customFormat="1" ht="15.75" customHeight="1">
      <c r="A40" s="89"/>
    </row>
    <row r="41" spans="1:11" s="44" customFormat="1" ht="15.75" customHeight="1">
      <c r="A41" s="89" t="s">
        <v>130</v>
      </c>
      <c r="B41" s="44">
        <f>SUM(B42:B43)</f>
        <v>98</v>
      </c>
      <c r="C41" s="44">
        <f>SUM(C42:C43)</f>
        <v>0</v>
      </c>
      <c r="D41" s="91" t="s">
        <v>131</v>
      </c>
      <c r="E41" s="44">
        <f aca="true" t="shared" si="10" ref="E41:K41">SUM(E42:E43)</f>
        <v>12523</v>
      </c>
      <c r="F41" s="44">
        <f t="shared" si="10"/>
        <v>5441</v>
      </c>
      <c r="G41" s="44">
        <f t="shared" si="10"/>
        <v>7082</v>
      </c>
      <c r="H41" s="44">
        <f t="shared" si="10"/>
        <v>992</v>
      </c>
      <c r="I41" s="44">
        <f t="shared" si="10"/>
        <v>510</v>
      </c>
      <c r="J41" s="44">
        <f t="shared" si="10"/>
        <v>482</v>
      </c>
      <c r="K41" s="44">
        <f t="shared" si="10"/>
        <v>352</v>
      </c>
    </row>
    <row r="42" spans="1:11" s="44" customFormat="1" ht="15.75" customHeight="1">
      <c r="A42" s="88" t="s">
        <v>132</v>
      </c>
      <c r="B42" s="44">
        <v>11</v>
      </c>
      <c r="C42" s="44">
        <v>0</v>
      </c>
      <c r="D42" s="91" t="s">
        <v>117</v>
      </c>
      <c r="E42" s="44">
        <f>SUM(F42:G42)</f>
        <v>1603</v>
      </c>
      <c r="F42" s="44">
        <v>268</v>
      </c>
      <c r="G42" s="44">
        <v>1335</v>
      </c>
      <c r="H42" s="44">
        <f>SUM(I42:J42)</f>
        <v>161</v>
      </c>
      <c r="I42" s="44">
        <v>34</v>
      </c>
      <c r="J42" s="44">
        <v>127</v>
      </c>
      <c r="K42" s="44">
        <v>66</v>
      </c>
    </row>
    <row r="43" spans="1:11" s="44" customFormat="1" ht="15.75" customHeight="1">
      <c r="A43" s="88" t="s">
        <v>133</v>
      </c>
      <c r="B43" s="44">
        <v>87</v>
      </c>
      <c r="C43" s="44">
        <v>0</v>
      </c>
      <c r="D43" s="91" t="s">
        <v>117</v>
      </c>
      <c r="E43" s="44">
        <f>SUM(F43:G43)</f>
        <v>10920</v>
      </c>
      <c r="F43" s="44">
        <v>5173</v>
      </c>
      <c r="G43" s="44">
        <v>5747</v>
      </c>
      <c r="H43" s="44">
        <f>SUM(I43:J43)</f>
        <v>831</v>
      </c>
      <c r="I43" s="44">
        <v>476</v>
      </c>
      <c r="J43" s="44">
        <v>355</v>
      </c>
      <c r="K43" s="44">
        <v>286</v>
      </c>
    </row>
    <row r="44" s="44" customFormat="1" ht="15.75" customHeight="1">
      <c r="A44" s="89"/>
    </row>
    <row r="45" spans="1:11" s="44" customFormat="1" ht="15.75" customHeight="1">
      <c r="A45" s="89" t="s">
        <v>134</v>
      </c>
      <c r="B45" s="44">
        <f>SUM(B46)</f>
        <v>40</v>
      </c>
      <c r="C45" s="44">
        <f>SUM(C46)</f>
        <v>0</v>
      </c>
      <c r="D45" s="91" t="s">
        <v>119</v>
      </c>
      <c r="E45" s="44">
        <f aca="true" t="shared" si="11" ref="E45:K45">SUM(E46)</f>
        <v>1525</v>
      </c>
      <c r="F45" s="44">
        <f t="shared" si="11"/>
        <v>676</v>
      </c>
      <c r="G45" s="44">
        <f t="shared" si="11"/>
        <v>849</v>
      </c>
      <c r="H45" s="44">
        <f t="shared" si="11"/>
        <v>107</v>
      </c>
      <c r="I45" s="44">
        <f t="shared" si="11"/>
        <v>42</v>
      </c>
      <c r="J45" s="44">
        <f t="shared" si="11"/>
        <v>65</v>
      </c>
      <c r="K45" s="44">
        <f t="shared" si="11"/>
        <v>18</v>
      </c>
    </row>
    <row r="46" spans="1:11" s="44" customFormat="1" ht="15.75" customHeight="1">
      <c r="A46" s="93" t="s">
        <v>135</v>
      </c>
      <c r="B46" s="44">
        <v>40</v>
      </c>
      <c r="C46" s="44">
        <v>0</v>
      </c>
      <c r="D46" s="91" t="s">
        <v>117</v>
      </c>
      <c r="E46" s="44">
        <f>SUM(F46:G46)</f>
        <v>1525</v>
      </c>
      <c r="F46" s="44">
        <v>676</v>
      </c>
      <c r="G46" s="44">
        <v>849</v>
      </c>
      <c r="H46" s="44">
        <f>SUM(I46:J46)</f>
        <v>107</v>
      </c>
      <c r="I46" s="44">
        <v>42</v>
      </c>
      <c r="J46" s="44">
        <v>65</v>
      </c>
      <c r="K46" s="44">
        <v>18</v>
      </c>
    </row>
    <row r="47" s="44" customFormat="1" ht="15.75" customHeight="1">
      <c r="A47" s="89"/>
    </row>
    <row r="48" spans="1:11" s="99" customFormat="1" ht="15.75" customHeight="1">
      <c r="A48" s="97" t="s">
        <v>137</v>
      </c>
      <c r="B48" s="98">
        <f>SUM(B49:B51)</f>
        <v>14</v>
      </c>
      <c r="C48" s="98">
        <v>0</v>
      </c>
      <c r="D48" s="91" t="s">
        <v>119</v>
      </c>
      <c r="E48" s="44">
        <f aca="true" t="shared" si="12" ref="E48:J48">SUM(E49:E51)</f>
        <v>35535</v>
      </c>
      <c r="F48" s="44">
        <f t="shared" si="12"/>
        <v>21385</v>
      </c>
      <c r="G48" s="44">
        <f t="shared" si="12"/>
        <v>14150</v>
      </c>
      <c r="H48" s="44">
        <f t="shared" si="12"/>
        <v>2030</v>
      </c>
      <c r="I48" s="44">
        <f t="shared" si="12"/>
        <v>1629</v>
      </c>
      <c r="J48" s="44">
        <f t="shared" si="12"/>
        <v>401</v>
      </c>
      <c r="K48" s="91" t="s">
        <v>119</v>
      </c>
    </row>
    <row r="49" spans="1:11" s="99" customFormat="1" ht="15.75" customHeight="1">
      <c r="A49" s="88" t="s">
        <v>138</v>
      </c>
      <c r="B49" s="100">
        <v>2</v>
      </c>
      <c r="C49" s="98">
        <v>0</v>
      </c>
      <c r="D49" s="91" t="s">
        <v>117</v>
      </c>
      <c r="E49" s="44">
        <f>SUM(F49:G49)</f>
        <v>11690</v>
      </c>
      <c r="F49" s="98">
        <v>8052</v>
      </c>
      <c r="G49" s="101">
        <v>3638</v>
      </c>
      <c r="H49" s="44">
        <f>SUM(I49:J49)</f>
        <v>1030</v>
      </c>
      <c r="I49" s="98">
        <v>893</v>
      </c>
      <c r="J49" s="98">
        <v>137</v>
      </c>
      <c r="K49" s="91" t="s">
        <v>119</v>
      </c>
    </row>
    <row r="50" spans="1:11" s="99" customFormat="1" ht="15.75" customHeight="1">
      <c r="A50" s="88" t="s">
        <v>120</v>
      </c>
      <c r="B50" s="100">
        <v>1</v>
      </c>
      <c r="C50" s="98">
        <v>0</v>
      </c>
      <c r="D50" s="91" t="s">
        <v>117</v>
      </c>
      <c r="E50" s="44">
        <f>SUM(F50:G50)</f>
        <v>2936</v>
      </c>
      <c r="F50" s="98">
        <v>1250</v>
      </c>
      <c r="G50" s="101">
        <v>1686</v>
      </c>
      <c r="H50" s="44">
        <f>SUM(I50:J50)</f>
        <v>275</v>
      </c>
      <c r="I50" s="98">
        <v>217</v>
      </c>
      <c r="J50" s="98">
        <v>58</v>
      </c>
      <c r="K50" s="91" t="s">
        <v>119</v>
      </c>
    </row>
    <row r="51" spans="1:11" s="99" customFormat="1" ht="15.75" customHeight="1">
      <c r="A51" s="88" t="s">
        <v>121</v>
      </c>
      <c r="B51" s="100">
        <v>11</v>
      </c>
      <c r="C51" s="98">
        <v>0</v>
      </c>
      <c r="D51" s="91" t="s">
        <v>117</v>
      </c>
      <c r="E51" s="44">
        <f>SUM(F51:G51)</f>
        <v>20909</v>
      </c>
      <c r="F51" s="98">
        <v>12083</v>
      </c>
      <c r="G51" s="101">
        <v>8826</v>
      </c>
      <c r="H51" s="44">
        <f>SUM(I51:J51)</f>
        <v>725</v>
      </c>
      <c r="I51" s="98">
        <v>519</v>
      </c>
      <c r="J51" s="98">
        <v>206</v>
      </c>
      <c r="K51" s="91" t="s">
        <v>119</v>
      </c>
    </row>
    <row r="52" spans="1:11" s="99" customFormat="1" ht="15.75" customHeight="1">
      <c r="A52" s="88"/>
      <c r="B52" s="100"/>
      <c r="C52" s="98"/>
      <c r="D52" s="91"/>
      <c r="E52" s="44"/>
      <c r="F52" s="98"/>
      <c r="G52" s="101"/>
      <c r="H52" s="98"/>
      <c r="I52" s="98"/>
      <c r="J52" s="98"/>
      <c r="K52" s="98"/>
    </row>
    <row r="53" spans="1:11" s="99" customFormat="1" ht="15.75" customHeight="1">
      <c r="A53" s="97" t="s">
        <v>139</v>
      </c>
      <c r="B53" s="44">
        <f>SUM(B54:B55)</f>
        <v>6</v>
      </c>
      <c r="C53" s="98">
        <v>0</v>
      </c>
      <c r="D53" s="91" t="s">
        <v>119</v>
      </c>
      <c r="E53" s="44">
        <f aca="true" t="shared" si="13" ref="E53:J53">SUM(E54:E55)</f>
        <v>2877</v>
      </c>
      <c r="F53" s="44">
        <f t="shared" si="13"/>
        <v>217</v>
      </c>
      <c r="G53" s="44">
        <f t="shared" si="13"/>
        <v>2660</v>
      </c>
      <c r="H53" s="44">
        <f t="shared" si="13"/>
        <v>166</v>
      </c>
      <c r="I53" s="44">
        <f t="shared" si="13"/>
        <v>77</v>
      </c>
      <c r="J53" s="44">
        <f t="shared" si="13"/>
        <v>89</v>
      </c>
      <c r="K53" s="91" t="s">
        <v>119</v>
      </c>
    </row>
    <row r="54" spans="1:11" s="99" customFormat="1" ht="15.75" customHeight="1">
      <c r="A54" s="88" t="s">
        <v>120</v>
      </c>
      <c r="B54" s="100">
        <v>1</v>
      </c>
      <c r="C54" s="98">
        <v>0</v>
      </c>
      <c r="D54" s="91" t="s">
        <v>117</v>
      </c>
      <c r="E54" s="44">
        <f>SUM(F54:G54)</f>
        <v>599</v>
      </c>
      <c r="F54" s="98">
        <v>42</v>
      </c>
      <c r="G54" s="101">
        <v>557</v>
      </c>
      <c r="H54" s="44">
        <f>SUM(I54:J54)</f>
        <v>62</v>
      </c>
      <c r="I54" s="98">
        <v>18</v>
      </c>
      <c r="J54" s="98">
        <v>44</v>
      </c>
      <c r="K54" s="91" t="s">
        <v>119</v>
      </c>
    </row>
    <row r="55" spans="1:11" s="99" customFormat="1" ht="15.75" customHeight="1">
      <c r="A55" s="88" t="s">
        <v>121</v>
      </c>
      <c r="B55" s="100">
        <v>5</v>
      </c>
      <c r="C55" s="98">
        <v>0</v>
      </c>
      <c r="D55" s="91" t="s">
        <v>117</v>
      </c>
      <c r="E55" s="44">
        <f>SUM(F55:G55)</f>
        <v>2278</v>
      </c>
      <c r="F55" s="98">
        <v>175</v>
      </c>
      <c r="G55" s="101">
        <v>2103</v>
      </c>
      <c r="H55" s="44">
        <f>SUM(I55:J55)</f>
        <v>104</v>
      </c>
      <c r="I55" s="98">
        <v>59</v>
      </c>
      <c r="J55" s="98">
        <v>45</v>
      </c>
      <c r="K55" s="91" t="s">
        <v>119</v>
      </c>
    </row>
    <row r="56" spans="1:11" s="99" customFormat="1" ht="15.75" customHeight="1">
      <c r="A56" s="88"/>
      <c r="B56" s="100"/>
      <c r="C56" s="98"/>
      <c r="D56" s="91"/>
      <c r="E56" s="44"/>
      <c r="F56" s="98"/>
      <c r="G56" s="101"/>
      <c r="H56" s="98"/>
      <c r="I56" s="98"/>
      <c r="J56" s="98"/>
      <c r="K56" s="91"/>
    </row>
    <row r="57" spans="1:11" s="99" customFormat="1" ht="15.75" customHeight="1">
      <c r="A57" s="97" t="s">
        <v>140</v>
      </c>
      <c r="B57" s="100">
        <v>1</v>
      </c>
      <c r="C57" s="98">
        <v>0</v>
      </c>
      <c r="D57" s="91" t="s">
        <v>119</v>
      </c>
      <c r="E57" s="44">
        <f aca="true" t="shared" si="14" ref="E57:J57">E58</f>
        <v>1122</v>
      </c>
      <c r="F57" s="44">
        <f t="shared" si="14"/>
        <v>981</v>
      </c>
      <c r="G57" s="44">
        <f t="shared" si="14"/>
        <v>141</v>
      </c>
      <c r="H57" s="44">
        <f t="shared" si="14"/>
        <v>83</v>
      </c>
      <c r="I57" s="44">
        <f t="shared" si="14"/>
        <v>76</v>
      </c>
      <c r="J57" s="44">
        <f t="shared" si="14"/>
        <v>7</v>
      </c>
      <c r="K57" s="91" t="s">
        <v>119</v>
      </c>
    </row>
    <row r="58" spans="1:11" s="99" customFormat="1" ht="15.75" customHeight="1">
      <c r="A58" s="102" t="s">
        <v>141</v>
      </c>
      <c r="B58" s="100">
        <v>1</v>
      </c>
      <c r="C58" s="98">
        <v>0</v>
      </c>
      <c r="D58" s="91" t="s">
        <v>117</v>
      </c>
      <c r="E58" s="44">
        <f>SUM(F58:G58)</f>
        <v>1122</v>
      </c>
      <c r="F58" s="98">
        <v>981</v>
      </c>
      <c r="G58" s="101">
        <v>141</v>
      </c>
      <c r="H58" s="44">
        <f>SUM(I58:J58)</f>
        <v>83</v>
      </c>
      <c r="I58" s="98">
        <v>76</v>
      </c>
      <c r="J58" s="98">
        <v>7</v>
      </c>
      <c r="K58" s="91" t="s">
        <v>119</v>
      </c>
    </row>
    <row r="59" spans="1:11" s="44" customFormat="1" ht="15.75" customHeight="1">
      <c r="A59" s="103"/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1:11" s="44" customFormat="1" ht="8.25" customHeight="1">
      <c r="A60" s="104"/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="44" customFormat="1" ht="16.5" customHeight="1">
      <c r="A61" s="105" t="s">
        <v>142</v>
      </c>
    </row>
    <row r="62" s="44" customFormat="1" ht="16.5" customHeight="1">
      <c r="A62" s="105" t="s">
        <v>143</v>
      </c>
    </row>
    <row r="63" s="44" customFormat="1" ht="16.5" customHeight="1">
      <c r="A63" s="106" t="s">
        <v>144</v>
      </c>
    </row>
    <row r="64" s="44" customFormat="1" ht="14.25">
      <c r="A64" s="107"/>
    </row>
    <row r="65" s="44" customFormat="1" ht="14.25">
      <c r="A65" s="107"/>
    </row>
    <row r="66" s="44" customFormat="1" ht="14.25">
      <c r="A66" s="107"/>
    </row>
    <row r="67" s="44" customFormat="1" ht="14.25">
      <c r="A67" s="107"/>
    </row>
    <row r="68" s="44" customFormat="1" ht="14.25">
      <c r="A68" s="107"/>
    </row>
    <row r="69" s="44" customFormat="1" ht="14.25">
      <c r="A69" s="107"/>
    </row>
    <row r="70" s="44" customFormat="1" ht="14.25">
      <c r="A70" s="107"/>
    </row>
    <row r="71" s="44" customFormat="1" ht="14.25">
      <c r="A71" s="107"/>
    </row>
    <row r="72" s="44" customFormat="1" ht="14.25">
      <c r="A72" s="107"/>
    </row>
    <row r="73" s="44" customFormat="1" ht="14.25">
      <c r="A73" s="107"/>
    </row>
    <row r="74" s="44" customFormat="1" ht="14.25">
      <c r="A74" s="107"/>
    </row>
    <row r="75" s="44" customFormat="1" ht="14.25">
      <c r="A75" s="107"/>
    </row>
    <row r="76" s="44" customFormat="1" ht="14.25">
      <c r="A76" s="107"/>
    </row>
  </sheetData>
  <mergeCells count="5">
    <mergeCell ref="H3:J3"/>
    <mergeCell ref="A3:A4"/>
    <mergeCell ref="B3:C3"/>
    <mergeCell ref="D3:D4"/>
    <mergeCell ref="E3:G3"/>
  </mergeCells>
  <printOptions horizontalCentered="1"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scale="75" r:id="rId1"/>
  <ignoredErrors>
    <ignoredError sqref="H48:H58 E12:E31 H12:H31 H36:H47 E36:E47 E48:E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O63"/>
  <sheetViews>
    <sheetView zoomScaleSheetLayoutView="10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2" sqref="A12"/>
    </sheetView>
  </sheetViews>
  <sheetFormatPr defaultColWidth="8.796875" defaultRowHeight="14.25"/>
  <cols>
    <col min="1" max="1" width="2.59765625" style="15" customWidth="1"/>
    <col min="2" max="2" width="12.59765625" style="15" customWidth="1"/>
    <col min="3" max="3" width="5.19921875" style="15" customWidth="1"/>
    <col min="4" max="4" width="5.5" style="15" hidden="1" customWidth="1"/>
    <col min="5" max="5" width="5.19921875" style="15" bestFit="1" customWidth="1"/>
    <col min="6" max="15" width="8.09765625" style="15" customWidth="1"/>
    <col min="16" max="16384" width="9" style="15" customWidth="1"/>
  </cols>
  <sheetData>
    <row r="1" spans="1:15" s="20" customFormat="1" ht="24" customHeight="1">
      <c r="A1" s="17" t="s">
        <v>146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26" customFormat="1" ht="19.5" customHeight="1">
      <c r="A2" s="132" t="s">
        <v>77</v>
      </c>
      <c r="B2" s="133"/>
      <c r="C2" s="22" t="s">
        <v>0</v>
      </c>
      <c r="D2" s="22"/>
      <c r="E2" s="22"/>
      <c r="F2" s="136" t="s">
        <v>151</v>
      </c>
      <c r="G2" s="23" t="s">
        <v>40</v>
      </c>
      <c r="H2" s="22"/>
      <c r="I2" s="24"/>
      <c r="J2" s="21" t="s">
        <v>1</v>
      </c>
      <c r="K2" s="25" t="s">
        <v>2</v>
      </c>
      <c r="L2" s="127" t="s">
        <v>63</v>
      </c>
      <c r="M2" s="128"/>
      <c r="N2" s="129"/>
      <c r="O2" s="21" t="s">
        <v>3</v>
      </c>
    </row>
    <row r="3" spans="1:15" s="26" customFormat="1" ht="19.5" customHeight="1">
      <c r="A3" s="134"/>
      <c r="B3" s="135"/>
      <c r="C3" s="28" t="s">
        <v>4</v>
      </c>
      <c r="D3" s="28" t="s">
        <v>5</v>
      </c>
      <c r="E3" s="29" t="s">
        <v>150</v>
      </c>
      <c r="F3" s="137"/>
      <c r="G3" s="28" t="s">
        <v>4</v>
      </c>
      <c r="H3" s="28" t="s">
        <v>6</v>
      </c>
      <c r="I3" s="28" t="s">
        <v>7</v>
      </c>
      <c r="J3" s="27" t="s">
        <v>8</v>
      </c>
      <c r="K3" s="31" t="s">
        <v>9</v>
      </c>
      <c r="L3" s="28" t="s">
        <v>64</v>
      </c>
      <c r="M3" s="28" t="s">
        <v>65</v>
      </c>
      <c r="N3" s="28" t="s">
        <v>66</v>
      </c>
      <c r="O3" s="35" t="s">
        <v>10</v>
      </c>
    </row>
    <row r="4" spans="1:15" s="26" customFormat="1" ht="15.75" customHeight="1">
      <c r="A4" s="130">
        <v>17</v>
      </c>
      <c r="B4" s="131"/>
      <c r="C4" s="32">
        <v>535</v>
      </c>
      <c r="D4" s="32">
        <v>528</v>
      </c>
      <c r="E4" s="32">
        <v>7</v>
      </c>
      <c r="F4" s="32">
        <v>2991</v>
      </c>
      <c r="G4" s="32">
        <v>68756</v>
      </c>
      <c r="H4" s="32">
        <v>35010</v>
      </c>
      <c r="I4" s="32">
        <v>33746</v>
      </c>
      <c r="J4" s="32">
        <v>96814</v>
      </c>
      <c r="K4" s="32">
        <v>24174</v>
      </c>
      <c r="L4" s="32">
        <v>4473</v>
      </c>
      <c r="M4" s="32">
        <v>203</v>
      </c>
      <c r="N4" s="32">
        <v>4270</v>
      </c>
      <c r="O4" s="32">
        <v>697</v>
      </c>
    </row>
    <row r="5" spans="1:15" s="26" customFormat="1" ht="15.75" customHeight="1">
      <c r="A5" s="130">
        <f>A4+1</f>
        <v>18</v>
      </c>
      <c r="B5" s="131"/>
      <c r="C5" s="32">
        <v>531</v>
      </c>
      <c r="D5" s="32">
        <v>525</v>
      </c>
      <c r="E5" s="32">
        <v>6</v>
      </c>
      <c r="F5" s="32">
        <v>2966</v>
      </c>
      <c r="G5" s="32">
        <v>68036</v>
      </c>
      <c r="H5" s="32">
        <v>34863</v>
      </c>
      <c r="I5" s="32">
        <v>33173</v>
      </c>
      <c r="J5" s="32">
        <v>96934</v>
      </c>
      <c r="K5" s="32">
        <v>23859</v>
      </c>
      <c r="L5" s="32">
        <v>4467</v>
      </c>
      <c r="M5" s="32">
        <v>211</v>
      </c>
      <c r="N5" s="32">
        <v>4256</v>
      </c>
      <c r="O5" s="32">
        <v>671</v>
      </c>
    </row>
    <row r="6" spans="1:15" s="26" customFormat="1" ht="15.75" customHeight="1">
      <c r="A6" s="130">
        <f>A5+1</f>
        <v>19</v>
      </c>
      <c r="B6" s="131"/>
      <c r="C6" s="26">
        <v>527</v>
      </c>
      <c r="D6" s="26">
        <v>521</v>
      </c>
      <c r="E6" s="26">
        <v>6</v>
      </c>
      <c r="F6" s="26">
        <v>2937</v>
      </c>
      <c r="G6" s="26">
        <v>66838</v>
      </c>
      <c r="H6" s="26">
        <v>34203</v>
      </c>
      <c r="I6" s="26">
        <v>32635</v>
      </c>
      <c r="J6" s="26">
        <v>96564</v>
      </c>
      <c r="K6" s="26">
        <v>23564</v>
      </c>
      <c r="L6" s="26">
        <v>4459</v>
      </c>
      <c r="M6" s="26">
        <v>217</v>
      </c>
      <c r="N6" s="26">
        <v>4242</v>
      </c>
      <c r="O6" s="26">
        <v>688</v>
      </c>
    </row>
    <row r="7" spans="1:15" s="26" customFormat="1" ht="15.75" customHeight="1">
      <c r="A7" s="130">
        <f>A6+1</f>
        <v>20</v>
      </c>
      <c r="B7" s="108"/>
      <c r="C7" s="26">
        <v>521</v>
      </c>
      <c r="D7" s="26">
        <v>516</v>
      </c>
      <c r="E7" s="26">
        <v>5</v>
      </c>
      <c r="F7" s="26">
        <v>2880</v>
      </c>
      <c r="G7" s="26">
        <v>65366</v>
      </c>
      <c r="H7" s="26">
        <v>33536</v>
      </c>
      <c r="I7" s="26">
        <v>31830</v>
      </c>
      <c r="J7" s="26">
        <v>95324</v>
      </c>
      <c r="K7" s="26">
        <v>23058</v>
      </c>
      <c r="L7" s="26">
        <v>4428</v>
      </c>
      <c r="M7" s="26">
        <v>219</v>
      </c>
      <c r="N7" s="26">
        <v>4209</v>
      </c>
      <c r="O7" s="26">
        <v>681</v>
      </c>
    </row>
    <row r="8" spans="1:15" s="20" customFormat="1" ht="15.75" customHeight="1">
      <c r="A8" s="138">
        <f>A7+1</f>
        <v>21</v>
      </c>
      <c r="B8" s="139"/>
      <c r="C8" s="34">
        <f aca="true" t="shared" si="0" ref="C8:O8">SUM(C13,C25,C38,C41,C55)</f>
        <v>520</v>
      </c>
      <c r="D8" s="34">
        <f t="shared" si="0"/>
        <v>515</v>
      </c>
      <c r="E8" s="34">
        <f t="shared" si="0"/>
        <v>5</v>
      </c>
      <c r="F8" s="34">
        <f>SUM(F13,F25,F38,F41,F55)</f>
        <v>2832</v>
      </c>
      <c r="G8" s="34">
        <f t="shared" si="0"/>
        <v>63432</v>
      </c>
      <c r="H8" s="34">
        <f t="shared" si="0"/>
        <v>32276</v>
      </c>
      <c r="I8" s="34">
        <f t="shared" si="0"/>
        <v>31156</v>
      </c>
      <c r="J8" s="34">
        <f t="shared" si="0"/>
        <v>95124</v>
      </c>
      <c r="K8" s="34">
        <f t="shared" si="0"/>
        <v>22687</v>
      </c>
      <c r="L8" s="34">
        <f t="shared" si="0"/>
        <v>4366</v>
      </c>
      <c r="M8" s="34">
        <f t="shared" si="0"/>
        <v>213</v>
      </c>
      <c r="N8" s="34">
        <f t="shared" si="0"/>
        <v>4153</v>
      </c>
      <c r="O8" s="34">
        <f t="shared" si="0"/>
        <v>671</v>
      </c>
    </row>
    <row r="9" spans="1:15" s="26" customFormat="1" ht="15.75" customHeight="1">
      <c r="A9" s="140" t="s">
        <v>41</v>
      </c>
      <c r="B9" s="141"/>
      <c r="C9" s="32">
        <f>SUM(D9:E9)</f>
        <v>1</v>
      </c>
      <c r="D9" s="32">
        <v>1</v>
      </c>
      <c r="E9" s="32">
        <v>0</v>
      </c>
      <c r="F9" s="32">
        <v>5</v>
      </c>
      <c r="G9" s="32">
        <f>SUM(H9:I9)</f>
        <v>149</v>
      </c>
      <c r="H9" s="32">
        <v>75</v>
      </c>
      <c r="I9" s="32">
        <v>74</v>
      </c>
      <c r="J9" s="32">
        <v>160</v>
      </c>
      <c r="K9" s="32">
        <v>44</v>
      </c>
      <c r="L9" s="32">
        <f>M9+N9</f>
        <v>7</v>
      </c>
      <c r="M9" s="32">
        <v>2</v>
      </c>
      <c r="N9" s="32">
        <v>5</v>
      </c>
      <c r="O9" s="32">
        <v>0</v>
      </c>
    </row>
    <row r="10" spans="1:15" s="26" customFormat="1" ht="15.75" customHeight="1">
      <c r="A10" s="140" t="s">
        <v>42</v>
      </c>
      <c r="B10" s="141"/>
      <c r="C10" s="32">
        <f>SUM(D10:E10)</f>
        <v>278</v>
      </c>
      <c r="D10" s="32">
        <v>273</v>
      </c>
      <c r="E10" s="32">
        <f>'1公'!E8</f>
        <v>5</v>
      </c>
      <c r="F10" s="32">
        <f>'1公'!F8</f>
        <v>1091</v>
      </c>
      <c r="G10" s="32">
        <f>SUM(H10:I10)</f>
        <v>22229</v>
      </c>
      <c r="H10" s="32">
        <f>'1公'!H8</f>
        <v>11326</v>
      </c>
      <c r="I10" s="32">
        <f>'1公'!I8</f>
        <v>10903</v>
      </c>
      <c r="J10" s="32">
        <f>'1公'!J8</f>
        <v>38942</v>
      </c>
      <c r="K10" s="32">
        <f>'1公'!K8</f>
        <v>8185</v>
      </c>
      <c r="L10" s="32">
        <f>M10+N10</f>
        <v>1679</v>
      </c>
      <c r="M10" s="32">
        <f>'1公'!M8</f>
        <v>44</v>
      </c>
      <c r="N10" s="32">
        <f>'1公'!N8</f>
        <v>1635</v>
      </c>
      <c r="O10" s="32">
        <f>'1公'!O8</f>
        <v>102</v>
      </c>
    </row>
    <row r="11" spans="1:15" s="26" customFormat="1" ht="15.75" customHeight="1">
      <c r="A11" s="140" t="s">
        <v>43</v>
      </c>
      <c r="B11" s="141"/>
      <c r="C11" s="32">
        <f>SUM(D11:E11)</f>
        <v>241</v>
      </c>
      <c r="D11" s="32">
        <v>241</v>
      </c>
      <c r="E11" s="32">
        <f>'1私'!E8</f>
        <v>0</v>
      </c>
      <c r="F11" s="32">
        <f>'1私'!F8</f>
        <v>1736</v>
      </c>
      <c r="G11" s="32">
        <f>SUM(H11:I11)</f>
        <v>41054</v>
      </c>
      <c r="H11" s="32">
        <f>'1私'!H8</f>
        <v>20875</v>
      </c>
      <c r="I11" s="32">
        <f>'1私'!I8</f>
        <v>20179</v>
      </c>
      <c r="J11" s="32">
        <f>'1私'!J8</f>
        <v>56022</v>
      </c>
      <c r="K11" s="32">
        <f>'1私'!K8</f>
        <v>14458</v>
      </c>
      <c r="L11" s="32">
        <f>M11+N11</f>
        <v>2680</v>
      </c>
      <c r="M11" s="32">
        <f>'1私'!M8</f>
        <v>167</v>
      </c>
      <c r="N11" s="32">
        <f>'1私'!N8</f>
        <v>2513</v>
      </c>
      <c r="O11" s="32">
        <f>'1私'!O8</f>
        <v>569</v>
      </c>
    </row>
    <row r="12" spans="1:15" s="26" customFormat="1" ht="15.75" customHeight="1">
      <c r="A12" s="118"/>
      <c r="B12" s="119"/>
      <c r="C12" s="32"/>
      <c r="D12" s="32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15" s="20" customFormat="1" ht="15.75" customHeight="1">
      <c r="A13" s="111" t="s">
        <v>67</v>
      </c>
      <c r="B13" s="112"/>
      <c r="C13" s="34">
        <f aca="true" t="shared" si="1" ref="C13:O13">SUM(C14:C23)</f>
        <v>53</v>
      </c>
      <c r="D13" s="34">
        <f t="shared" si="1"/>
        <v>49</v>
      </c>
      <c r="E13" s="34">
        <f t="shared" si="1"/>
        <v>4</v>
      </c>
      <c r="F13" s="34">
        <f>SUM(F14:F23)</f>
        <v>178</v>
      </c>
      <c r="G13" s="34">
        <f t="shared" si="1"/>
        <v>2951</v>
      </c>
      <c r="H13" s="34">
        <f t="shared" si="1"/>
        <v>1506</v>
      </c>
      <c r="I13" s="34">
        <f t="shared" si="1"/>
        <v>1445</v>
      </c>
      <c r="J13" s="34">
        <f t="shared" si="1"/>
        <v>6045</v>
      </c>
      <c r="K13" s="34">
        <f t="shared" si="1"/>
        <v>1080</v>
      </c>
      <c r="L13" s="34">
        <f t="shared" si="1"/>
        <v>264</v>
      </c>
      <c r="M13" s="34">
        <f t="shared" si="1"/>
        <v>5</v>
      </c>
      <c r="N13" s="34">
        <f t="shared" si="1"/>
        <v>259</v>
      </c>
      <c r="O13" s="34">
        <f t="shared" si="1"/>
        <v>14</v>
      </c>
    </row>
    <row r="14" spans="2:15" s="26" customFormat="1" ht="15.75" customHeight="1">
      <c r="B14" s="119" t="s">
        <v>44</v>
      </c>
      <c r="C14" s="32">
        <f aca="true" t="shared" si="2" ref="C14:C23">SUM(D14:E14)</f>
        <v>7</v>
      </c>
      <c r="D14" s="32">
        <v>7</v>
      </c>
      <c r="E14" s="32">
        <v>0</v>
      </c>
      <c r="F14" s="32">
        <v>20</v>
      </c>
      <c r="G14" s="32">
        <f aca="true" t="shared" si="3" ref="G14:G23">SUM(H14:I14)</f>
        <v>214</v>
      </c>
      <c r="H14" s="32">
        <v>100</v>
      </c>
      <c r="I14" s="32">
        <v>114</v>
      </c>
      <c r="J14" s="32">
        <v>745</v>
      </c>
      <c r="K14" s="32">
        <v>80</v>
      </c>
      <c r="L14" s="32">
        <f aca="true" t="shared" si="4" ref="L14:L23">M14+N14</f>
        <v>36</v>
      </c>
      <c r="M14" s="32">
        <v>1</v>
      </c>
      <c r="N14" s="32">
        <v>35</v>
      </c>
      <c r="O14" s="32">
        <v>1</v>
      </c>
    </row>
    <row r="15" spans="2:15" s="26" customFormat="1" ht="15.75" customHeight="1">
      <c r="B15" s="119" t="s">
        <v>45</v>
      </c>
      <c r="C15" s="32">
        <f t="shared" si="2"/>
        <v>17</v>
      </c>
      <c r="D15" s="32">
        <v>13</v>
      </c>
      <c r="E15" s="32">
        <v>4</v>
      </c>
      <c r="F15" s="32">
        <v>57</v>
      </c>
      <c r="G15" s="32">
        <f t="shared" si="3"/>
        <v>938</v>
      </c>
      <c r="H15" s="32">
        <v>471</v>
      </c>
      <c r="I15" s="32">
        <v>467</v>
      </c>
      <c r="J15" s="32">
        <v>1840</v>
      </c>
      <c r="K15" s="32">
        <v>377</v>
      </c>
      <c r="L15" s="32">
        <f t="shared" si="4"/>
        <v>69</v>
      </c>
      <c r="M15" s="32">
        <v>2</v>
      </c>
      <c r="N15" s="32">
        <v>67</v>
      </c>
      <c r="O15" s="32">
        <v>7</v>
      </c>
    </row>
    <row r="16" spans="2:15" s="26" customFormat="1" ht="15.75" customHeight="1">
      <c r="B16" s="119" t="s">
        <v>46</v>
      </c>
      <c r="C16" s="32">
        <f t="shared" si="2"/>
        <v>4</v>
      </c>
      <c r="D16" s="32">
        <v>4</v>
      </c>
      <c r="E16" s="32">
        <v>0</v>
      </c>
      <c r="F16" s="32">
        <v>9</v>
      </c>
      <c r="G16" s="32">
        <f t="shared" si="3"/>
        <v>123</v>
      </c>
      <c r="H16" s="32">
        <v>70</v>
      </c>
      <c r="I16" s="32">
        <v>53</v>
      </c>
      <c r="J16" s="32">
        <v>315</v>
      </c>
      <c r="K16" s="32">
        <v>51</v>
      </c>
      <c r="L16" s="32">
        <f t="shared" si="4"/>
        <v>13</v>
      </c>
      <c r="M16" s="32">
        <v>0</v>
      </c>
      <c r="N16" s="32">
        <v>13</v>
      </c>
      <c r="O16" s="32">
        <v>0</v>
      </c>
    </row>
    <row r="17" spans="2:15" s="26" customFormat="1" ht="15.75" customHeight="1">
      <c r="B17" s="119" t="s">
        <v>68</v>
      </c>
      <c r="C17" s="32">
        <f t="shared" si="2"/>
        <v>5</v>
      </c>
      <c r="D17" s="32">
        <v>5</v>
      </c>
      <c r="E17" s="32">
        <v>0</v>
      </c>
      <c r="F17" s="32">
        <v>15</v>
      </c>
      <c r="G17" s="32">
        <f t="shared" si="3"/>
        <v>225</v>
      </c>
      <c r="H17" s="32">
        <v>101</v>
      </c>
      <c r="I17" s="32">
        <v>124</v>
      </c>
      <c r="J17" s="32">
        <v>620</v>
      </c>
      <c r="K17" s="32">
        <v>78</v>
      </c>
      <c r="L17" s="32">
        <f t="shared" si="4"/>
        <v>25</v>
      </c>
      <c r="M17" s="32">
        <v>0</v>
      </c>
      <c r="N17" s="32">
        <v>25</v>
      </c>
      <c r="O17" s="32">
        <v>0</v>
      </c>
    </row>
    <row r="18" spans="2:15" s="26" customFormat="1" ht="15.75" customHeight="1">
      <c r="B18" s="119" t="s">
        <v>69</v>
      </c>
      <c r="C18" s="32">
        <f t="shared" si="2"/>
        <v>8</v>
      </c>
      <c r="D18" s="32">
        <v>8</v>
      </c>
      <c r="E18" s="32">
        <v>0</v>
      </c>
      <c r="F18" s="32">
        <v>40</v>
      </c>
      <c r="G18" s="32">
        <f t="shared" si="3"/>
        <v>861</v>
      </c>
      <c r="H18" s="32">
        <v>455</v>
      </c>
      <c r="I18" s="32">
        <v>406</v>
      </c>
      <c r="J18" s="32">
        <v>1160</v>
      </c>
      <c r="K18" s="32">
        <v>266</v>
      </c>
      <c r="L18" s="32">
        <f t="shared" si="4"/>
        <v>64</v>
      </c>
      <c r="M18" s="32">
        <v>2</v>
      </c>
      <c r="N18" s="32">
        <v>62</v>
      </c>
      <c r="O18" s="32">
        <v>5</v>
      </c>
    </row>
    <row r="19" spans="2:15" s="26" customFormat="1" ht="15.75" customHeight="1">
      <c r="B19" s="119" t="s">
        <v>21</v>
      </c>
      <c r="C19" s="32">
        <f t="shared" si="2"/>
        <v>3</v>
      </c>
      <c r="D19" s="32">
        <v>3</v>
      </c>
      <c r="E19" s="32">
        <v>0</v>
      </c>
      <c r="F19" s="32">
        <v>13</v>
      </c>
      <c r="G19" s="32">
        <f t="shared" si="3"/>
        <v>190</v>
      </c>
      <c r="H19" s="32">
        <v>107</v>
      </c>
      <c r="I19" s="32">
        <v>83</v>
      </c>
      <c r="J19" s="32">
        <v>490</v>
      </c>
      <c r="K19" s="32">
        <v>83</v>
      </c>
      <c r="L19" s="32">
        <f t="shared" si="4"/>
        <v>18</v>
      </c>
      <c r="M19" s="32">
        <v>0</v>
      </c>
      <c r="N19" s="32">
        <v>18</v>
      </c>
      <c r="O19" s="32">
        <v>0</v>
      </c>
    </row>
    <row r="20" spans="2:15" s="26" customFormat="1" ht="15.75" customHeight="1">
      <c r="B20" s="119" t="s">
        <v>22</v>
      </c>
      <c r="C20" s="32">
        <f t="shared" si="2"/>
        <v>1</v>
      </c>
      <c r="D20" s="32">
        <v>1</v>
      </c>
      <c r="E20" s="32">
        <v>0</v>
      </c>
      <c r="F20" s="32">
        <v>6</v>
      </c>
      <c r="G20" s="32">
        <f t="shared" si="3"/>
        <v>154</v>
      </c>
      <c r="H20" s="32">
        <v>73</v>
      </c>
      <c r="I20" s="32">
        <v>81</v>
      </c>
      <c r="J20" s="32">
        <v>180</v>
      </c>
      <c r="K20" s="32">
        <v>47</v>
      </c>
      <c r="L20" s="32">
        <f t="shared" si="4"/>
        <v>9</v>
      </c>
      <c r="M20" s="32">
        <v>0</v>
      </c>
      <c r="N20" s="32">
        <v>9</v>
      </c>
      <c r="O20" s="32">
        <v>0</v>
      </c>
    </row>
    <row r="21" spans="2:15" s="26" customFormat="1" ht="15.75" customHeight="1">
      <c r="B21" s="119" t="s">
        <v>23</v>
      </c>
      <c r="C21" s="32">
        <f t="shared" si="2"/>
        <v>1</v>
      </c>
      <c r="D21" s="32">
        <v>1</v>
      </c>
      <c r="E21" s="32">
        <v>0</v>
      </c>
      <c r="F21" s="32">
        <v>3</v>
      </c>
      <c r="G21" s="32">
        <f t="shared" si="3"/>
        <v>54</v>
      </c>
      <c r="H21" s="32">
        <v>25</v>
      </c>
      <c r="I21" s="32">
        <v>29</v>
      </c>
      <c r="J21" s="32">
        <v>160</v>
      </c>
      <c r="K21" s="32">
        <v>16</v>
      </c>
      <c r="L21" s="32">
        <f t="shared" si="4"/>
        <v>5</v>
      </c>
      <c r="M21" s="32">
        <v>0</v>
      </c>
      <c r="N21" s="32">
        <v>5</v>
      </c>
      <c r="O21" s="32">
        <v>0</v>
      </c>
    </row>
    <row r="22" spans="2:15" s="26" customFormat="1" ht="15.75" customHeight="1">
      <c r="B22" s="119" t="s">
        <v>24</v>
      </c>
      <c r="C22" s="32">
        <f t="shared" si="2"/>
        <v>4</v>
      </c>
      <c r="D22" s="32">
        <v>4</v>
      </c>
      <c r="E22" s="32">
        <v>0</v>
      </c>
      <c r="F22" s="32">
        <v>6</v>
      </c>
      <c r="G22" s="32">
        <f t="shared" si="3"/>
        <v>72</v>
      </c>
      <c r="H22" s="32">
        <v>40</v>
      </c>
      <c r="I22" s="32">
        <v>32</v>
      </c>
      <c r="J22" s="32">
        <v>220</v>
      </c>
      <c r="K22" s="32">
        <v>42</v>
      </c>
      <c r="L22" s="32">
        <f t="shared" si="4"/>
        <v>11</v>
      </c>
      <c r="M22" s="32">
        <v>0</v>
      </c>
      <c r="N22" s="32">
        <v>11</v>
      </c>
      <c r="O22" s="32">
        <v>0</v>
      </c>
    </row>
    <row r="23" spans="2:15" s="26" customFormat="1" ht="15.75" customHeight="1">
      <c r="B23" s="119" t="s">
        <v>25</v>
      </c>
      <c r="C23" s="32">
        <f t="shared" si="2"/>
        <v>3</v>
      </c>
      <c r="D23" s="32">
        <v>3</v>
      </c>
      <c r="E23" s="32">
        <v>0</v>
      </c>
      <c r="F23" s="32">
        <v>9</v>
      </c>
      <c r="G23" s="32">
        <f t="shared" si="3"/>
        <v>120</v>
      </c>
      <c r="H23" s="32">
        <v>64</v>
      </c>
      <c r="I23" s="32">
        <v>56</v>
      </c>
      <c r="J23" s="32">
        <v>315</v>
      </c>
      <c r="K23" s="32">
        <v>40</v>
      </c>
      <c r="L23" s="32">
        <f t="shared" si="4"/>
        <v>14</v>
      </c>
      <c r="M23" s="32">
        <v>0</v>
      </c>
      <c r="N23" s="32">
        <v>14</v>
      </c>
      <c r="O23" s="32">
        <v>1</v>
      </c>
    </row>
    <row r="24" spans="2:15" s="26" customFormat="1" ht="15.75" customHeight="1">
      <c r="B24" s="119"/>
      <c r="C24" s="32"/>
      <c r="D24" s="32"/>
      <c r="E24" s="32"/>
      <c r="F24" s="32"/>
      <c r="G24" s="120"/>
      <c r="H24" s="32"/>
      <c r="I24" s="32"/>
      <c r="J24" s="32"/>
      <c r="K24" s="32"/>
      <c r="L24" s="120"/>
      <c r="M24" s="32"/>
      <c r="N24" s="32"/>
      <c r="O24" s="32"/>
    </row>
    <row r="25" spans="1:15" s="20" customFormat="1" ht="15.75" customHeight="1">
      <c r="A25" s="111" t="s">
        <v>70</v>
      </c>
      <c r="B25" s="112"/>
      <c r="C25" s="34">
        <f>SUM(C26:C36)</f>
        <v>124</v>
      </c>
      <c r="D25" s="34">
        <f>SUM(D26:D36)</f>
        <v>124</v>
      </c>
      <c r="E25" s="34">
        <f aca="true" t="shared" si="5" ref="E25:O25">SUM(E26:E36)</f>
        <v>0</v>
      </c>
      <c r="F25" s="34">
        <f>SUM(F26:F36)</f>
        <v>691</v>
      </c>
      <c r="G25" s="34">
        <f t="shared" si="5"/>
        <v>16080</v>
      </c>
      <c r="H25" s="34">
        <f t="shared" si="5"/>
        <v>8109</v>
      </c>
      <c r="I25" s="34">
        <f t="shared" si="5"/>
        <v>7971</v>
      </c>
      <c r="J25" s="34">
        <f t="shared" si="5"/>
        <v>22461</v>
      </c>
      <c r="K25" s="34">
        <f t="shared" si="5"/>
        <v>5823</v>
      </c>
      <c r="L25" s="34">
        <f t="shared" si="5"/>
        <v>1092</v>
      </c>
      <c r="M25" s="34">
        <f t="shared" si="5"/>
        <v>57</v>
      </c>
      <c r="N25" s="34">
        <f t="shared" si="5"/>
        <v>1035</v>
      </c>
      <c r="O25" s="34">
        <f t="shared" si="5"/>
        <v>222</v>
      </c>
    </row>
    <row r="26" spans="2:15" s="26" customFormat="1" ht="15.75" customHeight="1">
      <c r="B26" s="119" t="s">
        <v>47</v>
      </c>
      <c r="C26" s="32">
        <f aca="true" t="shared" si="6" ref="C26:C36">SUM(D26:E26)</f>
        <v>26</v>
      </c>
      <c r="D26" s="32">
        <v>26</v>
      </c>
      <c r="E26" s="32">
        <v>0</v>
      </c>
      <c r="F26" s="32">
        <v>158</v>
      </c>
      <c r="G26" s="32">
        <f aca="true" t="shared" si="7" ref="G26:G36">SUM(H26:I26)</f>
        <v>3699</v>
      </c>
      <c r="H26" s="32">
        <v>1809</v>
      </c>
      <c r="I26" s="32">
        <v>1890</v>
      </c>
      <c r="J26" s="32">
        <v>4899</v>
      </c>
      <c r="K26" s="32">
        <v>1265</v>
      </c>
      <c r="L26" s="32">
        <f aca="true" t="shared" si="8" ref="L26:L36">M26+N26</f>
        <v>246</v>
      </c>
      <c r="M26" s="32">
        <v>22</v>
      </c>
      <c r="N26" s="32">
        <v>224</v>
      </c>
      <c r="O26" s="32">
        <v>69</v>
      </c>
    </row>
    <row r="27" spans="2:15" s="26" customFormat="1" ht="15.75" customHeight="1">
      <c r="B27" s="119" t="s">
        <v>48</v>
      </c>
      <c r="C27" s="32">
        <f t="shared" si="6"/>
        <v>20</v>
      </c>
      <c r="D27" s="32">
        <v>20</v>
      </c>
      <c r="E27" s="32">
        <v>0</v>
      </c>
      <c r="F27" s="32">
        <v>79</v>
      </c>
      <c r="G27" s="32">
        <f t="shared" si="7"/>
        <v>1771</v>
      </c>
      <c r="H27" s="32">
        <v>879</v>
      </c>
      <c r="I27" s="32">
        <v>892</v>
      </c>
      <c r="J27" s="32">
        <v>2640</v>
      </c>
      <c r="K27" s="32">
        <v>667</v>
      </c>
      <c r="L27" s="32">
        <f t="shared" si="8"/>
        <v>124</v>
      </c>
      <c r="M27" s="32">
        <v>2</v>
      </c>
      <c r="N27" s="32">
        <v>122</v>
      </c>
      <c r="O27" s="32">
        <v>27</v>
      </c>
    </row>
    <row r="28" spans="2:15" s="26" customFormat="1" ht="15.75" customHeight="1">
      <c r="B28" s="119" t="s">
        <v>49</v>
      </c>
      <c r="C28" s="32">
        <f t="shared" si="6"/>
        <v>10</v>
      </c>
      <c r="D28" s="32">
        <v>10</v>
      </c>
      <c r="E28" s="32">
        <v>0</v>
      </c>
      <c r="F28" s="32">
        <v>75</v>
      </c>
      <c r="G28" s="32">
        <f t="shared" si="7"/>
        <v>1733</v>
      </c>
      <c r="H28" s="32">
        <v>878</v>
      </c>
      <c r="I28" s="32">
        <v>855</v>
      </c>
      <c r="J28" s="32">
        <v>2045</v>
      </c>
      <c r="K28" s="32">
        <v>619</v>
      </c>
      <c r="L28" s="32">
        <f t="shared" si="8"/>
        <v>113</v>
      </c>
      <c r="M28" s="32">
        <v>10</v>
      </c>
      <c r="N28" s="32">
        <v>103</v>
      </c>
      <c r="O28" s="32">
        <v>19</v>
      </c>
    </row>
    <row r="29" spans="2:15" s="26" customFormat="1" ht="15.75" customHeight="1">
      <c r="B29" s="119" t="s">
        <v>50</v>
      </c>
      <c r="C29" s="32">
        <f t="shared" si="6"/>
        <v>28</v>
      </c>
      <c r="D29" s="32">
        <v>28</v>
      </c>
      <c r="E29" s="32">
        <v>0</v>
      </c>
      <c r="F29" s="32">
        <v>183</v>
      </c>
      <c r="G29" s="32">
        <f t="shared" si="7"/>
        <v>4467</v>
      </c>
      <c r="H29" s="32">
        <v>2256</v>
      </c>
      <c r="I29" s="32">
        <v>2211</v>
      </c>
      <c r="J29" s="32">
        <v>6262</v>
      </c>
      <c r="K29" s="32">
        <v>1601</v>
      </c>
      <c r="L29" s="32">
        <f t="shared" si="8"/>
        <v>291</v>
      </c>
      <c r="M29" s="32">
        <v>15</v>
      </c>
      <c r="N29" s="32">
        <v>276</v>
      </c>
      <c r="O29" s="32">
        <v>51</v>
      </c>
    </row>
    <row r="30" spans="2:15" s="26" customFormat="1" ht="15.75" customHeight="1">
      <c r="B30" s="119" t="s">
        <v>51</v>
      </c>
      <c r="C30" s="32">
        <f t="shared" si="6"/>
        <v>10</v>
      </c>
      <c r="D30" s="32">
        <v>10</v>
      </c>
      <c r="E30" s="32">
        <v>0</v>
      </c>
      <c r="F30" s="32">
        <v>54</v>
      </c>
      <c r="G30" s="32">
        <f t="shared" si="7"/>
        <v>1534</v>
      </c>
      <c r="H30" s="32">
        <v>837</v>
      </c>
      <c r="I30" s="32">
        <v>697</v>
      </c>
      <c r="J30" s="32">
        <v>1825</v>
      </c>
      <c r="K30" s="32">
        <v>575</v>
      </c>
      <c r="L30" s="32">
        <f t="shared" si="8"/>
        <v>74</v>
      </c>
      <c r="M30" s="32">
        <v>4</v>
      </c>
      <c r="N30" s="32">
        <v>70</v>
      </c>
      <c r="O30" s="32">
        <v>38</v>
      </c>
    </row>
    <row r="31" spans="2:15" s="26" customFormat="1" ht="15.75" customHeight="1">
      <c r="B31" s="119" t="s">
        <v>52</v>
      </c>
      <c r="C31" s="32">
        <f t="shared" si="6"/>
        <v>9</v>
      </c>
      <c r="D31" s="32">
        <v>9</v>
      </c>
      <c r="E31" s="32">
        <v>0</v>
      </c>
      <c r="F31" s="32">
        <v>40</v>
      </c>
      <c r="G31" s="32">
        <f t="shared" si="7"/>
        <v>789</v>
      </c>
      <c r="H31" s="32">
        <v>389</v>
      </c>
      <c r="I31" s="32">
        <v>400</v>
      </c>
      <c r="J31" s="32">
        <v>1240</v>
      </c>
      <c r="K31" s="32">
        <v>298</v>
      </c>
      <c r="L31" s="32">
        <f t="shared" si="8"/>
        <v>70</v>
      </c>
      <c r="M31" s="32">
        <v>2</v>
      </c>
      <c r="N31" s="32">
        <v>68</v>
      </c>
      <c r="O31" s="32">
        <v>8</v>
      </c>
    </row>
    <row r="32" spans="2:15" s="26" customFormat="1" ht="15.75" customHeight="1">
      <c r="B32" s="119" t="s">
        <v>26</v>
      </c>
      <c r="C32" s="32">
        <f t="shared" si="6"/>
        <v>6</v>
      </c>
      <c r="D32" s="32">
        <v>6</v>
      </c>
      <c r="E32" s="32">
        <v>0</v>
      </c>
      <c r="F32" s="32">
        <v>27</v>
      </c>
      <c r="G32" s="32">
        <f t="shared" si="7"/>
        <v>541</v>
      </c>
      <c r="H32" s="32">
        <v>267</v>
      </c>
      <c r="I32" s="32">
        <v>274</v>
      </c>
      <c r="J32" s="32">
        <v>1060</v>
      </c>
      <c r="K32" s="32">
        <v>219</v>
      </c>
      <c r="L32" s="32">
        <f t="shared" si="8"/>
        <v>40</v>
      </c>
      <c r="M32" s="32">
        <v>0</v>
      </c>
      <c r="N32" s="32">
        <v>40</v>
      </c>
      <c r="O32" s="32">
        <v>4</v>
      </c>
    </row>
    <row r="33" spans="2:15" s="26" customFormat="1" ht="15.75" customHeight="1">
      <c r="B33" s="119" t="s">
        <v>27</v>
      </c>
      <c r="C33" s="32">
        <f t="shared" si="6"/>
        <v>4</v>
      </c>
      <c r="D33" s="32">
        <v>4</v>
      </c>
      <c r="E33" s="32">
        <v>0</v>
      </c>
      <c r="F33" s="32">
        <v>23</v>
      </c>
      <c r="G33" s="32">
        <f t="shared" si="7"/>
        <v>462</v>
      </c>
      <c r="H33" s="32">
        <v>238</v>
      </c>
      <c r="I33" s="32">
        <v>224</v>
      </c>
      <c r="J33" s="32">
        <v>850</v>
      </c>
      <c r="K33" s="32">
        <v>185</v>
      </c>
      <c r="L33" s="32">
        <f t="shared" si="8"/>
        <v>52</v>
      </c>
      <c r="M33" s="32">
        <v>1</v>
      </c>
      <c r="N33" s="32">
        <v>51</v>
      </c>
      <c r="O33" s="32">
        <v>0</v>
      </c>
    </row>
    <row r="34" spans="2:15" s="26" customFormat="1" ht="15.75" customHeight="1">
      <c r="B34" s="119" t="s">
        <v>28</v>
      </c>
      <c r="C34" s="32">
        <f t="shared" si="6"/>
        <v>6</v>
      </c>
      <c r="D34" s="32">
        <v>6</v>
      </c>
      <c r="E34" s="32">
        <v>0</v>
      </c>
      <c r="F34" s="32">
        <v>33</v>
      </c>
      <c r="G34" s="32">
        <f t="shared" si="7"/>
        <v>773</v>
      </c>
      <c r="H34" s="32">
        <v>373</v>
      </c>
      <c r="I34" s="32">
        <v>400</v>
      </c>
      <c r="J34" s="32">
        <v>1010</v>
      </c>
      <c r="K34" s="32">
        <v>279</v>
      </c>
      <c r="L34" s="32">
        <f t="shared" si="8"/>
        <v>58</v>
      </c>
      <c r="M34" s="32">
        <v>1</v>
      </c>
      <c r="N34" s="32">
        <v>57</v>
      </c>
      <c r="O34" s="32">
        <v>1</v>
      </c>
    </row>
    <row r="35" spans="2:15" s="26" customFormat="1" ht="15.75" customHeight="1">
      <c r="B35" s="119" t="s">
        <v>29</v>
      </c>
      <c r="C35" s="32">
        <f t="shared" si="6"/>
        <v>5</v>
      </c>
      <c r="D35" s="32">
        <v>5</v>
      </c>
      <c r="E35" s="32">
        <v>0</v>
      </c>
      <c r="F35" s="32">
        <v>19</v>
      </c>
      <c r="G35" s="32">
        <f t="shared" si="7"/>
        <v>311</v>
      </c>
      <c r="H35" s="32">
        <v>183</v>
      </c>
      <c r="I35" s="32">
        <v>128</v>
      </c>
      <c r="J35" s="32">
        <v>630</v>
      </c>
      <c r="K35" s="32">
        <v>115</v>
      </c>
      <c r="L35" s="32">
        <f t="shared" si="8"/>
        <v>24</v>
      </c>
      <c r="M35" s="32">
        <v>0</v>
      </c>
      <c r="N35" s="32">
        <v>24</v>
      </c>
      <c r="O35" s="32">
        <v>5</v>
      </c>
    </row>
    <row r="36" spans="2:15" s="26" customFormat="1" ht="15.75" customHeight="1">
      <c r="B36" s="119" t="s">
        <v>30</v>
      </c>
      <c r="C36" s="32">
        <f t="shared" si="6"/>
        <v>0</v>
      </c>
      <c r="D36" s="32">
        <v>0</v>
      </c>
      <c r="E36" s="32">
        <v>0</v>
      </c>
      <c r="F36" s="32">
        <v>0</v>
      </c>
      <c r="G36" s="120">
        <f t="shared" si="7"/>
        <v>0</v>
      </c>
      <c r="H36" s="32">
        <v>0</v>
      </c>
      <c r="I36" s="32">
        <v>0</v>
      </c>
      <c r="J36" s="32">
        <v>0</v>
      </c>
      <c r="K36" s="32">
        <v>0</v>
      </c>
      <c r="L36" s="120">
        <f t="shared" si="8"/>
        <v>0</v>
      </c>
      <c r="M36" s="32">
        <v>0</v>
      </c>
      <c r="N36" s="32">
        <v>0</v>
      </c>
      <c r="O36" s="32">
        <v>0</v>
      </c>
    </row>
    <row r="37" spans="2:15" s="26" customFormat="1" ht="15.75" customHeight="1">
      <c r="B37" s="119"/>
      <c r="C37" s="32"/>
      <c r="D37" s="32"/>
      <c r="E37" s="32"/>
      <c r="F37" s="32"/>
      <c r="G37" s="120"/>
      <c r="H37" s="32"/>
      <c r="I37" s="32"/>
      <c r="J37" s="32"/>
      <c r="K37" s="32"/>
      <c r="L37" s="120"/>
      <c r="M37" s="32"/>
      <c r="N37" s="32"/>
      <c r="O37" s="32"/>
    </row>
    <row r="38" spans="1:15" s="20" customFormat="1" ht="15.75" customHeight="1">
      <c r="A38" s="111" t="s">
        <v>71</v>
      </c>
      <c r="B38" s="112"/>
      <c r="C38" s="34">
        <f>SUM(C39:C39)</f>
        <v>72</v>
      </c>
      <c r="D38" s="34">
        <f>SUM(D39:D39)</f>
        <v>72</v>
      </c>
      <c r="E38" s="34">
        <f aca="true" t="shared" si="9" ref="E38:O38">SUM(E39:E39)</f>
        <v>0</v>
      </c>
      <c r="F38" s="34">
        <f>SUM(F39:F39)</f>
        <v>440</v>
      </c>
      <c r="G38" s="34">
        <f t="shared" si="9"/>
        <v>9944</v>
      </c>
      <c r="H38" s="34">
        <f t="shared" si="9"/>
        <v>5023</v>
      </c>
      <c r="I38" s="34">
        <f t="shared" si="9"/>
        <v>4921</v>
      </c>
      <c r="J38" s="34">
        <f t="shared" si="9"/>
        <v>14834</v>
      </c>
      <c r="K38" s="34">
        <f t="shared" si="9"/>
        <v>3566</v>
      </c>
      <c r="L38" s="34">
        <f t="shared" si="9"/>
        <v>664</v>
      </c>
      <c r="M38" s="34">
        <f t="shared" si="9"/>
        <v>33</v>
      </c>
      <c r="N38" s="34">
        <f t="shared" si="9"/>
        <v>631</v>
      </c>
      <c r="O38" s="34">
        <f t="shared" si="9"/>
        <v>152</v>
      </c>
    </row>
    <row r="39" spans="2:15" s="26" customFormat="1" ht="15.75" customHeight="1">
      <c r="B39" s="119" t="s">
        <v>53</v>
      </c>
      <c r="C39" s="32">
        <f>SUM(D39:E39)</f>
        <v>72</v>
      </c>
      <c r="D39" s="32">
        <v>72</v>
      </c>
      <c r="E39" s="32">
        <v>0</v>
      </c>
      <c r="F39" s="32">
        <v>440</v>
      </c>
      <c r="G39" s="32">
        <f>SUM(H39:I39)</f>
        <v>9944</v>
      </c>
      <c r="H39" s="32">
        <v>5023</v>
      </c>
      <c r="I39" s="32">
        <v>4921</v>
      </c>
      <c r="J39" s="32">
        <v>14834</v>
      </c>
      <c r="K39" s="32">
        <v>3566</v>
      </c>
      <c r="L39" s="32">
        <f>M39+N39</f>
        <v>664</v>
      </c>
      <c r="M39" s="32">
        <v>33</v>
      </c>
      <c r="N39" s="32">
        <v>631</v>
      </c>
      <c r="O39" s="32">
        <v>152</v>
      </c>
    </row>
    <row r="40" spans="2:15" s="26" customFormat="1" ht="15.75" customHeight="1">
      <c r="B40" s="119"/>
      <c r="C40" s="32"/>
      <c r="D40" s="32"/>
      <c r="E40" s="32"/>
      <c r="F40" s="32"/>
      <c r="G40" s="120"/>
      <c r="H40" s="32"/>
      <c r="I40" s="32"/>
      <c r="J40" s="32"/>
      <c r="K40" s="32"/>
      <c r="L40" s="120"/>
      <c r="M40" s="32"/>
      <c r="N40" s="32"/>
      <c r="O40" s="32"/>
    </row>
    <row r="41" spans="1:15" s="20" customFormat="1" ht="15.75" customHeight="1">
      <c r="A41" s="109" t="s">
        <v>84</v>
      </c>
      <c r="B41" s="110"/>
      <c r="C41" s="34">
        <f aca="true" t="shared" si="10" ref="C41:O41">SUM(C42:C53)</f>
        <v>140</v>
      </c>
      <c r="D41" s="34">
        <f t="shared" si="10"/>
        <v>139</v>
      </c>
      <c r="E41" s="34">
        <f t="shared" si="10"/>
        <v>1</v>
      </c>
      <c r="F41" s="34">
        <f>SUM(F42:F53)</f>
        <v>775</v>
      </c>
      <c r="G41" s="34">
        <f t="shared" si="10"/>
        <v>16987</v>
      </c>
      <c r="H41" s="34">
        <f t="shared" si="10"/>
        <v>8660</v>
      </c>
      <c r="I41" s="34">
        <f t="shared" si="10"/>
        <v>8327</v>
      </c>
      <c r="J41" s="34">
        <f t="shared" si="10"/>
        <v>24328</v>
      </c>
      <c r="K41" s="34">
        <f t="shared" si="10"/>
        <v>6018</v>
      </c>
      <c r="L41" s="34">
        <f t="shared" si="10"/>
        <v>1184</v>
      </c>
      <c r="M41" s="34">
        <f t="shared" si="10"/>
        <v>51</v>
      </c>
      <c r="N41" s="34">
        <f t="shared" si="10"/>
        <v>1133</v>
      </c>
      <c r="O41" s="34">
        <f t="shared" si="10"/>
        <v>139</v>
      </c>
    </row>
    <row r="42" spans="2:15" s="26" customFormat="1" ht="15.75" customHeight="1">
      <c r="B42" s="119" t="s">
        <v>54</v>
      </c>
      <c r="C42" s="32">
        <f aca="true" t="shared" si="11" ref="C42:C53">SUM(D42:E42)</f>
        <v>9</v>
      </c>
      <c r="D42" s="32">
        <v>9</v>
      </c>
      <c r="E42" s="32">
        <v>0</v>
      </c>
      <c r="F42" s="32">
        <v>73</v>
      </c>
      <c r="G42" s="32">
        <f aca="true" t="shared" si="12" ref="G42:G51">SUM(H42:I42)</f>
        <v>1563</v>
      </c>
      <c r="H42" s="32">
        <v>788</v>
      </c>
      <c r="I42" s="32">
        <v>775</v>
      </c>
      <c r="J42" s="32">
        <v>2058</v>
      </c>
      <c r="K42" s="32">
        <v>580</v>
      </c>
      <c r="L42" s="32">
        <f aca="true" t="shared" si="13" ref="L42:L51">M42+N42</f>
        <v>103</v>
      </c>
      <c r="M42" s="32">
        <v>8</v>
      </c>
      <c r="N42" s="32">
        <v>95</v>
      </c>
      <c r="O42" s="32">
        <v>19</v>
      </c>
    </row>
    <row r="43" spans="2:15" s="26" customFormat="1" ht="15.75" customHeight="1">
      <c r="B43" s="119" t="s">
        <v>55</v>
      </c>
      <c r="C43" s="32">
        <f t="shared" si="11"/>
        <v>26</v>
      </c>
      <c r="D43" s="32">
        <v>26</v>
      </c>
      <c r="E43" s="32">
        <v>0</v>
      </c>
      <c r="F43" s="32">
        <v>128</v>
      </c>
      <c r="G43" s="32">
        <f t="shared" si="12"/>
        <v>2966</v>
      </c>
      <c r="H43" s="121">
        <v>1488</v>
      </c>
      <c r="I43" s="32">
        <v>1478</v>
      </c>
      <c r="J43" s="32">
        <v>4335</v>
      </c>
      <c r="K43" s="32">
        <v>1033</v>
      </c>
      <c r="L43" s="32">
        <f t="shared" si="13"/>
        <v>188</v>
      </c>
      <c r="M43" s="32">
        <v>4</v>
      </c>
      <c r="N43" s="32">
        <v>184</v>
      </c>
      <c r="O43" s="32">
        <v>10</v>
      </c>
    </row>
    <row r="44" spans="2:15" s="26" customFormat="1" ht="15.75" customHeight="1">
      <c r="B44" s="119" t="s">
        <v>56</v>
      </c>
      <c r="C44" s="32">
        <f t="shared" si="11"/>
        <v>21</v>
      </c>
      <c r="D44" s="32">
        <v>20</v>
      </c>
      <c r="E44" s="32">
        <v>1</v>
      </c>
      <c r="F44" s="32">
        <v>125</v>
      </c>
      <c r="G44" s="32">
        <f t="shared" si="12"/>
        <v>2685</v>
      </c>
      <c r="H44" s="32">
        <v>1414</v>
      </c>
      <c r="I44" s="32">
        <v>1271</v>
      </c>
      <c r="J44" s="32">
        <v>3960</v>
      </c>
      <c r="K44" s="32">
        <v>1003</v>
      </c>
      <c r="L44" s="32">
        <f t="shared" si="13"/>
        <v>181</v>
      </c>
      <c r="M44" s="32">
        <v>6</v>
      </c>
      <c r="N44" s="32">
        <v>175</v>
      </c>
      <c r="O44" s="32">
        <v>36</v>
      </c>
    </row>
    <row r="45" spans="2:15" s="26" customFormat="1" ht="15.75" customHeight="1">
      <c r="B45" s="119" t="s">
        <v>57</v>
      </c>
      <c r="C45" s="32">
        <f t="shared" si="11"/>
        <v>18</v>
      </c>
      <c r="D45" s="32">
        <v>18</v>
      </c>
      <c r="E45" s="32">
        <v>0</v>
      </c>
      <c r="F45" s="32">
        <v>95</v>
      </c>
      <c r="G45" s="32">
        <f t="shared" si="12"/>
        <v>2072</v>
      </c>
      <c r="H45" s="32">
        <v>1040</v>
      </c>
      <c r="I45" s="32">
        <v>1032</v>
      </c>
      <c r="J45" s="32">
        <v>2685</v>
      </c>
      <c r="K45" s="32">
        <v>703</v>
      </c>
      <c r="L45" s="32">
        <f t="shared" si="13"/>
        <v>171</v>
      </c>
      <c r="M45" s="32">
        <v>5</v>
      </c>
      <c r="N45" s="32">
        <v>166</v>
      </c>
      <c r="O45" s="32">
        <v>22</v>
      </c>
    </row>
    <row r="46" spans="2:15" s="26" customFormat="1" ht="15.75" customHeight="1">
      <c r="B46" s="119" t="s">
        <v>58</v>
      </c>
      <c r="C46" s="32">
        <f t="shared" si="11"/>
        <v>22</v>
      </c>
      <c r="D46" s="32">
        <v>22</v>
      </c>
      <c r="E46" s="32">
        <v>0</v>
      </c>
      <c r="F46" s="32">
        <v>137</v>
      </c>
      <c r="G46" s="32">
        <f t="shared" si="12"/>
        <v>3012</v>
      </c>
      <c r="H46" s="32">
        <v>1552</v>
      </c>
      <c r="I46" s="32">
        <v>1460</v>
      </c>
      <c r="J46" s="32">
        <v>4320</v>
      </c>
      <c r="K46" s="32">
        <v>1083</v>
      </c>
      <c r="L46" s="32">
        <f t="shared" si="13"/>
        <v>194</v>
      </c>
      <c r="M46" s="32">
        <v>10</v>
      </c>
      <c r="N46" s="32">
        <v>184</v>
      </c>
      <c r="O46" s="32">
        <v>41</v>
      </c>
    </row>
    <row r="47" spans="2:15" s="26" customFormat="1" ht="15.75" customHeight="1">
      <c r="B47" s="119" t="s">
        <v>59</v>
      </c>
      <c r="C47" s="32">
        <f t="shared" si="11"/>
        <v>16</v>
      </c>
      <c r="D47" s="32">
        <v>16</v>
      </c>
      <c r="E47" s="32">
        <v>0</v>
      </c>
      <c r="F47" s="32">
        <v>89</v>
      </c>
      <c r="G47" s="32">
        <f t="shared" si="12"/>
        <v>1942</v>
      </c>
      <c r="H47" s="32">
        <v>992</v>
      </c>
      <c r="I47" s="32">
        <v>950</v>
      </c>
      <c r="J47" s="32">
        <v>2775</v>
      </c>
      <c r="K47" s="32">
        <v>653</v>
      </c>
      <c r="L47" s="32">
        <f t="shared" si="13"/>
        <v>138</v>
      </c>
      <c r="M47" s="32">
        <v>8</v>
      </c>
      <c r="N47" s="32">
        <v>130</v>
      </c>
      <c r="O47" s="32">
        <v>1</v>
      </c>
    </row>
    <row r="48" spans="2:15" s="26" customFormat="1" ht="15.75" customHeight="1">
      <c r="B48" s="119" t="s">
        <v>72</v>
      </c>
      <c r="C48" s="32">
        <f t="shared" si="11"/>
        <v>7</v>
      </c>
      <c r="D48" s="32">
        <v>7</v>
      </c>
      <c r="E48" s="32">
        <v>0</v>
      </c>
      <c r="F48" s="32">
        <v>31</v>
      </c>
      <c r="G48" s="32">
        <f t="shared" si="12"/>
        <v>629</v>
      </c>
      <c r="H48" s="32">
        <v>333</v>
      </c>
      <c r="I48" s="32">
        <v>296</v>
      </c>
      <c r="J48" s="32">
        <v>1200</v>
      </c>
      <c r="K48" s="32">
        <v>237</v>
      </c>
      <c r="L48" s="32">
        <f t="shared" si="13"/>
        <v>51</v>
      </c>
      <c r="M48" s="32">
        <v>0</v>
      </c>
      <c r="N48" s="32">
        <v>51</v>
      </c>
      <c r="O48" s="32">
        <v>0</v>
      </c>
    </row>
    <row r="49" spans="2:15" s="26" customFormat="1" ht="15.75" customHeight="1">
      <c r="B49" s="119" t="s">
        <v>73</v>
      </c>
      <c r="C49" s="32">
        <f t="shared" si="11"/>
        <v>6</v>
      </c>
      <c r="D49" s="32">
        <v>6</v>
      </c>
      <c r="E49" s="32">
        <v>0</v>
      </c>
      <c r="F49" s="32">
        <v>30</v>
      </c>
      <c r="G49" s="32">
        <f t="shared" si="12"/>
        <v>637</v>
      </c>
      <c r="H49" s="32">
        <v>305</v>
      </c>
      <c r="I49" s="32">
        <v>332</v>
      </c>
      <c r="J49" s="32">
        <v>955</v>
      </c>
      <c r="K49" s="32">
        <v>230</v>
      </c>
      <c r="L49" s="32">
        <f t="shared" si="13"/>
        <v>53</v>
      </c>
      <c r="M49" s="32">
        <v>0</v>
      </c>
      <c r="N49" s="32">
        <v>53</v>
      </c>
      <c r="O49" s="32">
        <v>2</v>
      </c>
    </row>
    <row r="50" spans="2:15" s="26" customFormat="1" ht="15.75" customHeight="1">
      <c r="B50" s="119" t="s">
        <v>74</v>
      </c>
      <c r="C50" s="32">
        <f t="shared" si="11"/>
        <v>6</v>
      </c>
      <c r="D50" s="32">
        <v>6</v>
      </c>
      <c r="E50" s="32">
        <v>0</v>
      </c>
      <c r="F50" s="32">
        <v>30</v>
      </c>
      <c r="G50" s="32">
        <f t="shared" si="12"/>
        <v>694</v>
      </c>
      <c r="H50" s="32">
        <v>348</v>
      </c>
      <c r="I50" s="32">
        <v>346</v>
      </c>
      <c r="J50" s="32">
        <v>890</v>
      </c>
      <c r="K50" s="32">
        <v>244</v>
      </c>
      <c r="L50" s="32">
        <f t="shared" si="13"/>
        <v>51</v>
      </c>
      <c r="M50" s="32">
        <v>4</v>
      </c>
      <c r="N50" s="32">
        <v>47</v>
      </c>
      <c r="O50" s="32">
        <v>5</v>
      </c>
    </row>
    <row r="51" spans="2:15" s="26" customFormat="1" ht="15.75" customHeight="1">
      <c r="B51" s="119" t="s">
        <v>31</v>
      </c>
      <c r="C51" s="32">
        <f t="shared" si="11"/>
        <v>2</v>
      </c>
      <c r="D51" s="32">
        <v>2</v>
      </c>
      <c r="E51" s="32">
        <v>0</v>
      </c>
      <c r="F51" s="32">
        <v>16</v>
      </c>
      <c r="G51" s="32">
        <f t="shared" si="12"/>
        <v>445</v>
      </c>
      <c r="H51" s="32">
        <v>231</v>
      </c>
      <c r="I51" s="32">
        <v>214</v>
      </c>
      <c r="J51" s="32">
        <v>450</v>
      </c>
      <c r="K51" s="32">
        <v>145</v>
      </c>
      <c r="L51" s="32">
        <f t="shared" si="13"/>
        <v>25</v>
      </c>
      <c r="M51" s="32">
        <v>3</v>
      </c>
      <c r="N51" s="32">
        <v>22</v>
      </c>
      <c r="O51" s="32">
        <v>2</v>
      </c>
    </row>
    <row r="52" spans="2:15" s="26" customFormat="1" ht="15.75" customHeight="1">
      <c r="B52" s="119" t="s">
        <v>75</v>
      </c>
      <c r="C52" s="32">
        <f t="shared" si="11"/>
        <v>1</v>
      </c>
      <c r="D52" s="32">
        <v>1</v>
      </c>
      <c r="E52" s="32">
        <v>0</v>
      </c>
      <c r="F52" s="32">
        <v>2</v>
      </c>
      <c r="G52" s="32">
        <f>SUM(H52:I52)</f>
        <v>21</v>
      </c>
      <c r="H52" s="32">
        <v>12</v>
      </c>
      <c r="I52" s="32">
        <v>9</v>
      </c>
      <c r="J52" s="32">
        <v>70</v>
      </c>
      <c r="K52" s="32">
        <v>6</v>
      </c>
      <c r="L52" s="32">
        <f>M52+N52</f>
        <v>3</v>
      </c>
      <c r="M52" s="32">
        <v>0</v>
      </c>
      <c r="N52" s="32">
        <v>3</v>
      </c>
      <c r="O52" s="32">
        <v>1</v>
      </c>
    </row>
    <row r="53" spans="2:15" s="26" customFormat="1" ht="15.75" customHeight="1">
      <c r="B53" s="119" t="s">
        <v>32</v>
      </c>
      <c r="C53" s="32">
        <f t="shared" si="11"/>
        <v>6</v>
      </c>
      <c r="D53" s="32">
        <v>6</v>
      </c>
      <c r="E53" s="32">
        <v>0</v>
      </c>
      <c r="F53" s="32">
        <v>19</v>
      </c>
      <c r="G53" s="32">
        <f>SUM(H53:I53)</f>
        <v>321</v>
      </c>
      <c r="H53" s="32">
        <v>157</v>
      </c>
      <c r="I53" s="32">
        <v>164</v>
      </c>
      <c r="J53" s="32">
        <v>630</v>
      </c>
      <c r="K53" s="32">
        <v>101</v>
      </c>
      <c r="L53" s="32">
        <f>M53+N53</f>
        <v>26</v>
      </c>
      <c r="M53" s="32">
        <v>3</v>
      </c>
      <c r="N53" s="32">
        <v>23</v>
      </c>
      <c r="O53" s="32">
        <v>0</v>
      </c>
    </row>
    <row r="54" spans="2:15" s="26" customFormat="1" ht="15.75" customHeight="1">
      <c r="B54" s="119"/>
      <c r="C54" s="32"/>
      <c r="D54" s="32"/>
      <c r="E54" s="32"/>
      <c r="F54" s="32"/>
      <c r="G54" s="120"/>
      <c r="H54" s="32"/>
      <c r="I54" s="32"/>
      <c r="J54" s="32"/>
      <c r="K54" s="32"/>
      <c r="L54" s="120"/>
      <c r="M54" s="32"/>
      <c r="N54" s="32"/>
      <c r="O54" s="32"/>
    </row>
    <row r="55" spans="1:15" s="20" customFormat="1" ht="15.75" customHeight="1">
      <c r="A55" s="111" t="s">
        <v>76</v>
      </c>
      <c r="B55" s="112"/>
      <c r="C55" s="34">
        <f aca="true" t="shared" si="14" ref="C55:O55">SUM(C56:C58)</f>
        <v>131</v>
      </c>
      <c r="D55" s="34">
        <f t="shared" si="14"/>
        <v>131</v>
      </c>
      <c r="E55" s="34">
        <f t="shared" si="14"/>
        <v>0</v>
      </c>
      <c r="F55" s="34">
        <f>SUM(F56:F58)</f>
        <v>748</v>
      </c>
      <c r="G55" s="34">
        <f t="shared" si="14"/>
        <v>17470</v>
      </c>
      <c r="H55" s="34">
        <f t="shared" si="14"/>
        <v>8978</v>
      </c>
      <c r="I55" s="34">
        <f t="shared" si="14"/>
        <v>8492</v>
      </c>
      <c r="J55" s="34">
        <f t="shared" si="14"/>
        <v>27456</v>
      </c>
      <c r="K55" s="34">
        <f t="shared" si="14"/>
        <v>6200</v>
      </c>
      <c r="L55" s="34">
        <f t="shared" si="14"/>
        <v>1162</v>
      </c>
      <c r="M55" s="34">
        <f t="shared" si="14"/>
        <v>67</v>
      </c>
      <c r="N55" s="34">
        <f t="shared" si="14"/>
        <v>1095</v>
      </c>
      <c r="O55" s="34">
        <f t="shared" si="14"/>
        <v>144</v>
      </c>
    </row>
    <row r="56" spans="2:15" s="26" customFormat="1" ht="15.75" customHeight="1">
      <c r="B56" s="119" t="s">
        <v>60</v>
      </c>
      <c r="C56" s="32">
        <f>SUM(D56:E56)</f>
        <v>124</v>
      </c>
      <c r="D56" s="32">
        <v>124</v>
      </c>
      <c r="E56" s="32">
        <v>0</v>
      </c>
      <c r="F56" s="32">
        <v>704</v>
      </c>
      <c r="G56" s="32">
        <f>SUM(H56:I56)</f>
        <v>16407</v>
      </c>
      <c r="H56" s="32">
        <v>8447</v>
      </c>
      <c r="I56" s="32">
        <v>7960</v>
      </c>
      <c r="J56" s="32">
        <v>25701</v>
      </c>
      <c r="K56" s="32">
        <v>5791</v>
      </c>
      <c r="L56" s="32">
        <f>M56+N56</f>
        <v>1089</v>
      </c>
      <c r="M56" s="32">
        <v>65</v>
      </c>
      <c r="N56" s="32">
        <v>1024</v>
      </c>
      <c r="O56" s="32">
        <v>135</v>
      </c>
    </row>
    <row r="57" spans="2:15" s="26" customFormat="1" ht="15.75" customHeight="1">
      <c r="B57" s="119" t="s">
        <v>61</v>
      </c>
      <c r="C57" s="32">
        <f>SUM(D57:E57)</f>
        <v>6</v>
      </c>
      <c r="D57" s="32">
        <v>6</v>
      </c>
      <c r="E57" s="32">
        <v>0</v>
      </c>
      <c r="F57" s="32">
        <v>34</v>
      </c>
      <c r="G57" s="32">
        <f>SUM(H57:I57)</f>
        <v>840</v>
      </c>
      <c r="H57" s="32">
        <v>416</v>
      </c>
      <c r="I57" s="32">
        <v>424</v>
      </c>
      <c r="J57" s="32">
        <v>1425</v>
      </c>
      <c r="K57" s="32">
        <v>326</v>
      </c>
      <c r="L57" s="32">
        <f>M57+N57</f>
        <v>60</v>
      </c>
      <c r="M57" s="32">
        <v>2</v>
      </c>
      <c r="N57" s="32">
        <v>58</v>
      </c>
      <c r="O57" s="32">
        <v>9</v>
      </c>
    </row>
    <row r="58" spans="1:15" s="26" customFormat="1" ht="15.75" customHeight="1">
      <c r="A58" s="122"/>
      <c r="B58" s="123" t="s">
        <v>33</v>
      </c>
      <c r="C58" s="33">
        <f>SUM(D58:E58)</f>
        <v>1</v>
      </c>
      <c r="D58" s="33">
        <v>1</v>
      </c>
      <c r="E58" s="33">
        <v>0</v>
      </c>
      <c r="F58" s="33">
        <v>10</v>
      </c>
      <c r="G58" s="33">
        <f>SUM(H58:I58)</f>
        <v>223</v>
      </c>
      <c r="H58" s="33">
        <v>115</v>
      </c>
      <c r="I58" s="33">
        <v>108</v>
      </c>
      <c r="J58" s="33">
        <v>330</v>
      </c>
      <c r="K58" s="33">
        <v>83</v>
      </c>
      <c r="L58" s="33">
        <f>M58+N58</f>
        <v>13</v>
      </c>
      <c r="M58" s="33">
        <v>0</v>
      </c>
      <c r="N58" s="33">
        <v>13</v>
      </c>
      <c r="O58" s="33">
        <v>0</v>
      </c>
    </row>
    <row r="59" spans="2:15" s="16" customFormat="1" ht="1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2:15" s="16" customFormat="1" ht="1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2:15" s="16" customFormat="1" ht="1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2:15" s="16" customFormat="1" ht="1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2:15" s="16" customFormat="1" ht="1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="16" customFormat="1" ht="15" customHeight="1"/>
    <row r="65" s="16" customFormat="1" ht="15" customHeight="1"/>
    <row r="66" s="16" customFormat="1" ht="15" customHeight="1"/>
    <row r="67" s="16" customFormat="1" ht="15" customHeight="1"/>
    <row r="68" s="16" customFormat="1" ht="15" customHeight="1"/>
    <row r="69" s="16" customFormat="1" ht="15" customHeight="1"/>
    <row r="70" s="16" customFormat="1" ht="15" customHeight="1"/>
    <row r="71" s="16" customFormat="1" ht="15" customHeight="1"/>
    <row r="72" s="16" customFormat="1" ht="15" customHeight="1"/>
    <row r="73" s="16" customFormat="1" ht="15" customHeight="1"/>
    <row r="74" s="16" customFormat="1" ht="15" customHeight="1"/>
    <row r="75" s="16" customFormat="1" ht="15" customHeight="1"/>
    <row r="76" s="16" customFormat="1" ht="15" customHeight="1"/>
  </sheetData>
  <mergeCells count="16">
    <mergeCell ref="A41:B41"/>
    <mergeCell ref="A55:B55"/>
    <mergeCell ref="A11:B11"/>
    <mergeCell ref="A13:B13"/>
    <mergeCell ref="A25:B25"/>
    <mergeCell ref="A38:B38"/>
    <mergeCell ref="A6:B6"/>
    <mergeCell ref="A8:B8"/>
    <mergeCell ref="A9:B9"/>
    <mergeCell ref="A10:B10"/>
    <mergeCell ref="A7:B7"/>
    <mergeCell ref="L2:N2"/>
    <mergeCell ref="A4:B4"/>
    <mergeCell ref="A5:B5"/>
    <mergeCell ref="A2:B3"/>
    <mergeCell ref="F2:F3"/>
  </mergeCells>
  <printOptions horizontalCentered="1"/>
  <pageMargins left="0.7874015748031497" right="0.7874015748031497" top="0.7874015748031497" bottom="0.5905511811023623" header="0.3937007874015748" footer="0.3937007874015748"/>
  <pageSetup firstPageNumber="30" useFirstPageNumber="1" horizontalDpi="600" verticalDpi="600" orientation="portrait" paperSize="9" scale="80" r:id="rId3"/>
  <headerFooter alignWithMargins="0">
    <oddHeader>&amp;L&amp;"ＭＳ Ｐゴシック,標準"&amp;18幼稚園</oddHeader>
  </headerFooter>
  <ignoredErrors>
    <ignoredError sqref="G9:G58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O64"/>
  <sheetViews>
    <sheetView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5" sqref="B15"/>
    </sheetView>
  </sheetViews>
  <sheetFormatPr defaultColWidth="8.796875" defaultRowHeight="14.25"/>
  <cols>
    <col min="1" max="1" width="2.59765625" style="4" customWidth="1"/>
    <col min="2" max="2" width="12.59765625" style="4" customWidth="1"/>
    <col min="3" max="3" width="6" style="4" customWidth="1"/>
    <col min="4" max="4" width="6" style="4" hidden="1" customWidth="1"/>
    <col min="5" max="5" width="6" style="4" customWidth="1"/>
    <col min="6" max="15" width="8.09765625" style="4" customWidth="1"/>
    <col min="16" max="16384" width="9" style="4" customWidth="1"/>
  </cols>
  <sheetData>
    <row r="1" spans="1:15" s="38" customFormat="1" ht="24" customHeight="1">
      <c r="A1" s="17" t="s">
        <v>147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44" customFormat="1" ht="19.5" customHeight="1">
      <c r="A2" s="142" t="s">
        <v>77</v>
      </c>
      <c r="B2" s="143"/>
      <c r="C2" s="40" t="s">
        <v>0</v>
      </c>
      <c r="D2" s="40"/>
      <c r="E2" s="40"/>
      <c r="F2" s="136" t="s">
        <v>151</v>
      </c>
      <c r="G2" s="41" t="s">
        <v>40</v>
      </c>
      <c r="H2" s="40"/>
      <c r="I2" s="42"/>
      <c r="J2" s="39" t="s">
        <v>1</v>
      </c>
      <c r="K2" s="43" t="s">
        <v>2</v>
      </c>
      <c r="L2" s="115" t="s">
        <v>63</v>
      </c>
      <c r="M2" s="116"/>
      <c r="N2" s="117"/>
      <c r="O2" s="39" t="s">
        <v>3</v>
      </c>
    </row>
    <row r="3" spans="1:15" s="44" customFormat="1" ht="19.5" customHeight="1">
      <c r="A3" s="144"/>
      <c r="B3" s="145"/>
      <c r="C3" s="48" t="s">
        <v>4</v>
      </c>
      <c r="D3" s="28" t="s">
        <v>5</v>
      </c>
      <c r="E3" s="49" t="s">
        <v>86</v>
      </c>
      <c r="F3" s="137"/>
      <c r="G3" s="48" t="s">
        <v>4</v>
      </c>
      <c r="H3" s="48" t="s">
        <v>6</v>
      </c>
      <c r="I3" s="48" t="s">
        <v>7</v>
      </c>
      <c r="J3" s="45" t="s">
        <v>8</v>
      </c>
      <c r="K3" s="50" t="s">
        <v>9</v>
      </c>
      <c r="L3" s="48" t="s">
        <v>64</v>
      </c>
      <c r="M3" s="48" t="s">
        <v>65</v>
      </c>
      <c r="N3" s="48" t="s">
        <v>66</v>
      </c>
      <c r="O3" s="54" t="s">
        <v>10</v>
      </c>
    </row>
    <row r="4" spans="1:15" s="44" customFormat="1" ht="15.75" customHeight="1">
      <c r="A4" s="130">
        <v>17</v>
      </c>
      <c r="B4" s="131"/>
      <c r="C4" s="32">
        <v>295</v>
      </c>
      <c r="D4" s="32">
        <v>288</v>
      </c>
      <c r="E4" s="32">
        <v>7</v>
      </c>
      <c r="F4" s="32">
        <v>1194</v>
      </c>
      <c r="G4" s="32">
        <v>24554</v>
      </c>
      <c r="H4" s="32">
        <v>12443</v>
      </c>
      <c r="I4" s="32">
        <v>12111</v>
      </c>
      <c r="J4" s="32">
        <v>39998</v>
      </c>
      <c r="K4" s="32">
        <v>8874</v>
      </c>
      <c r="L4" s="32">
        <v>1784</v>
      </c>
      <c r="M4" s="32">
        <v>35</v>
      </c>
      <c r="N4" s="32">
        <v>1749</v>
      </c>
      <c r="O4" s="32">
        <v>108</v>
      </c>
    </row>
    <row r="5" spans="1:15" s="44" customFormat="1" ht="15.75" customHeight="1">
      <c r="A5" s="130">
        <f>A4+1</f>
        <v>18</v>
      </c>
      <c r="B5" s="131"/>
      <c r="C5" s="32">
        <v>291</v>
      </c>
      <c r="D5" s="32">
        <v>285</v>
      </c>
      <c r="E5" s="32">
        <v>6</v>
      </c>
      <c r="F5" s="32">
        <v>1184</v>
      </c>
      <c r="G5" s="32">
        <v>24533</v>
      </c>
      <c r="H5" s="32">
        <v>12627</v>
      </c>
      <c r="I5" s="32">
        <v>11906</v>
      </c>
      <c r="J5" s="32">
        <v>40053</v>
      </c>
      <c r="K5" s="32">
        <v>8727</v>
      </c>
      <c r="L5" s="32">
        <v>1774</v>
      </c>
      <c r="M5" s="32">
        <v>35</v>
      </c>
      <c r="N5" s="32">
        <v>1739</v>
      </c>
      <c r="O5" s="32">
        <v>101</v>
      </c>
    </row>
    <row r="6" spans="1:15" s="44" customFormat="1" ht="15.75" customHeight="1">
      <c r="A6" s="130">
        <f>A5+1</f>
        <v>19</v>
      </c>
      <c r="B6" s="131"/>
      <c r="C6" s="32">
        <v>285</v>
      </c>
      <c r="D6" s="32">
        <v>279</v>
      </c>
      <c r="E6" s="32">
        <v>6</v>
      </c>
      <c r="F6" s="32">
        <v>1149</v>
      </c>
      <c r="G6" s="32">
        <v>23569</v>
      </c>
      <c r="H6" s="32">
        <v>12101</v>
      </c>
      <c r="I6" s="32">
        <v>11468</v>
      </c>
      <c r="J6" s="32">
        <v>39423</v>
      </c>
      <c r="K6" s="32">
        <v>8783</v>
      </c>
      <c r="L6" s="32">
        <v>1744</v>
      </c>
      <c r="M6" s="32">
        <v>43</v>
      </c>
      <c r="N6" s="32">
        <v>1701</v>
      </c>
      <c r="O6" s="32">
        <v>99</v>
      </c>
    </row>
    <row r="7" spans="1:15" s="44" customFormat="1" ht="15.75" customHeight="1">
      <c r="A7" s="130">
        <f>A6+1</f>
        <v>20</v>
      </c>
      <c r="B7" s="108"/>
      <c r="C7" s="32">
        <v>279</v>
      </c>
      <c r="D7" s="32">
        <v>274</v>
      </c>
      <c r="E7" s="32">
        <v>5</v>
      </c>
      <c r="F7" s="32">
        <v>1121</v>
      </c>
      <c r="G7" s="32">
        <v>22872</v>
      </c>
      <c r="H7" s="32">
        <v>11758</v>
      </c>
      <c r="I7" s="32">
        <v>11114</v>
      </c>
      <c r="J7" s="32">
        <v>38928</v>
      </c>
      <c r="K7" s="32">
        <v>8395</v>
      </c>
      <c r="L7" s="32">
        <v>1711</v>
      </c>
      <c r="M7" s="32">
        <v>47</v>
      </c>
      <c r="N7" s="32">
        <v>1664</v>
      </c>
      <c r="O7" s="32">
        <v>103</v>
      </c>
    </row>
    <row r="8" spans="1:15" s="53" customFormat="1" ht="15.75" customHeight="1">
      <c r="A8" s="138">
        <f>A7+1</f>
        <v>21</v>
      </c>
      <c r="B8" s="139"/>
      <c r="C8" s="34">
        <f aca="true" t="shared" si="0" ref="C8:O8">C13+C25+C38+C41+C55</f>
        <v>278</v>
      </c>
      <c r="D8" s="34">
        <f t="shared" si="0"/>
        <v>273</v>
      </c>
      <c r="E8" s="34">
        <f t="shared" si="0"/>
        <v>5</v>
      </c>
      <c r="F8" s="34">
        <f>F13+F25+F38+F41+F55</f>
        <v>1091</v>
      </c>
      <c r="G8" s="34">
        <f t="shared" si="0"/>
        <v>22229</v>
      </c>
      <c r="H8" s="34">
        <f t="shared" si="0"/>
        <v>11326</v>
      </c>
      <c r="I8" s="34">
        <f t="shared" si="0"/>
        <v>10903</v>
      </c>
      <c r="J8" s="34">
        <f t="shared" si="0"/>
        <v>38942</v>
      </c>
      <c r="K8" s="34">
        <f t="shared" si="0"/>
        <v>8185</v>
      </c>
      <c r="L8" s="34">
        <f t="shared" si="0"/>
        <v>1679</v>
      </c>
      <c r="M8" s="34">
        <f t="shared" si="0"/>
        <v>44</v>
      </c>
      <c r="N8" s="34">
        <f t="shared" si="0"/>
        <v>1635</v>
      </c>
      <c r="O8" s="34">
        <f t="shared" si="0"/>
        <v>102</v>
      </c>
    </row>
    <row r="9" spans="1:15" s="53" customFormat="1" ht="15.75" customHeight="1">
      <c r="A9" s="69"/>
      <c r="B9" s="7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s="53" customFormat="1" ht="15.75" customHeight="1">
      <c r="A10" s="69"/>
      <c r="B10" s="70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s="53" customFormat="1" ht="15.75" customHeight="1">
      <c r="A11" s="69"/>
      <c r="B11" s="70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s="44" customFormat="1" ht="15.75" customHeight="1">
      <c r="A12" s="113"/>
      <c r="B12" s="114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53" customFormat="1" ht="15.75" customHeight="1">
      <c r="A13" s="111" t="s">
        <v>67</v>
      </c>
      <c r="B13" s="112"/>
      <c r="C13" s="34">
        <f aca="true" t="shared" si="1" ref="C13:O13">SUM(C14:C23)</f>
        <v>49</v>
      </c>
      <c r="D13" s="34">
        <f t="shared" si="1"/>
        <v>45</v>
      </c>
      <c r="E13" s="34">
        <f t="shared" si="1"/>
        <v>4</v>
      </c>
      <c r="F13" s="34">
        <f>SUM(F14:F23)</f>
        <v>163</v>
      </c>
      <c r="G13" s="34">
        <f t="shared" si="1"/>
        <v>2679</v>
      </c>
      <c r="H13" s="34">
        <f t="shared" si="1"/>
        <v>1371</v>
      </c>
      <c r="I13" s="34">
        <f t="shared" si="1"/>
        <v>1308</v>
      </c>
      <c r="J13" s="34">
        <f t="shared" si="1"/>
        <v>5365</v>
      </c>
      <c r="K13" s="34">
        <f t="shared" si="1"/>
        <v>972</v>
      </c>
      <c r="L13" s="34">
        <f t="shared" si="1"/>
        <v>235</v>
      </c>
      <c r="M13" s="34">
        <f t="shared" si="1"/>
        <v>4</v>
      </c>
      <c r="N13" s="34">
        <f t="shared" si="1"/>
        <v>231</v>
      </c>
      <c r="O13" s="34">
        <f t="shared" si="1"/>
        <v>7</v>
      </c>
    </row>
    <row r="14" spans="2:15" s="44" customFormat="1" ht="15.75" customHeight="1">
      <c r="B14" s="51" t="s">
        <v>44</v>
      </c>
      <c r="C14" s="32">
        <f aca="true" t="shared" si="2" ref="C14:C23">SUM(D14:E14)</f>
        <v>6</v>
      </c>
      <c r="D14" s="32">
        <v>6</v>
      </c>
      <c r="E14" s="32">
        <v>0</v>
      </c>
      <c r="F14" s="32">
        <v>19</v>
      </c>
      <c r="G14" s="32">
        <f aca="true" t="shared" si="3" ref="G14:G23">SUM(H14:I14)</f>
        <v>208</v>
      </c>
      <c r="H14" s="32">
        <v>97</v>
      </c>
      <c r="I14" s="32">
        <v>111</v>
      </c>
      <c r="J14" s="32">
        <v>545</v>
      </c>
      <c r="K14" s="32">
        <v>71</v>
      </c>
      <c r="L14" s="32">
        <f aca="true" t="shared" si="4" ref="L14:L23">M14+N14</f>
        <v>34</v>
      </c>
      <c r="M14" s="32">
        <v>1</v>
      </c>
      <c r="N14" s="32">
        <v>33</v>
      </c>
      <c r="O14" s="32">
        <v>0</v>
      </c>
    </row>
    <row r="15" spans="2:15" s="44" customFormat="1" ht="15.75" customHeight="1">
      <c r="B15" s="51" t="s">
        <v>45</v>
      </c>
      <c r="C15" s="32">
        <f t="shared" si="2"/>
        <v>15</v>
      </c>
      <c r="D15" s="32">
        <v>11</v>
      </c>
      <c r="E15" s="32">
        <v>4</v>
      </c>
      <c r="F15" s="32">
        <v>49</v>
      </c>
      <c r="G15" s="32">
        <f t="shared" si="3"/>
        <v>824</v>
      </c>
      <c r="H15" s="32">
        <v>421</v>
      </c>
      <c r="I15" s="32">
        <v>403</v>
      </c>
      <c r="J15" s="32">
        <v>1560</v>
      </c>
      <c r="K15" s="32">
        <v>338</v>
      </c>
      <c r="L15" s="32">
        <f t="shared" si="4"/>
        <v>54</v>
      </c>
      <c r="M15" s="32">
        <v>1</v>
      </c>
      <c r="N15" s="32">
        <v>53</v>
      </c>
      <c r="O15" s="32">
        <v>6</v>
      </c>
    </row>
    <row r="16" spans="2:15" s="44" customFormat="1" ht="15.75" customHeight="1">
      <c r="B16" s="51" t="s">
        <v>46</v>
      </c>
      <c r="C16" s="32">
        <f t="shared" si="2"/>
        <v>4</v>
      </c>
      <c r="D16" s="32">
        <v>4</v>
      </c>
      <c r="E16" s="32">
        <v>0</v>
      </c>
      <c r="F16" s="32">
        <v>9</v>
      </c>
      <c r="G16" s="32">
        <f t="shared" si="3"/>
        <v>123</v>
      </c>
      <c r="H16" s="32">
        <v>70</v>
      </c>
      <c r="I16" s="32">
        <v>53</v>
      </c>
      <c r="J16" s="32">
        <v>315</v>
      </c>
      <c r="K16" s="32">
        <v>51</v>
      </c>
      <c r="L16" s="32">
        <f t="shared" si="4"/>
        <v>13</v>
      </c>
      <c r="M16" s="32">
        <v>0</v>
      </c>
      <c r="N16" s="32">
        <v>13</v>
      </c>
      <c r="O16" s="32">
        <v>0</v>
      </c>
    </row>
    <row r="17" spans="2:15" s="44" customFormat="1" ht="15.75" customHeight="1">
      <c r="B17" s="51" t="s">
        <v>68</v>
      </c>
      <c r="C17" s="32">
        <f t="shared" si="2"/>
        <v>5</v>
      </c>
      <c r="D17" s="32">
        <v>5</v>
      </c>
      <c r="E17" s="32">
        <v>0</v>
      </c>
      <c r="F17" s="32">
        <v>15</v>
      </c>
      <c r="G17" s="32">
        <f t="shared" si="3"/>
        <v>225</v>
      </c>
      <c r="H17" s="32">
        <v>101</v>
      </c>
      <c r="I17" s="32">
        <v>124</v>
      </c>
      <c r="J17" s="32">
        <v>620</v>
      </c>
      <c r="K17" s="32">
        <v>78</v>
      </c>
      <c r="L17" s="32">
        <f t="shared" si="4"/>
        <v>25</v>
      </c>
      <c r="M17" s="32">
        <v>0</v>
      </c>
      <c r="N17" s="32">
        <v>25</v>
      </c>
      <c r="O17" s="32">
        <v>0</v>
      </c>
    </row>
    <row r="18" spans="2:15" s="44" customFormat="1" ht="15.75" customHeight="1">
      <c r="B18" s="51" t="s">
        <v>69</v>
      </c>
      <c r="C18" s="32">
        <f t="shared" si="2"/>
        <v>7</v>
      </c>
      <c r="D18" s="32">
        <v>7</v>
      </c>
      <c r="E18" s="32">
        <v>0</v>
      </c>
      <c r="F18" s="32">
        <v>34</v>
      </c>
      <c r="G18" s="32">
        <f t="shared" si="3"/>
        <v>709</v>
      </c>
      <c r="H18" s="32">
        <v>373</v>
      </c>
      <c r="I18" s="32">
        <v>336</v>
      </c>
      <c r="J18" s="32">
        <v>960</v>
      </c>
      <c r="K18" s="32">
        <v>206</v>
      </c>
      <c r="L18" s="32">
        <f t="shared" si="4"/>
        <v>52</v>
      </c>
      <c r="M18" s="32">
        <v>2</v>
      </c>
      <c r="N18" s="32">
        <v>50</v>
      </c>
      <c r="O18" s="32">
        <v>0</v>
      </c>
    </row>
    <row r="19" spans="2:15" s="44" customFormat="1" ht="15.75" customHeight="1">
      <c r="B19" s="51" t="s">
        <v>21</v>
      </c>
      <c r="C19" s="32">
        <f t="shared" si="2"/>
        <v>3</v>
      </c>
      <c r="D19" s="32">
        <v>3</v>
      </c>
      <c r="E19" s="32">
        <v>0</v>
      </c>
      <c r="F19" s="32">
        <v>13</v>
      </c>
      <c r="G19" s="32">
        <f t="shared" si="3"/>
        <v>190</v>
      </c>
      <c r="H19" s="32">
        <v>107</v>
      </c>
      <c r="I19" s="32">
        <v>83</v>
      </c>
      <c r="J19" s="32">
        <v>490</v>
      </c>
      <c r="K19" s="32">
        <v>83</v>
      </c>
      <c r="L19" s="32">
        <f t="shared" si="4"/>
        <v>18</v>
      </c>
      <c r="M19" s="32">
        <v>0</v>
      </c>
      <c r="N19" s="32">
        <v>18</v>
      </c>
      <c r="O19" s="32">
        <v>0</v>
      </c>
    </row>
    <row r="20" spans="2:15" s="44" customFormat="1" ht="15.75" customHeight="1">
      <c r="B20" s="51" t="s">
        <v>22</v>
      </c>
      <c r="C20" s="32">
        <f t="shared" si="2"/>
        <v>1</v>
      </c>
      <c r="D20" s="32">
        <v>1</v>
      </c>
      <c r="E20" s="32">
        <v>0</v>
      </c>
      <c r="F20" s="32">
        <v>6</v>
      </c>
      <c r="G20" s="32">
        <f t="shared" si="3"/>
        <v>154</v>
      </c>
      <c r="H20" s="32">
        <v>73</v>
      </c>
      <c r="I20" s="32">
        <v>81</v>
      </c>
      <c r="J20" s="32">
        <v>180</v>
      </c>
      <c r="K20" s="32">
        <v>47</v>
      </c>
      <c r="L20" s="32">
        <f t="shared" si="4"/>
        <v>9</v>
      </c>
      <c r="M20" s="32">
        <v>0</v>
      </c>
      <c r="N20" s="32">
        <v>9</v>
      </c>
      <c r="O20" s="32">
        <v>0</v>
      </c>
    </row>
    <row r="21" spans="2:15" s="44" customFormat="1" ht="15.75" customHeight="1">
      <c r="B21" s="51" t="s">
        <v>23</v>
      </c>
      <c r="C21" s="32">
        <f t="shared" si="2"/>
        <v>1</v>
      </c>
      <c r="D21" s="32">
        <v>1</v>
      </c>
      <c r="E21" s="32">
        <v>0</v>
      </c>
      <c r="F21" s="32">
        <v>3</v>
      </c>
      <c r="G21" s="32">
        <f t="shared" si="3"/>
        <v>54</v>
      </c>
      <c r="H21" s="32">
        <v>25</v>
      </c>
      <c r="I21" s="32">
        <v>29</v>
      </c>
      <c r="J21" s="32">
        <v>160</v>
      </c>
      <c r="K21" s="32">
        <v>16</v>
      </c>
      <c r="L21" s="32">
        <f t="shared" si="4"/>
        <v>5</v>
      </c>
      <c r="M21" s="32">
        <v>0</v>
      </c>
      <c r="N21" s="32">
        <v>5</v>
      </c>
      <c r="O21" s="32">
        <v>0</v>
      </c>
    </row>
    <row r="22" spans="2:15" s="44" customFormat="1" ht="15.75" customHeight="1">
      <c r="B22" s="51" t="s">
        <v>24</v>
      </c>
      <c r="C22" s="32">
        <f t="shared" si="2"/>
        <v>4</v>
      </c>
      <c r="D22" s="32">
        <v>4</v>
      </c>
      <c r="E22" s="32">
        <v>0</v>
      </c>
      <c r="F22" s="32">
        <v>6</v>
      </c>
      <c r="G22" s="32">
        <f t="shared" si="3"/>
        <v>72</v>
      </c>
      <c r="H22" s="32">
        <v>40</v>
      </c>
      <c r="I22" s="32">
        <v>32</v>
      </c>
      <c r="J22" s="32">
        <v>220</v>
      </c>
      <c r="K22" s="32">
        <v>42</v>
      </c>
      <c r="L22" s="32">
        <f t="shared" si="4"/>
        <v>11</v>
      </c>
      <c r="M22" s="32">
        <v>0</v>
      </c>
      <c r="N22" s="32">
        <v>11</v>
      </c>
      <c r="O22" s="32">
        <v>0</v>
      </c>
    </row>
    <row r="23" spans="2:15" s="44" customFormat="1" ht="15.75" customHeight="1">
      <c r="B23" s="51" t="s">
        <v>25</v>
      </c>
      <c r="C23" s="32">
        <f t="shared" si="2"/>
        <v>3</v>
      </c>
      <c r="D23" s="32">
        <v>3</v>
      </c>
      <c r="E23" s="32">
        <v>0</v>
      </c>
      <c r="F23" s="32">
        <v>9</v>
      </c>
      <c r="G23" s="32">
        <f t="shared" si="3"/>
        <v>120</v>
      </c>
      <c r="H23" s="32">
        <v>64</v>
      </c>
      <c r="I23" s="32">
        <v>56</v>
      </c>
      <c r="J23" s="32">
        <v>315</v>
      </c>
      <c r="K23" s="32">
        <v>40</v>
      </c>
      <c r="L23" s="32">
        <f t="shared" si="4"/>
        <v>14</v>
      </c>
      <c r="M23" s="32">
        <v>0</v>
      </c>
      <c r="N23" s="32">
        <v>14</v>
      </c>
      <c r="O23" s="32">
        <v>1</v>
      </c>
    </row>
    <row r="24" spans="2:15" s="44" customFormat="1" ht="15.75" customHeight="1">
      <c r="B24" s="5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s="53" customFormat="1" ht="15.75" customHeight="1">
      <c r="A25" s="111" t="s">
        <v>70</v>
      </c>
      <c r="B25" s="112"/>
      <c r="C25" s="34">
        <f aca="true" t="shared" si="5" ref="C25:O25">SUM(C26:C36)</f>
        <v>61</v>
      </c>
      <c r="D25" s="34">
        <f t="shared" si="5"/>
        <v>61</v>
      </c>
      <c r="E25" s="34">
        <f t="shared" si="5"/>
        <v>0</v>
      </c>
      <c r="F25" s="34">
        <f>SUM(F26:F36)</f>
        <v>249</v>
      </c>
      <c r="G25" s="34">
        <f t="shared" si="5"/>
        <v>5637</v>
      </c>
      <c r="H25" s="34">
        <f t="shared" si="5"/>
        <v>2901</v>
      </c>
      <c r="I25" s="34">
        <f t="shared" si="5"/>
        <v>2736</v>
      </c>
      <c r="J25" s="34">
        <f t="shared" si="5"/>
        <v>9145</v>
      </c>
      <c r="K25" s="34">
        <f t="shared" si="5"/>
        <v>2192</v>
      </c>
      <c r="L25" s="34">
        <f t="shared" si="5"/>
        <v>406</v>
      </c>
      <c r="M25" s="34">
        <f t="shared" si="5"/>
        <v>6</v>
      </c>
      <c r="N25" s="34">
        <f t="shared" si="5"/>
        <v>400</v>
      </c>
      <c r="O25" s="34">
        <f t="shared" si="5"/>
        <v>67</v>
      </c>
    </row>
    <row r="26" spans="2:15" s="44" customFormat="1" ht="15.75" customHeight="1">
      <c r="B26" s="51" t="s">
        <v>47</v>
      </c>
      <c r="C26" s="32">
        <f aca="true" t="shared" si="6" ref="C26:C36">SUM(D26:E26)</f>
        <v>2</v>
      </c>
      <c r="D26" s="32">
        <v>2</v>
      </c>
      <c r="E26" s="32">
        <v>0</v>
      </c>
      <c r="F26" s="32">
        <v>6</v>
      </c>
      <c r="G26" s="32">
        <f aca="true" t="shared" si="7" ref="G26:G36">SUM(H26:I26)</f>
        <v>108</v>
      </c>
      <c r="H26" s="32">
        <v>60</v>
      </c>
      <c r="I26" s="32">
        <v>48</v>
      </c>
      <c r="J26" s="32">
        <v>215</v>
      </c>
      <c r="K26" s="32">
        <v>49</v>
      </c>
      <c r="L26" s="32">
        <f aca="true" t="shared" si="8" ref="L26:L36">M26+N26</f>
        <v>8</v>
      </c>
      <c r="M26" s="32">
        <v>0</v>
      </c>
      <c r="N26" s="32">
        <v>8</v>
      </c>
      <c r="O26" s="32">
        <v>4</v>
      </c>
    </row>
    <row r="27" spans="2:15" s="44" customFormat="1" ht="15.75" customHeight="1">
      <c r="B27" s="51" t="s">
        <v>48</v>
      </c>
      <c r="C27" s="32">
        <f t="shared" si="6"/>
        <v>14</v>
      </c>
      <c r="D27" s="32">
        <v>14</v>
      </c>
      <c r="E27" s="32">
        <v>0</v>
      </c>
      <c r="F27" s="32">
        <v>43</v>
      </c>
      <c r="G27" s="32">
        <f t="shared" si="7"/>
        <v>932</v>
      </c>
      <c r="H27" s="32">
        <v>442</v>
      </c>
      <c r="I27" s="32">
        <v>490</v>
      </c>
      <c r="J27" s="32">
        <v>1585</v>
      </c>
      <c r="K27" s="32">
        <v>384</v>
      </c>
      <c r="L27" s="32">
        <f t="shared" si="8"/>
        <v>71</v>
      </c>
      <c r="M27" s="32">
        <v>1</v>
      </c>
      <c r="N27" s="32">
        <v>70</v>
      </c>
      <c r="O27" s="32">
        <v>13</v>
      </c>
    </row>
    <row r="28" spans="2:15" s="44" customFormat="1" ht="15.75" customHeight="1">
      <c r="B28" s="51" t="s">
        <v>49</v>
      </c>
      <c r="C28" s="32">
        <f t="shared" si="6"/>
        <v>0</v>
      </c>
      <c r="D28" s="32">
        <v>0</v>
      </c>
      <c r="E28" s="32">
        <v>0</v>
      </c>
      <c r="F28" s="32">
        <v>0</v>
      </c>
      <c r="G28" s="32">
        <f t="shared" si="7"/>
        <v>0</v>
      </c>
      <c r="H28" s="32">
        <v>0</v>
      </c>
      <c r="I28" s="32">
        <v>0</v>
      </c>
      <c r="J28" s="32">
        <v>0</v>
      </c>
      <c r="K28" s="32">
        <v>0</v>
      </c>
      <c r="L28" s="32">
        <f t="shared" si="8"/>
        <v>0</v>
      </c>
      <c r="M28" s="32">
        <v>0</v>
      </c>
      <c r="N28" s="32">
        <v>0</v>
      </c>
      <c r="O28" s="32">
        <v>0</v>
      </c>
    </row>
    <row r="29" spans="2:15" s="44" customFormat="1" ht="15.75" customHeight="1">
      <c r="B29" s="51" t="s">
        <v>50</v>
      </c>
      <c r="C29" s="32">
        <f t="shared" si="6"/>
        <v>11</v>
      </c>
      <c r="D29" s="32">
        <v>11</v>
      </c>
      <c r="E29" s="32">
        <v>0</v>
      </c>
      <c r="F29" s="32">
        <v>43</v>
      </c>
      <c r="G29" s="32">
        <f t="shared" si="7"/>
        <v>1149</v>
      </c>
      <c r="H29" s="32">
        <v>584</v>
      </c>
      <c r="I29" s="32">
        <v>565</v>
      </c>
      <c r="J29" s="32">
        <v>1960</v>
      </c>
      <c r="K29" s="32">
        <v>418</v>
      </c>
      <c r="L29" s="32">
        <f t="shared" si="8"/>
        <v>70</v>
      </c>
      <c r="M29" s="32">
        <v>1</v>
      </c>
      <c r="N29" s="32">
        <v>69</v>
      </c>
      <c r="O29" s="32">
        <v>9</v>
      </c>
    </row>
    <row r="30" spans="2:15" s="44" customFormat="1" ht="15.75" customHeight="1">
      <c r="B30" s="51" t="s">
        <v>51</v>
      </c>
      <c r="C30" s="32">
        <f t="shared" si="6"/>
        <v>8</v>
      </c>
      <c r="D30" s="32">
        <v>8</v>
      </c>
      <c r="E30" s="32">
        <v>0</v>
      </c>
      <c r="F30" s="32">
        <v>40</v>
      </c>
      <c r="G30" s="32">
        <f t="shared" si="7"/>
        <v>1141</v>
      </c>
      <c r="H30" s="32">
        <v>642</v>
      </c>
      <c r="I30" s="32">
        <v>499</v>
      </c>
      <c r="J30" s="32">
        <v>1325</v>
      </c>
      <c r="K30" s="32">
        <v>437</v>
      </c>
      <c r="L30" s="32">
        <f t="shared" si="8"/>
        <v>53</v>
      </c>
      <c r="M30" s="32">
        <v>2</v>
      </c>
      <c r="N30" s="32">
        <v>51</v>
      </c>
      <c r="O30" s="32">
        <v>30</v>
      </c>
    </row>
    <row r="31" spans="2:15" s="44" customFormat="1" ht="15.75" customHeight="1">
      <c r="B31" s="51" t="s">
        <v>52</v>
      </c>
      <c r="C31" s="32">
        <f t="shared" si="6"/>
        <v>6</v>
      </c>
      <c r="D31" s="32">
        <v>6</v>
      </c>
      <c r="E31" s="32">
        <v>0</v>
      </c>
      <c r="F31" s="32">
        <v>27</v>
      </c>
      <c r="G31" s="32">
        <f t="shared" si="7"/>
        <v>545</v>
      </c>
      <c r="H31" s="32">
        <v>277</v>
      </c>
      <c r="I31" s="32">
        <v>268</v>
      </c>
      <c r="J31" s="32">
        <v>840</v>
      </c>
      <c r="K31" s="32">
        <v>218</v>
      </c>
      <c r="L31" s="32">
        <f t="shared" si="8"/>
        <v>50</v>
      </c>
      <c r="M31" s="32">
        <v>1</v>
      </c>
      <c r="N31" s="32">
        <v>49</v>
      </c>
      <c r="O31" s="32">
        <v>2</v>
      </c>
    </row>
    <row r="32" spans="2:15" s="44" customFormat="1" ht="15.75" customHeight="1">
      <c r="B32" s="51" t="s">
        <v>26</v>
      </c>
      <c r="C32" s="32">
        <f t="shared" si="6"/>
        <v>6</v>
      </c>
      <c r="D32" s="32">
        <v>6</v>
      </c>
      <c r="E32" s="32">
        <v>0</v>
      </c>
      <c r="F32" s="32">
        <v>27</v>
      </c>
      <c r="G32" s="32">
        <f t="shared" si="7"/>
        <v>541</v>
      </c>
      <c r="H32" s="32">
        <v>267</v>
      </c>
      <c r="I32" s="32">
        <v>274</v>
      </c>
      <c r="J32" s="32">
        <v>1060</v>
      </c>
      <c r="K32" s="32">
        <v>219</v>
      </c>
      <c r="L32" s="32">
        <f t="shared" si="8"/>
        <v>40</v>
      </c>
      <c r="M32" s="32">
        <v>0</v>
      </c>
      <c r="N32" s="32">
        <v>40</v>
      </c>
      <c r="O32" s="32">
        <v>4</v>
      </c>
    </row>
    <row r="33" spans="2:15" s="44" customFormat="1" ht="15.75" customHeight="1">
      <c r="B33" s="51" t="s">
        <v>27</v>
      </c>
      <c r="C33" s="32">
        <f t="shared" si="6"/>
        <v>4</v>
      </c>
      <c r="D33" s="32">
        <v>4</v>
      </c>
      <c r="E33" s="32">
        <v>0</v>
      </c>
      <c r="F33" s="32">
        <v>23</v>
      </c>
      <c r="G33" s="32">
        <f t="shared" si="7"/>
        <v>462</v>
      </c>
      <c r="H33" s="32">
        <v>238</v>
      </c>
      <c r="I33" s="32">
        <v>224</v>
      </c>
      <c r="J33" s="32">
        <v>850</v>
      </c>
      <c r="K33" s="32">
        <v>185</v>
      </c>
      <c r="L33" s="32">
        <f t="shared" si="8"/>
        <v>52</v>
      </c>
      <c r="M33" s="32">
        <v>1</v>
      </c>
      <c r="N33" s="32">
        <v>51</v>
      </c>
      <c r="O33" s="32">
        <v>0</v>
      </c>
    </row>
    <row r="34" spans="2:15" s="44" customFormat="1" ht="15.75" customHeight="1">
      <c r="B34" s="51" t="s">
        <v>28</v>
      </c>
      <c r="C34" s="32">
        <f t="shared" si="6"/>
        <v>5</v>
      </c>
      <c r="D34" s="32">
        <v>5</v>
      </c>
      <c r="E34" s="32">
        <v>0</v>
      </c>
      <c r="F34" s="32">
        <v>21</v>
      </c>
      <c r="G34" s="32">
        <f t="shared" si="7"/>
        <v>448</v>
      </c>
      <c r="H34" s="32">
        <v>208</v>
      </c>
      <c r="I34" s="32">
        <v>240</v>
      </c>
      <c r="J34" s="32">
        <v>680</v>
      </c>
      <c r="K34" s="32">
        <v>167</v>
      </c>
      <c r="L34" s="32">
        <f t="shared" si="8"/>
        <v>38</v>
      </c>
      <c r="M34" s="32">
        <v>0</v>
      </c>
      <c r="N34" s="32">
        <v>38</v>
      </c>
      <c r="O34" s="32">
        <v>0</v>
      </c>
    </row>
    <row r="35" spans="2:15" s="44" customFormat="1" ht="15.75" customHeight="1">
      <c r="B35" s="51" t="s">
        <v>29</v>
      </c>
      <c r="C35" s="32">
        <f t="shared" si="6"/>
        <v>5</v>
      </c>
      <c r="D35" s="32">
        <v>5</v>
      </c>
      <c r="E35" s="32">
        <v>0</v>
      </c>
      <c r="F35" s="32">
        <v>19</v>
      </c>
      <c r="G35" s="32">
        <f t="shared" si="7"/>
        <v>311</v>
      </c>
      <c r="H35" s="32">
        <v>183</v>
      </c>
      <c r="I35" s="32">
        <v>128</v>
      </c>
      <c r="J35" s="32">
        <v>630</v>
      </c>
      <c r="K35" s="32">
        <v>115</v>
      </c>
      <c r="L35" s="32">
        <f t="shared" si="8"/>
        <v>24</v>
      </c>
      <c r="M35" s="32">
        <v>0</v>
      </c>
      <c r="N35" s="32">
        <v>24</v>
      </c>
      <c r="O35" s="32">
        <v>5</v>
      </c>
    </row>
    <row r="36" spans="2:15" s="44" customFormat="1" ht="15.75" customHeight="1">
      <c r="B36" s="51" t="s">
        <v>30</v>
      </c>
      <c r="C36" s="32">
        <f t="shared" si="6"/>
        <v>0</v>
      </c>
      <c r="D36" s="32">
        <v>0</v>
      </c>
      <c r="E36" s="32">
        <v>0</v>
      </c>
      <c r="F36" s="32">
        <v>0</v>
      </c>
      <c r="G36" s="32">
        <f t="shared" si="7"/>
        <v>0</v>
      </c>
      <c r="H36" s="32">
        <v>0</v>
      </c>
      <c r="I36" s="32">
        <v>0</v>
      </c>
      <c r="J36" s="32">
        <v>0</v>
      </c>
      <c r="K36" s="32">
        <v>0</v>
      </c>
      <c r="L36" s="32">
        <f t="shared" si="8"/>
        <v>0</v>
      </c>
      <c r="M36" s="32">
        <v>0</v>
      </c>
      <c r="N36" s="32">
        <v>0</v>
      </c>
      <c r="O36" s="32">
        <v>0</v>
      </c>
    </row>
    <row r="37" spans="2:15" s="44" customFormat="1" ht="15.75" customHeight="1">
      <c r="B37" s="5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s="53" customFormat="1" ht="15.75" customHeight="1">
      <c r="A38" s="111" t="s">
        <v>71</v>
      </c>
      <c r="B38" s="112"/>
      <c r="C38" s="34">
        <f aca="true" t="shared" si="9" ref="C38:O38">SUM(C39:C39)</f>
        <v>14</v>
      </c>
      <c r="D38" s="34">
        <f t="shared" si="9"/>
        <v>14</v>
      </c>
      <c r="E38" s="34">
        <f t="shared" si="9"/>
        <v>0</v>
      </c>
      <c r="F38" s="34">
        <f>SUM(F39:F39)</f>
        <v>42</v>
      </c>
      <c r="G38" s="34">
        <f t="shared" si="9"/>
        <v>790</v>
      </c>
      <c r="H38" s="34">
        <f t="shared" si="9"/>
        <v>379</v>
      </c>
      <c r="I38" s="34">
        <f t="shared" si="9"/>
        <v>411</v>
      </c>
      <c r="J38" s="34">
        <f t="shared" si="9"/>
        <v>1214</v>
      </c>
      <c r="K38" s="34">
        <f t="shared" si="9"/>
        <v>302</v>
      </c>
      <c r="L38" s="34">
        <f t="shared" si="9"/>
        <v>70</v>
      </c>
      <c r="M38" s="34">
        <f t="shared" si="9"/>
        <v>2</v>
      </c>
      <c r="N38" s="34">
        <f t="shared" si="9"/>
        <v>68</v>
      </c>
      <c r="O38" s="34">
        <f t="shared" si="9"/>
        <v>14</v>
      </c>
    </row>
    <row r="39" spans="2:15" s="44" customFormat="1" ht="15.75" customHeight="1">
      <c r="B39" s="51" t="s">
        <v>53</v>
      </c>
      <c r="C39" s="32">
        <f>SUM(D39:E39)</f>
        <v>14</v>
      </c>
      <c r="D39" s="32">
        <v>14</v>
      </c>
      <c r="E39" s="32">
        <v>0</v>
      </c>
      <c r="F39" s="32">
        <v>42</v>
      </c>
      <c r="G39" s="32">
        <f>SUM(H39:I39)</f>
        <v>790</v>
      </c>
      <c r="H39" s="32">
        <v>379</v>
      </c>
      <c r="I39" s="32">
        <v>411</v>
      </c>
      <c r="J39" s="32">
        <v>1214</v>
      </c>
      <c r="K39" s="32">
        <v>302</v>
      </c>
      <c r="L39" s="32">
        <f>M39+N39</f>
        <v>70</v>
      </c>
      <c r="M39" s="32">
        <v>2</v>
      </c>
      <c r="N39" s="32">
        <v>68</v>
      </c>
      <c r="O39" s="32">
        <v>14</v>
      </c>
    </row>
    <row r="40" spans="2:15" s="44" customFormat="1" ht="15.75" customHeight="1">
      <c r="B40" s="5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s="53" customFormat="1" ht="15.75" customHeight="1">
      <c r="A41" s="109" t="s">
        <v>84</v>
      </c>
      <c r="B41" s="110"/>
      <c r="C41" s="34">
        <f aca="true" t="shared" si="10" ref="C41:O41">SUM(C42:C53)</f>
        <v>76</v>
      </c>
      <c r="D41" s="34">
        <f t="shared" si="10"/>
        <v>75</v>
      </c>
      <c r="E41" s="34">
        <f t="shared" si="10"/>
        <v>1</v>
      </c>
      <c r="F41" s="34">
        <f>SUM(F42:F53)</f>
        <v>347</v>
      </c>
      <c r="G41" s="34">
        <f t="shared" si="10"/>
        <v>7258</v>
      </c>
      <c r="H41" s="34">
        <f t="shared" si="10"/>
        <v>3661</v>
      </c>
      <c r="I41" s="34">
        <f t="shared" si="10"/>
        <v>3597</v>
      </c>
      <c r="J41" s="34">
        <f t="shared" si="10"/>
        <v>11363</v>
      </c>
      <c r="K41" s="34">
        <f t="shared" si="10"/>
        <v>2596</v>
      </c>
      <c r="L41" s="34">
        <f t="shared" si="10"/>
        <v>548</v>
      </c>
      <c r="M41" s="34">
        <f t="shared" si="10"/>
        <v>16</v>
      </c>
      <c r="N41" s="34">
        <f t="shared" si="10"/>
        <v>532</v>
      </c>
      <c r="O41" s="34">
        <f t="shared" si="10"/>
        <v>8</v>
      </c>
    </row>
    <row r="42" spans="2:15" s="44" customFormat="1" ht="15.75" customHeight="1">
      <c r="B42" s="51" t="s">
        <v>54</v>
      </c>
      <c r="C42" s="32">
        <f aca="true" t="shared" si="11" ref="C42:C53">SUM(D42:E42)</f>
        <v>1</v>
      </c>
      <c r="D42" s="32">
        <v>1</v>
      </c>
      <c r="E42" s="32">
        <v>0</v>
      </c>
      <c r="F42" s="32">
        <v>6</v>
      </c>
      <c r="G42" s="32">
        <f aca="true" t="shared" si="12" ref="G42:G53">SUM(H42:I42)</f>
        <v>101</v>
      </c>
      <c r="H42" s="32">
        <v>46</v>
      </c>
      <c r="I42" s="32">
        <v>55</v>
      </c>
      <c r="J42" s="32">
        <v>108</v>
      </c>
      <c r="K42" s="32">
        <v>33</v>
      </c>
      <c r="L42" s="32">
        <f aca="true" t="shared" si="13" ref="L42:L53">M42+N42</f>
        <v>8</v>
      </c>
      <c r="M42" s="32">
        <v>1</v>
      </c>
      <c r="N42" s="32">
        <v>7</v>
      </c>
      <c r="O42" s="32">
        <v>1</v>
      </c>
    </row>
    <row r="43" spans="2:15" s="44" customFormat="1" ht="15.75" customHeight="1">
      <c r="B43" s="51" t="s">
        <v>55</v>
      </c>
      <c r="C43" s="32">
        <f t="shared" si="11"/>
        <v>23</v>
      </c>
      <c r="D43" s="32">
        <v>23</v>
      </c>
      <c r="E43" s="32">
        <v>0</v>
      </c>
      <c r="F43" s="32">
        <v>108</v>
      </c>
      <c r="G43" s="32">
        <f t="shared" si="12"/>
        <v>2461</v>
      </c>
      <c r="H43" s="52">
        <v>1243</v>
      </c>
      <c r="I43" s="32">
        <v>1218</v>
      </c>
      <c r="J43" s="32">
        <v>3765</v>
      </c>
      <c r="K43" s="32">
        <v>866</v>
      </c>
      <c r="L43" s="32">
        <f t="shared" si="13"/>
        <v>158</v>
      </c>
      <c r="M43" s="32">
        <v>3</v>
      </c>
      <c r="N43" s="32">
        <v>155</v>
      </c>
      <c r="O43" s="32">
        <v>3</v>
      </c>
    </row>
    <row r="44" spans="2:15" s="44" customFormat="1" ht="15.75" customHeight="1">
      <c r="B44" s="51" t="s">
        <v>56</v>
      </c>
      <c r="C44" s="32">
        <f t="shared" si="11"/>
        <v>8</v>
      </c>
      <c r="D44" s="32">
        <v>7</v>
      </c>
      <c r="E44" s="32">
        <v>1</v>
      </c>
      <c r="F44" s="32">
        <v>27</v>
      </c>
      <c r="G44" s="32">
        <f t="shared" si="12"/>
        <v>499</v>
      </c>
      <c r="H44" s="32">
        <v>251</v>
      </c>
      <c r="I44" s="32">
        <v>248</v>
      </c>
      <c r="J44" s="32">
        <v>1080</v>
      </c>
      <c r="K44" s="32">
        <v>248</v>
      </c>
      <c r="L44" s="32">
        <f t="shared" si="13"/>
        <v>37</v>
      </c>
      <c r="M44" s="32">
        <v>0</v>
      </c>
      <c r="N44" s="32">
        <v>37</v>
      </c>
      <c r="O44" s="32">
        <v>0</v>
      </c>
    </row>
    <row r="45" spans="2:15" s="44" customFormat="1" ht="15.75" customHeight="1">
      <c r="B45" s="51" t="s">
        <v>57</v>
      </c>
      <c r="C45" s="32">
        <f t="shared" si="11"/>
        <v>11</v>
      </c>
      <c r="D45" s="32">
        <v>11</v>
      </c>
      <c r="E45" s="32">
        <v>0</v>
      </c>
      <c r="F45" s="32">
        <v>48</v>
      </c>
      <c r="G45" s="32">
        <f t="shared" si="12"/>
        <v>910</v>
      </c>
      <c r="H45" s="32">
        <v>455</v>
      </c>
      <c r="I45" s="32">
        <v>455</v>
      </c>
      <c r="J45" s="32">
        <v>1350</v>
      </c>
      <c r="K45" s="32">
        <v>331</v>
      </c>
      <c r="L45" s="32">
        <f t="shared" si="13"/>
        <v>94</v>
      </c>
      <c r="M45" s="32">
        <v>1</v>
      </c>
      <c r="N45" s="32">
        <v>93</v>
      </c>
      <c r="O45" s="32">
        <v>4</v>
      </c>
    </row>
    <row r="46" spans="2:15" s="44" customFormat="1" ht="15.75" customHeight="1">
      <c r="B46" s="51" t="s">
        <v>58</v>
      </c>
      <c r="C46" s="32">
        <f t="shared" si="11"/>
        <v>0</v>
      </c>
      <c r="D46" s="32">
        <v>0</v>
      </c>
      <c r="E46" s="32">
        <v>0</v>
      </c>
      <c r="F46" s="32">
        <v>0</v>
      </c>
      <c r="G46" s="32">
        <f t="shared" si="12"/>
        <v>0</v>
      </c>
      <c r="H46" s="32">
        <v>0</v>
      </c>
      <c r="I46" s="32">
        <v>0</v>
      </c>
      <c r="J46" s="32">
        <v>0</v>
      </c>
      <c r="K46" s="32">
        <v>0</v>
      </c>
      <c r="L46" s="32">
        <f t="shared" si="13"/>
        <v>0</v>
      </c>
      <c r="M46" s="32">
        <v>0</v>
      </c>
      <c r="N46" s="32">
        <v>0</v>
      </c>
      <c r="O46" s="32">
        <v>0</v>
      </c>
    </row>
    <row r="47" spans="2:15" s="44" customFormat="1" ht="15.75" customHeight="1">
      <c r="B47" s="51" t="s">
        <v>59</v>
      </c>
      <c r="C47" s="32">
        <f t="shared" si="11"/>
        <v>15</v>
      </c>
      <c r="D47" s="32">
        <v>15</v>
      </c>
      <c r="E47" s="32">
        <v>0</v>
      </c>
      <c r="F47" s="32">
        <v>83</v>
      </c>
      <c r="G47" s="32">
        <f t="shared" si="12"/>
        <v>1806</v>
      </c>
      <c r="H47" s="32">
        <v>920</v>
      </c>
      <c r="I47" s="32">
        <v>886</v>
      </c>
      <c r="J47" s="32">
        <v>2575</v>
      </c>
      <c r="K47" s="32">
        <v>599</v>
      </c>
      <c r="L47" s="32">
        <f t="shared" si="13"/>
        <v>128</v>
      </c>
      <c r="M47" s="32">
        <v>8</v>
      </c>
      <c r="N47" s="32">
        <v>120</v>
      </c>
      <c r="O47" s="32">
        <v>0</v>
      </c>
    </row>
    <row r="48" spans="2:15" s="44" customFormat="1" ht="15.75" customHeight="1">
      <c r="B48" s="51" t="s">
        <v>72</v>
      </c>
      <c r="C48" s="32">
        <f t="shared" si="11"/>
        <v>6</v>
      </c>
      <c r="D48" s="32">
        <v>6</v>
      </c>
      <c r="E48" s="32">
        <v>0</v>
      </c>
      <c r="F48" s="32">
        <v>31</v>
      </c>
      <c r="G48" s="32">
        <f t="shared" si="12"/>
        <v>629</v>
      </c>
      <c r="H48" s="32">
        <v>333</v>
      </c>
      <c r="I48" s="32">
        <v>296</v>
      </c>
      <c r="J48" s="32">
        <v>1050</v>
      </c>
      <c r="K48" s="32">
        <v>237</v>
      </c>
      <c r="L48" s="32">
        <f t="shared" si="13"/>
        <v>51</v>
      </c>
      <c r="M48" s="32">
        <v>0</v>
      </c>
      <c r="N48" s="32">
        <v>51</v>
      </c>
      <c r="O48" s="32">
        <v>0</v>
      </c>
    </row>
    <row r="49" spans="2:15" s="44" customFormat="1" ht="15.75" customHeight="1">
      <c r="B49" s="51" t="s">
        <v>73</v>
      </c>
      <c r="C49" s="32">
        <f t="shared" si="11"/>
        <v>4</v>
      </c>
      <c r="D49" s="32">
        <v>4</v>
      </c>
      <c r="E49" s="32">
        <v>0</v>
      </c>
      <c r="F49" s="32">
        <v>16</v>
      </c>
      <c r="G49" s="32">
        <f t="shared" si="12"/>
        <v>328</v>
      </c>
      <c r="H49" s="32">
        <v>164</v>
      </c>
      <c r="I49" s="32">
        <v>164</v>
      </c>
      <c r="J49" s="32">
        <v>525</v>
      </c>
      <c r="K49" s="32">
        <v>113</v>
      </c>
      <c r="L49" s="32">
        <f t="shared" si="13"/>
        <v>31</v>
      </c>
      <c r="M49" s="32">
        <v>0</v>
      </c>
      <c r="N49" s="32">
        <v>31</v>
      </c>
      <c r="O49" s="32">
        <v>0</v>
      </c>
    </row>
    <row r="50" spans="2:15" s="44" customFormat="1" ht="15.75" customHeight="1">
      <c r="B50" s="51" t="s">
        <v>74</v>
      </c>
      <c r="C50" s="32">
        <f t="shared" si="11"/>
        <v>2</v>
      </c>
      <c r="D50" s="32">
        <v>2</v>
      </c>
      <c r="E50" s="32">
        <v>0</v>
      </c>
      <c r="F50" s="32">
        <v>9</v>
      </c>
      <c r="G50" s="32">
        <f t="shared" si="12"/>
        <v>203</v>
      </c>
      <c r="H50" s="32">
        <v>92</v>
      </c>
      <c r="I50" s="32">
        <v>111</v>
      </c>
      <c r="J50" s="32">
        <v>280</v>
      </c>
      <c r="K50" s="32">
        <v>68</v>
      </c>
      <c r="L50" s="32">
        <f t="shared" si="13"/>
        <v>15</v>
      </c>
      <c r="M50" s="32">
        <v>0</v>
      </c>
      <c r="N50" s="32">
        <v>15</v>
      </c>
      <c r="O50" s="32">
        <v>0</v>
      </c>
    </row>
    <row r="51" spans="2:15" s="44" customFormat="1" ht="15.75" customHeight="1">
      <c r="B51" s="51" t="s">
        <v>31</v>
      </c>
      <c r="C51" s="32">
        <f t="shared" si="11"/>
        <v>0</v>
      </c>
      <c r="D51" s="32">
        <v>0</v>
      </c>
      <c r="E51" s="32">
        <v>0</v>
      </c>
      <c r="F51" s="32">
        <v>0</v>
      </c>
      <c r="G51" s="32">
        <f t="shared" si="12"/>
        <v>0</v>
      </c>
      <c r="H51" s="32">
        <v>0</v>
      </c>
      <c r="I51" s="32">
        <v>0</v>
      </c>
      <c r="J51" s="32">
        <v>0</v>
      </c>
      <c r="K51" s="32">
        <v>0</v>
      </c>
      <c r="L51" s="32">
        <f t="shared" si="13"/>
        <v>0</v>
      </c>
      <c r="M51" s="32">
        <v>0</v>
      </c>
      <c r="N51" s="32">
        <v>0</v>
      </c>
      <c r="O51" s="32">
        <v>0</v>
      </c>
    </row>
    <row r="52" spans="2:15" s="44" customFormat="1" ht="15.75" customHeight="1">
      <c r="B52" s="51" t="s">
        <v>75</v>
      </c>
      <c r="C52" s="32">
        <f t="shared" si="11"/>
        <v>0</v>
      </c>
      <c r="D52" s="32">
        <v>0</v>
      </c>
      <c r="E52" s="32">
        <v>0</v>
      </c>
      <c r="F52" s="32">
        <v>0</v>
      </c>
      <c r="G52" s="32">
        <f t="shared" si="12"/>
        <v>0</v>
      </c>
      <c r="H52" s="32">
        <v>0</v>
      </c>
      <c r="I52" s="32">
        <v>0</v>
      </c>
      <c r="J52" s="32">
        <v>0</v>
      </c>
      <c r="K52" s="32">
        <v>0</v>
      </c>
      <c r="L52" s="32">
        <f t="shared" si="13"/>
        <v>0</v>
      </c>
      <c r="M52" s="32">
        <v>0</v>
      </c>
      <c r="N52" s="32">
        <v>0</v>
      </c>
      <c r="O52" s="32">
        <v>0</v>
      </c>
    </row>
    <row r="53" spans="2:15" s="44" customFormat="1" ht="15.75" customHeight="1">
      <c r="B53" s="51" t="s">
        <v>32</v>
      </c>
      <c r="C53" s="32">
        <f t="shared" si="11"/>
        <v>6</v>
      </c>
      <c r="D53" s="32">
        <v>6</v>
      </c>
      <c r="E53" s="32">
        <v>0</v>
      </c>
      <c r="F53" s="32">
        <v>19</v>
      </c>
      <c r="G53" s="32">
        <f t="shared" si="12"/>
        <v>321</v>
      </c>
      <c r="H53" s="32">
        <v>157</v>
      </c>
      <c r="I53" s="32">
        <v>164</v>
      </c>
      <c r="J53" s="32">
        <v>630</v>
      </c>
      <c r="K53" s="32">
        <v>101</v>
      </c>
      <c r="L53" s="32">
        <f t="shared" si="13"/>
        <v>26</v>
      </c>
      <c r="M53" s="32">
        <v>3</v>
      </c>
      <c r="N53" s="32">
        <v>23</v>
      </c>
      <c r="O53" s="32">
        <v>0</v>
      </c>
    </row>
    <row r="54" spans="2:15" s="44" customFormat="1" ht="15.75" customHeight="1">
      <c r="B54" s="5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s="53" customFormat="1" ht="15.75" customHeight="1">
      <c r="A55" s="111" t="s">
        <v>76</v>
      </c>
      <c r="B55" s="112"/>
      <c r="C55" s="34">
        <f aca="true" t="shared" si="14" ref="C55:O55">SUM(C56:C58)</f>
        <v>78</v>
      </c>
      <c r="D55" s="34">
        <f t="shared" si="14"/>
        <v>78</v>
      </c>
      <c r="E55" s="34">
        <f t="shared" si="14"/>
        <v>0</v>
      </c>
      <c r="F55" s="34">
        <f>SUM(F56:F58)</f>
        <v>290</v>
      </c>
      <c r="G55" s="34">
        <f t="shared" si="14"/>
        <v>5865</v>
      </c>
      <c r="H55" s="34">
        <f t="shared" si="14"/>
        <v>3014</v>
      </c>
      <c r="I55" s="34">
        <f t="shared" si="14"/>
        <v>2851</v>
      </c>
      <c r="J55" s="34">
        <f t="shared" si="14"/>
        <v>11855</v>
      </c>
      <c r="K55" s="34">
        <f t="shared" si="14"/>
        <v>2123</v>
      </c>
      <c r="L55" s="34">
        <f t="shared" si="14"/>
        <v>420</v>
      </c>
      <c r="M55" s="34">
        <f t="shared" si="14"/>
        <v>16</v>
      </c>
      <c r="N55" s="34">
        <f t="shared" si="14"/>
        <v>404</v>
      </c>
      <c r="O55" s="34">
        <f t="shared" si="14"/>
        <v>6</v>
      </c>
    </row>
    <row r="56" spans="2:15" s="44" customFormat="1" ht="15.75" customHeight="1">
      <c r="B56" s="51" t="s">
        <v>60</v>
      </c>
      <c r="C56" s="32">
        <f>SUM(D56:E56)</f>
        <v>72</v>
      </c>
      <c r="D56" s="32">
        <v>72</v>
      </c>
      <c r="E56" s="32">
        <v>0</v>
      </c>
      <c r="F56" s="32">
        <v>253</v>
      </c>
      <c r="G56" s="32">
        <f>SUM(H56:I56)</f>
        <v>4990</v>
      </c>
      <c r="H56" s="32">
        <v>2569</v>
      </c>
      <c r="I56" s="32">
        <v>2421</v>
      </c>
      <c r="J56" s="32">
        <v>10300</v>
      </c>
      <c r="K56" s="32">
        <v>1786</v>
      </c>
      <c r="L56" s="32">
        <f>M56+N56</f>
        <v>361</v>
      </c>
      <c r="M56" s="32">
        <v>14</v>
      </c>
      <c r="N56" s="32">
        <v>347</v>
      </c>
      <c r="O56" s="32">
        <v>1</v>
      </c>
    </row>
    <row r="57" spans="2:15" s="44" customFormat="1" ht="15.75" customHeight="1">
      <c r="B57" s="51" t="s">
        <v>61</v>
      </c>
      <c r="C57" s="32">
        <f>SUM(D57:E57)</f>
        <v>5</v>
      </c>
      <c r="D57" s="32">
        <v>5</v>
      </c>
      <c r="E57" s="32">
        <v>0</v>
      </c>
      <c r="F57" s="32">
        <v>27</v>
      </c>
      <c r="G57" s="32">
        <f>SUM(H57:I57)</f>
        <v>652</v>
      </c>
      <c r="H57" s="32">
        <v>330</v>
      </c>
      <c r="I57" s="32">
        <v>322</v>
      </c>
      <c r="J57" s="32">
        <v>1225</v>
      </c>
      <c r="K57" s="32">
        <v>254</v>
      </c>
      <c r="L57" s="32">
        <f>M57+N57</f>
        <v>46</v>
      </c>
      <c r="M57" s="32">
        <v>2</v>
      </c>
      <c r="N57" s="32">
        <v>44</v>
      </c>
      <c r="O57" s="32">
        <v>5</v>
      </c>
    </row>
    <row r="58" spans="1:15" s="44" customFormat="1" ht="15.75" customHeight="1">
      <c r="A58" s="71"/>
      <c r="B58" s="72" t="s">
        <v>33</v>
      </c>
      <c r="C58" s="33">
        <f>SUM(D58:E58)</f>
        <v>1</v>
      </c>
      <c r="D58" s="33">
        <v>1</v>
      </c>
      <c r="E58" s="33">
        <v>0</v>
      </c>
      <c r="F58" s="33">
        <v>10</v>
      </c>
      <c r="G58" s="33">
        <f>SUM(H58:I58)</f>
        <v>223</v>
      </c>
      <c r="H58" s="33">
        <v>115</v>
      </c>
      <c r="I58" s="33">
        <v>108</v>
      </c>
      <c r="J58" s="33">
        <v>330</v>
      </c>
      <c r="K58" s="33">
        <v>83</v>
      </c>
      <c r="L58" s="33">
        <f>M58+N58</f>
        <v>13</v>
      </c>
      <c r="M58" s="33">
        <v>0</v>
      </c>
      <c r="N58" s="33">
        <v>13</v>
      </c>
      <c r="O58" s="33">
        <v>0</v>
      </c>
    </row>
    <row r="59" spans="1:15" s="5" customFormat="1" ht="15" customHeight="1">
      <c r="A59" s="13"/>
      <c r="B59" s="12"/>
      <c r="C59" s="14"/>
      <c r="D59" s="14"/>
      <c r="E59" s="14"/>
      <c r="F59" s="14"/>
      <c r="G59" s="14"/>
      <c r="H59" s="14"/>
      <c r="I59" s="14" t="s">
        <v>62</v>
      </c>
      <c r="J59" s="14"/>
      <c r="K59" s="14"/>
      <c r="L59" s="14"/>
      <c r="M59" s="14"/>
      <c r="N59" s="14"/>
      <c r="O59" s="14"/>
    </row>
    <row r="60" spans="2:15" s="5" customFormat="1" ht="1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s="5" customFormat="1" ht="1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 s="5" customFormat="1" ht="1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2:15" s="5" customFormat="1" ht="1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2:15" s="5" customFormat="1" ht="1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="5" customFormat="1" ht="1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</sheetData>
  <mergeCells count="14">
    <mergeCell ref="A55:B55"/>
    <mergeCell ref="A13:B13"/>
    <mergeCell ref="A25:B25"/>
    <mergeCell ref="A38:B38"/>
    <mergeCell ref="A41:B41"/>
    <mergeCell ref="A12:B12"/>
    <mergeCell ref="A6:B6"/>
    <mergeCell ref="A8:B8"/>
    <mergeCell ref="L2:N2"/>
    <mergeCell ref="A4:B4"/>
    <mergeCell ref="A5:B5"/>
    <mergeCell ref="F2:F3"/>
    <mergeCell ref="A2:B3"/>
    <mergeCell ref="A7:B7"/>
  </mergeCells>
  <printOptions horizontalCentered="1"/>
  <pageMargins left="0.7874015748031497" right="0.7874015748031497" top="0.7874015748031497" bottom="0.5905511811023623" header="0.3937007874015748" footer="0.3937007874015748"/>
  <pageSetup firstPageNumber="31" useFirstPageNumber="1" horizontalDpi="600" verticalDpi="600" orientation="portrait" paperSize="9" scale="80" r:id="rId3"/>
  <headerFooter alignWithMargins="0">
    <oddHeader>&amp;R&amp;"ＭＳ Ｐゴシック,標準"&amp;18幼稚園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O64"/>
  <sheetViews>
    <sheetView zoomScaleSheetLayoutView="10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" sqref="E1"/>
    </sheetView>
  </sheetViews>
  <sheetFormatPr defaultColWidth="8.796875" defaultRowHeight="14.25"/>
  <cols>
    <col min="1" max="1" width="2.59765625" style="4" customWidth="1"/>
    <col min="2" max="2" width="12.59765625" style="4" customWidth="1"/>
    <col min="3" max="3" width="6.09765625" style="4" customWidth="1"/>
    <col min="4" max="4" width="6.09765625" style="4" hidden="1" customWidth="1"/>
    <col min="5" max="5" width="6.09765625" style="4" customWidth="1"/>
    <col min="6" max="15" width="8.09765625" style="4" customWidth="1"/>
    <col min="16" max="16384" width="9" style="4" customWidth="1"/>
  </cols>
  <sheetData>
    <row r="1" spans="1:15" s="38" customFormat="1" ht="24" customHeight="1">
      <c r="A1" s="17" t="s">
        <v>148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44" customFormat="1" ht="19.5" customHeight="1">
      <c r="A2" s="142" t="s">
        <v>77</v>
      </c>
      <c r="B2" s="143"/>
      <c r="C2" s="40" t="s">
        <v>0</v>
      </c>
      <c r="D2" s="40"/>
      <c r="E2" s="40"/>
      <c r="F2" s="136" t="s">
        <v>151</v>
      </c>
      <c r="G2" s="41" t="s">
        <v>40</v>
      </c>
      <c r="H2" s="40"/>
      <c r="I2" s="42"/>
      <c r="J2" s="39" t="s">
        <v>1</v>
      </c>
      <c r="K2" s="43" t="s">
        <v>2</v>
      </c>
      <c r="L2" s="115" t="s">
        <v>63</v>
      </c>
      <c r="M2" s="116"/>
      <c r="N2" s="117"/>
      <c r="O2" s="39" t="s">
        <v>3</v>
      </c>
    </row>
    <row r="3" spans="1:15" s="44" customFormat="1" ht="19.5" customHeight="1">
      <c r="A3" s="144"/>
      <c r="B3" s="145"/>
      <c r="C3" s="48" t="s">
        <v>4</v>
      </c>
      <c r="D3" s="28" t="s">
        <v>5</v>
      </c>
      <c r="E3" s="49" t="s">
        <v>86</v>
      </c>
      <c r="F3" s="137"/>
      <c r="G3" s="48" t="s">
        <v>4</v>
      </c>
      <c r="H3" s="48" t="s">
        <v>6</v>
      </c>
      <c r="I3" s="48" t="s">
        <v>7</v>
      </c>
      <c r="J3" s="45" t="s">
        <v>8</v>
      </c>
      <c r="K3" s="50" t="s">
        <v>9</v>
      </c>
      <c r="L3" s="48" t="s">
        <v>64</v>
      </c>
      <c r="M3" s="48" t="s">
        <v>65</v>
      </c>
      <c r="N3" s="48" t="s">
        <v>66</v>
      </c>
      <c r="O3" s="54" t="s">
        <v>10</v>
      </c>
    </row>
    <row r="4" spans="1:15" s="44" customFormat="1" ht="15.75" customHeight="1">
      <c r="A4" s="130">
        <v>17</v>
      </c>
      <c r="B4" s="131"/>
      <c r="C4" s="32">
        <v>239</v>
      </c>
      <c r="D4" s="32">
        <v>239</v>
      </c>
      <c r="E4" s="32">
        <v>0</v>
      </c>
      <c r="F4" s="32">
        <v>1792</v>
      </c>
      <c r="G4" s="32">
        <v>44091</v>
      </c>
      <c r="H4" s="32">
        <v>22516</v>
      </c>
      <c r="I4" s="32">
        <v>21575</v>
      </c>
      <c r="J4" s="32">
        <v>56656</v>
      </c>
      <c r="K4" s="32">
        <v>15249</v>
      </c>
      <c r="L4" s="32">
        <v>2682</v>
      </c>
      <c r="M4" s="32">
        <v>167</v>
      </c>
      <c r="N4" s="32">
        <v>2515</v>
      </c>
      <c r="O4" s="32">
        <v>589</v>
      </c>
    </row>
    <row r="5" spans="1:15" s="44" customFormat="1" ht="15.75" customHeight="1">
      <c r="A5" s="130">
        <f>A4+1</f>
        <v>18</v>
      </c>
      <c r="B5" s="131"/>
      <c r="C5" s="32">
        <v>239</v>
      </c>
      <c r="D5" s="32">
        <v>239</v>
      </c>
      <c r="E5" s="32">
        <v>0</v>
      </c>
      <c r="F5" s="32">
        <v>1777</v>
      </c>
      <c r="G5" s="32">
        <v>43376</v>
      </c>
      <c r="H5" s="32">
        <v>22174</v>
      </c>
      <c r="I5" s="32">
        <v>21202</v>
      </c>
      <c r="J5" s="32">
        <v>56721</v>
      </c>
      <c r="K5" s="32">
        <v>15095</v>
      </c>
      <c r="L5" s="32">
        <v>2686</v>
      </c>
      <c r="M5" s="32">
        <v>175</v>
      </c>
      <c r="N5" s="32">
        <v>2511</v>
      </c>
      <c r="O5" s="32">
        <v>570</v>
      </c>
    </row>
    <row r="6" spans="1:15" s="44" customFormat="1" ht="15.75" customHeight="1">
      <c r="A6" s="130">
        <f>A5+1</f>
        <v>19</v>
      </c>
      <c r="B6" s="131"/>
      <c r="C6" s="32">
        <v>241</v>
      </c>
      <c r="D6" s="32">
        <v>241</v>
      </c>
      <c r="E6" s="32">
        <v>0</v>
      </c>
      <c r="F6" s="32">
        <v>1783</v>
      </c>
      <c r="G6" s="32">
        <v>43137</v>
      </c>
      <c r="H6" s="32">
        <v>22040</v>
      </c>
      <c r="I6" s="32">
        <v>21097</v>
      </c>
      <c r="J6" s="32">
        <v>56981</v>
      </c>
      <c r="K6" s="32">
        <v>14737</v>
      </c>
      <c r="L6" s="32">
        <v>2708</v>
      </c>
      <c r="M6" s="32">
        <v>172</v>
      </c>
      <c r="N6" s="32">
        <v>2536</v>
      </c>
      <c r="O6" s="32">
        <v>589</v>
      </c>
    </row>
    <row r="7" spans="1:15" s="44" customFormat="1" ht="15.75" customHeight="1">
      <c r="A7" s="130">
        <f>A6+1</f>
        <v>20</v>
      </c>
      <c r="B7" s="108"/>
      <c r="C7" s="32">
        <v>241</v>
      </c>
      <c r="D7" s="32">
        <v>424</v>
      </c>
      <c r="E7" s="32">
        <v>0</v>
      </c>
      <c r="F7" s="32">
        <v>1754</v>
      </c>
      <c r="G7" s="32">
        <v>42359</v>
      </c>
      <c r="H7" s="32">
        <v>21714</v>
      </c>
      <c r="I7" s="32">
        <v>20645</v>
      </c>
      <c r="J7" s="32">
        <v>56236</v>
      </c>
      <c r="K7" s="32">
        <v>14616</v>
      </c>
      <c r="L7" s="32">
        <v>2710</v>
      </c>
      <c r="M7" s="32">
        <v>170</v>
      </c>
      <c r="N7" s="32">
        <v>2540</v>
      </c>
      <c r="O7" s="32">
        <v>578</v>
      </c>
    </row>
    <row r="8" spans="1:15" s="53" customFormat="1" ht="15.75" customHeight="1">
      <c r="A8" s="138">
        <f>A7+1</f>
        <v>21</v>
      </c>
      <c r="B8" s="139"/>
      <c r="C8" s="34">
        <f aca="true" t="shared" si="0" ref="C8:O8">C13+C25+C38+C41+C55</f>
        <v>241</v>
      </c>
      <c r="D8" s="34">
        <f t="shared" si="0"/>
        <v>241</v>
      </c>
      <c r="E8" s="34">
        <f t="shared" si="0"/>
        <v>0</v>
      </c>
      <c r="F8" s="34">
        <f>F13+F25+F38+F41+F55</f>
        <v>1736</v>
      </c>
      <c r="G8" s="34">
        <f t="shared" si="0"/>
        <v>41054</v>
      </c>
      <c r="H8" s="34">
        <f t="shared" si="0"/>
        <v>20875</v>
      </c>
      <c r="I8" s="34">
        <f t="shared" si="0"/>
        <v>20179</v>
      </c>
      <c r="J8" s="34">
        <f t="shared" si="0"/>
        <v>56022</v>
      </c>
      <c r="K8" s="34">
        <f t="shared" si="0"/>
        <v>14458</v>
      </c>
      <c r="L8" s="34">
        <f t="shared" si="0"/>
        <v>2680</v>
      </c>
      <c r="M8" s="34">
        <f t="shared" si="0"/>
        <v>167</v>
      </c>
      <c r="N8" s="34">
        <f t="shared" si="0"/>
        <v>2513</v>
      </c>
      <c r="O8" s="34">
        <f t="shared" si="0"/>
        <v>569</v>
      </c>
    </row>
    <row r="9" spans="1:15" s="53" customFormat="1" ht="15.75" customHeight="1">
      <c r="A9" s="69"/>
      <c r="B9" s="7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s="53" customFormat="1" ht="15.75" customHeight="1">
      <c r="A10" s="69"/>
      <c r="B10" s="70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s="53" customFormat="1" ht="15.75" customHeight="1">
      <c r="A11" s="69"/>
      <c r="B11" s="70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s="44" customFormat="1" ht="15.75" customHeight="1">
      <c r="A12" s="113"/>
      <c r="B12" s="114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53" customFormat="1" ht="15.75" customHeight="1">
      <c r="A13" s="111" t="s">
        <v>67</v>
      </c>
      <c r="B13" s="112"/>
      <c r="C13" s="34">
        <f aca="true" t="shared" si="1" ref="C13:O13">SUM(C14:C23)</f>
        <v>4</v>
      </c>
      <c r="D13" s="34">
        <f t="shared" si="1"/>
        <v>4</v>
      </c>
      <c r="E13" s="34">
        <f t="shared" si="1"/>
        <v>0</v>
      </c>
      <c r="F13" s="34">
        <f>SUM(F14:F23)</f>
        <v>15</v>
      </c>
      <c r="G13" s="34">
        <f t="shared" si="1"/>
        <v>272</v>
      </c>
      <c r="H13" s="34">
        <f t="shared" si="1"/>
        <v>135</v>
      </c>
      <c r="I13" s="34">
        <f t="shared" si="1"/>
        <v>137</v>
      </c>
      <c r="J13" s="34">
        <f t="shared" si="1"/>
        <v>680</v>
      </c>
      <c r="K13" s="34">
        <f t="shared" si="1"/>
        <v>108</v>
      </c>
      <c r="L13" s="34">
        <f t="shared" si="1"/>
        <v>29</v>
      </c>
      <c r="M13" s="34">
        <f t="shared" si="1"/>
        <v>1</v>
      </c>
      <c r="N13" s="34">
        <f t="shared" si="1"/>
        <v>28</v>
      </c>
      <c r="O13" s="34">
        <f t="shared" si="1"/>
        <v>7</v>
      </c>
    </row>
    <row r="14" spans="2:15" s="44" customFormat="1" ht="15.75" customHeight="1">
      <c r="B14" s="51" t="s">
        <v>44</v>
      </c>
      <c r="C14" s="32">
        <f aca="true" t="shared" si="2" ref="C14:C23">SUM(D14:E14)</f>
        <v>1</v>
      </c>
      <c r="D14" s="32">
        <v>1</v>
      </c>
      <c r="E14" s="32">
        <v>0</v>
      </c>
      <c r="F14" s="32">
        <v>1</v>
      </c>
      <c r="G14" s="32">
        <f aca="true" t="shared" si="3" ref="G14:G23">SUM(H14:I14)</f>
        <v>6</v>
      </c>
      <c r="H14" s="32">
        <v>3</v>
      </c>
      <c r="I14" s="32">
        <v>3</v>
      </c>
      <c r="J14" s="32">
        <v>200</v>
      </c>
      <c r="K14" s="32">
        <v>9</v>
      </c>
      <c r="L14" s="32">
        <f aca="true" t="shared" si="4" ref="L14:L23">M14+N14</f>
        <v>2</v>
      </c>
      <c r="M14" s="32">
        <v>0</v>
      </c>
      <c r="N14" s="32">
        <v>2</v>
      </c>
      <c r="O14" s="32">
        <v>1</v>
      </c>
    </row>
    <row r="15" spans="2:15" s="44" customFormat="1" ht="15.75" customHeight="1">
      <c r="B15" s="51" t="s">
        <v>45</v>
      </c>
      <c r="C15" s="32">
        <f t="shared" si="2"/>
        <v>2</v>
      </c>
      <c r="D15" s="32">
        <v>2</v>
      </c>
      <c r="E15" s="32">
        <v>0</v>
      </c>
      <c r="F15" s="32">
        <v>8</v>
      </c>
      <c r="G15" s="32">
        <f t="shared" si="3"/>
        <v>114</v>
      </c>
      <c r="H15" s="32">
        <v>50</v>
      </c>
      <c r="I15" s="32">
        <v>64</v>
      </c>
      <c r="J15" s="32">
        <v>280</v>
      </c>
      <c r="K15" s="32">
        <v>39</v>
      </c>
      <c r="L15" s="32">
        <f t="shared" si="4"/>
        <v>15</v>
      </c>
      <c r="M15" s="32">
        <v>1</v>
      </c>
      <c r="N15" s="32">
        <v>14</v>
      </c>
      <c r="O15" s="32">
        <v>1</v>
      </c>
    </row>
    <row r="16" spans="2:15" s="44" customFormat="1" ht="15.75" customHeight="1">
      <c r="B16" s="51" t="s">
        <v>46</v>
      </c>
      <c r="C16" s="32">
        <f t="shared" si="2"/>
        <v>0</v>
      </c>
      <c r="D16" s="32">
        <v>0</v>
      </c>
      <c r="E16" s="32">
        <v>0</v>
      </c>
      <c r="F16" s="32">
        <v>0</v>
      </c>
      <c r="G16" s="32">
        <f t="shared" si="3"/>
        <v>0</v>
      </c>
      <c r="H16" s="32">
        <v>0</v>
      </c>
      <c r="I16" s="32">
        <v>0</v>
      </c>
      <c r="J16" s="32">
        <v>0</v>
      </c>
      <c r="K16" s="32">
        <v>0</v>
      </c>
      <c r="L16" s="32">
        <f t="shared" si="4"/>
        <v>0</v>
      </c>
      <c r="M16" s="32">
        <v>0</v>
      </c>
      <c r="N16" s="32">
        <v>0</v>
      </c>
      <c r="O16" s="32">
        <v>0</v>
      </c>
    </row>
    <row r="17" spans="2:15" s="44" customFormat="1" ht="15.75" customHeight="1">
      <c r="B17" s="51" t="s">
        <v>68</v>
      </c>
      <c r="C17" s="32">
        <f t="shared" si="2"/>
        <v>0</v>
      </c>
      <c r="D17" s="32">
        <v>0</v>
      </c>
      <c r="E17" s="32">
        <v>0</v>
      </c>
      <c r="F17" s="32">
        <v>0</v>
      </c>
      <c r="G17" s="32">
        <f t="shared" si="3"/>
        <v>0</v>
      </c>
      <c r="H17" s="32">
        <v>0</v>
      </c>
      <c r="I17" s="32">
        <v>0</v>
      </c>
      <c r="J17" s="32">
        <v>0</v>
      </c>
      <c r="K17" s="32">
        <v>0</v>
      </c>
      <c r="L17" s="32">
        <f t="shared" si="4"/>
        <v>0</v>
      </c>
      <c r="M17" s="32">
        <v>0</v>
      </c>
      <c r="N17" s="32">
        <v>0</v>
      </c>
      <c r="O17" s="32">
        <v>0</v>
      </c>
    </row>
    <row r="18" spans="2:15" s="44" customFormat="1" ht="15.75" customHeight="1">
      <c r="B18" s="51" t="s">
        <v>69</v>
      </c>
      <c r="C18" s="32">
        <f t="shared" si="2"/>
        <v>1</v>
      </c>
      <c r="D18" s="32">
        <v>1</v>
      </c>
      <c r="E18" s="32">
        <v>0</v>
      </c>
      <c r="F18" s="32">
        <v>6</v>
      </c>
      <c r="G18" s="32">
        <f t="shared" si="3"/>
        <v>152</v>
      </c>
      <c r="H18" s="32">
        <v>82</v>
      </c>
      <c r="I18" s="32">
        <v>70</v>
      </c>
      <c r="J18" s="32">
        <v>200</v>
      </c>
      <c r="K18" s="32">
        <v>60</v>
      </c>
      <c r="L18" s="32">
        <f t="shared" si="4"/>
        <v>12</v>
      </c>
      <c r="M18" s="32">
        <v>0</v>
      </c>
      <c r="N18" s="32">
        <v>12</v>
      </c>
      <c r="O18" s="32">
        <v>5</v>
      </c>
    </row>
    <row r="19" spans="2:15" s="44" customFormat="1" ht="15.75" customHeight="1">
      <c r="B19" s="51" t="s">
        <v>21</v>
      </c>
      <c r="C19" s="32">
        <f t="shared" si="2"/>
        <v>0</v>
      </c>
      <c r="D19" s="32">
        <v>0</v>
      </c>
      <c r="E19" s="32">
        <v>0</v>
      </c>
      <c r="F19" s="32">
        <v>0</v>
      </c>
      <c r="G19" s="32">
        <f t="shared" si="3"/>
        <v>0</v>
      </c>
      <c r="H19" s="32">
        <v>0</v>
      </c>
      <c r="I19" s="32">
        <v>0</v>
      </c>
      <c r="J19" s="32">
        <v>0</v>
      </c>
      <c r="K19" s="32">
        <v>0</v>
      </c>
      <c r="L19" s="32">
        <f t="shared" si="4"/>
        <v>0</v>
      </c>
      <c r="M19" s="32">
        <v>0</v>
      </c>
      <c r="N19" s="32">
        <v>0</v>
      </c>
      <c r="O19" s="32">
        <v>0</v>
      </c>
    </row>
    <row r="20" spans="2:15" s="44" customFormat="1" ht="15.75" customHeight="1">
      <c r="B20" s="51" t="s">
        <v>22</v>
      </c>
      <c r="C20" s="32">
        <f t="shared" si="2"/>
        <v>0</v>
      </c>
      <c r="D20" s="32">
        <v>0</v>
      </c>
      <c r="E20" s="32">
        <v>0</v>
      </c>
      <c r="F20" s="32">
        <v>0</v>
      </c>
      <c r="G20" s="32">
        <f t="shared" si="3"/>
        <v>0</v>
      </c>
      <c r="H20" s="32">
        <v>0</v>
      </c>
      <c r="I20" s="32">
        <v>0</v>
      </c>
      <c r="J20" s="32">
        <v>0</v>
      </c>
      <c r="K20" s="32">
        <v>0</v>
      </c>
      <c r="L20" s="32">
        <f t="shared" si="4"/>
        <v>0</v>
      </c>
      <c r="M20" s="32">
        <v>0</v>
      </c>
      <c r="N20" s="32">
        <v>0</v>
      </c>
      <c r="O20" s="32">
        <v>0</v>
      </c>
    </row>
    <row r="21" spans="2:15" s="44" customFormat="1" ht="15.75" customHeight="1">
      <c r="B21" s="51" t="s">
        <v>23</v>
      </c>
      <c r="C21" s="32">
        <f t="shared" si="2"/>
        <v>0</v>
      </c>
      <c r="D21" s="32">
        <v>0</v>
      </c>
      <c r="E21" s="32">
        <v>0</v>
      </c>
      <c r="F21" s="32">
        <v>0</v>
      </c>
      <c r="G21" s="32">
        <f t="shared" si="3"/>
        <v>0</v>
      </c>
      <c r="H21" s="32">
        <v>0</v>
      </c>
      <c r="I21" s="32">
        <v>0</v>
      </c>
      <c r="J21" s="32">
        <v>0</v>
      </c>
      <c r="K21" s="32">
        <v>0</v>
      </c>
      <c r="L21" s="32">
        <f t="shared" si="4"/>
        <v>0</v>
      </c>
      <c r="M21" s="32">
        <v>0</v>
      </c>
      <c r="N21" s="32">
        <v>0</v>
      </c>
      <c r="O21" s="32">
        <v>0</v>
      </c>
    </row>
    <row r="22" spans="2:15" s="44" customFormat="1" ht="15.75" customHeight="1">
      <c r="B22" s="51" t="s">
        <v>24</v>
      </c>
      <c r="C22" s="32">
        <f t="shared" si="2"/>
        <v>0</v>
      </c>
      <c r="D22" s="32">
        <v>0</v>
      </c>
      <c r="E22" s="32">
        <v>0</v>
      </c>
      <c r="F22" s="32">
        <v>0</v>
      </c>
      <c r="G22" s="32">
        <f t="shared" si="3"/>
        <v>0</v>
      </c>
      <c r="H22" s="32">
        <v>0</v>
      </c>
      <c r="I22" s="32">
        <v>0</v>
      </c>
      <c r="J22" s="32">
        <v>0</v>
      </c>
      <c r="K22" s="32">
        <v>0</v>
      </c>
      <c r="L22" s="32">
        <f t="shared" si="4"/>
        <v>0</v>
      </c>
      <c r="M22" s="32">
        <v>0</v>
      </c>
      <c r="N22" s="32">
        <v>0</v>
      </c>
      <c r="O22" s="32">
        <v>0</v>
      </c>
    </row>
    <row r="23" spans="2:15" s="44" customFormat="1" ht="15.75" customHeight="1">
      <c r="B23" s="51" t="s">
        <v>25</v>
      </c>
      <c r="C23" s="32">
        <f t="shared" si="2"/>
        <v>0</v>
      </c>
      <c r="D23" s="32">
        <v>0</v>
      </c>
      <c r="E23" s="32">
        <v>0</v>
      </c>
      <c r="F23" s="32">
        <v>0</v>
      </c>
      <c r="G23" s="32">
        <f t="shared" si="3"/>
        <v>0</v>
      </c>
      <c r="H23" s="32">
        <v>0</v>
      </c>
      <c r="I23" s="32">
        <v>0</v>
      </c>
      <c r="J23" s="32">
        <v>0</v>
      </c>
      <c r="K23" s="32">
        <v>0</v>
      </c>
      <c r="L23" s="32">
        <f t="shared" si="4"/>
        <v>0</v>
      </c>
      <c r="M23" s="32">
        <v>0</v>
      </c>
      <c r="N23" s="32">
        <v>0</v>
      </c>
      <c r="O23" s="32">
        <v>0</v>
      </c>
    </row>
    <row r="24" spans="2:15" s="44" customFormat="1" ht="15.75" customHeight="1">
      <c r="B24" s="5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s="53" customFormat="1" ht="15.75" customHeight="1">
      <c r="A25" s="111" t="s">
        <v>70</v>
      </c>
      <c r="B25" s="112"/>
      <c r="C25" s="34">
        <f aca="true" t="shared" si="5" ref="C25:O25">SUM(C26:C36)</f>
        <v>63</v>
      </c>
      <c r="D25" s="34">
        <f t="shared" si="5"/>
        <v>63</v>
      </c>
      <c r="E25" s="34">
        <f t="shared" si="5"/>
        <v>0</v>
      </c>
      <c r="F25" s="34">
        <f>SUM(F26:F36)</f>
        <v>442</v>
      </c>
      <c r="G25" s="34">
        <f t="shared" si="5"/>
        <v>10443</v>
      </c>
      <c r="H25" s="34">
        <f t="shared" si="5"/>
        <v>5208</v>
      </c>
      <c r="I25" s="34">
        <f t="shared" si="5"/>
        <v>5235</v>
      </c>
      <c r="J25" s="34">
        <f t="shared" si="5"/>
        <v>13316</v>
      </c>
      <c r="K25" s="34">
        <f t="shared" si="5"/>
        <v>3631</v>
      </c>
      <c r="L25" s="34">
        <f t="shared" si="5"/>
        <v>686</v>
      </c>
      <c r="M25" s="34">
        <f t="shared" si="5"/>
        <v>51</v>
      </c>
      <c r="N25" s="34">
        <f t="shared" si="5"/>
        <v>635</v>
      </c>
      <c r="O25" s="34">
        <f t="shared" si="5"/>
        <v>155</v>
      </c>
    </row>
    <row r="26" spans="2:15" s="44" customFormat="1" ht="15.75" customHeight="1">
      <c r="B26" s="51" t="s">
        <v>47</v>
      </c>
      <c r="C26" s="32">
        <f aca="true" t="shared" si="6" ref="C26:C36">SUM(D26:E26)</f>
        <v>24</v>
      </c>
      <c r="D26" s="32">
        <v>24</v>
      </c>
      <c r="E26" s="32">
        <v>0</v>
      </c>
      <c r="F26" s="32">
        <v>152</v>
      </c>
      <c r="G26" s="32">
        <f aca="true" t="shared" si="7" ref="G26:G36">SUM(H26:I26)</f>
        <v>3591</v>
      </c>
      <c r="H26" s="32">
        <v>1749</v>
      </c>
      <c r="I26" s="32">
        <v>1842</v>
      </c>
      <c r="J26" s="32">
        <v>4684</v>
      </c>
      <c r="K26" s="32">
        <v>1216</v>
      </c>
      <c r="L26" s="32">
        <f aca="true" t="shared" si="8" ref="L26:L36">M26+N26</f>
        <v>238</v>
      </c>
      <c r="M26" s="32">
        <v>22</v>
      </c>
      <c r="N26" s="32">
        <v>216</v>
      </c>
      <c r="O26" s="32">
        <v>65</v>
      </c>
    </row>
    <row r="27" spans="2:15" s="44" customFormat="1" ht="15.75" customHeight="1">
      <c r="B27" s="51" t="s">
        <v>48</v>
      </c>
      <c r="C27" s="32">
        <f t="shared" si="6"/>
        <v>6</v>
      </c>
      <c r="D27" s="32">
        <v>6</v>
      </c>
      <c r="E27" s="32">
        <v>0</v>
      </c>
      <c r="F27" s="32">
        <v>36</v>
      </c>
      <c r="G27" s="32">
        <f t="shared" si="7"/>
        <v>839</v>
      </c>
      <c r="H27" s="32">
        <v>437</v>
      </c>
      <c r="I27" s="32">
        <v>402</v>
      </c>
      <c r="J27" s="32">
        <v>1055</v>
      </c>
      <c r="K27" s="32">
        <v>283</v>
      </c>
      <c r="L27" s="32">
        <f t="shared" si="8"/>
        <v>53</v>
      </c>
      <c r="M27" s="32">
        <v>1</v>
      </c>
      <c r="N27" s="32">
        <v>52</v>
      </c>
      <c r="O27" s="32">
        <v>14</v>
      </c>
    </row>
    <row r="28" spans="2:15" s="44" customFormat="1" ht="15.75" customHeight="1">
      <c r="B28" s="51" t="s">
        <v>49</v>
      </c>
      <c r="C28" s="32">
        <f t="shared" si="6"/>
        <v>10</v>
      </c>
      <c r="D28" s="32">
        <v>10</v>
      </c>
      <c r="E28" s="32">
        <v>0</v>
      </c>
      <c r="F28" s="32">
        <v>75</v>
      </c>
      <c r="G28" s="32">
        <f t="shared" si="7"/>
        <v>1733</v>
      </c>
      <c r="H28" s="32">
        <v>878</v>
      </c>
      <c r="I28" s="32">
        <v>855</v>
      </c>
      <c r="J28" s="32">
        <v>2045</v>
      </c>
      <c r="K28" s="32">
        <v>619</v>
      </c>
      <c r="L28" s="32">
        <f t="shared" si="8"/>
        <v>113</v>
      </c>
      <c r="M28" s="32">
        <v>10</v>
      </c>
      <c r="N28" s="32">
        <v>103</v>
      </c>
      <c r="O28" s="32">
        <v>19</v>
      </c>
    </row>
    <row r="29" spans="2:15" s="44" customFormat="1" ht="15.75" customHeight="1">
      <c r="B29" s="51" t="s">
        <v>50</v>
      </c>
      <c r="C29" s="32">
        <f t="shared" si="6"/>
        <v>17</v>
      </c>
      <c r="D29" s="32">
        <v>17</v>
      </c>
      <c r="E29" s="32">
        <v>0</v>
      </c>
      <c r="F29" s="32">
        <v>140</v>
      </c>
      <c r="G29" s="32">
        <f t="shared" si="7"/>
        <v>3318</v>
      </c>
      <c r="H29" s="32">
        <v>1672</v>
      </c>
      <c r="I29" s="32">
        <v>1646</v>
      </c>
      <c r="J29" s="32">
        <v>4302</v>
      </c>
      <c r="K29" s="32">
        <v>1183</v>
      </c>
      <c r="L29" s="32">
        <f t="shared" si="8"/>
        <v>221</v>
      </c>
      <c r="M29" s="32">
        <v>14</v>
      </c>
      <c r="N29" s="32">
        <v>207</v>
      </c>
      <c r="O29" s="32">
        <v>42</v>
      </c>
    </row>
    <row r="30" spans="2:15" s="44" customFormat="1" ht="15.75" customHeight="1">
      <c r="B30" s="51" t="s">
        <v>51</v>
      </c>
      <c r="C30" s="32">
        <f t="shared" si="6"/>
        <v>2</v>
      </c>
      <c r="D30" s="32">
        <v>2</v>
      </c>
      <c r="E30" s="32">
        <v>0</v>
      </c>
      <c r="F30" s="32">
        <v>14</v>
      </c>
      <c r="G30" s="32">
        <f t="shared" si="7"/>
        <v>393</v>
      </c>
      <c r="H30" s="32">
        <v>195</v>
      </c>
      <c r="I30" s="32">
        <v>198</v>
      </c>
      <c r="J30" s="32">
        <v>500</v>
      </c>
      <c r="K30" s="32">
        <v>138</v>
      </c>
      <c r="L30" s="32">
        <f t="shared" si="8"/>
        <v>21</v>
      </c>
      <c r="M30" s="32">
        <v>2</v>
      </c>
      <c r="N30" s="32">
        <v>19</v>
      </c>
      <c r="O30" s="32">
        <v>8</v>
      </c>
    </row>
    <row r="31" spans="2:15" s="44" customFormat="1" ht="15.75" customHeight="1">
      <c r="B31" s="51" t="s">
        <v>52</v>
      </c>
      <c r="C31" s="32">
        <f t="shared" si="6"/>
        <v>3</v>
      </c>
      <c r="D31" s="32">
        <v>3</v>
      </c>
      <c r="E31" s="32">
        <v>0</v>
      </c>
      <c r="F31" s="32">
        <v>13</v>
      </c>
      <c r="G31" s="32">
        <f t="shared" si="7"/>
        <v>244</v>
      </c>
      <c r="H31" s="32">
        <v>112</v>
      </c>
      <c r="I31" s="32">
        <v>132</v>
      </c>
      <c r="J31" s="32">
        <v>400</v>
      </c>
      <c r="K31" s="32">
        <v>80</v>
      </c>
      <c r="L31" s="32">
        <f t="shared" si="8"/>
        <v>20</v>
      </c>
      <c r="M31" s="32">
        <v>1</v>
      </c>
      <c r="N31" s="32">
        <v>19</v>
      </c>
      <c r="O31" s="32">
        <v>6</v>
      </c>
    </row>
    <row r="32" spans="2:15" s="44" customFormat="1" ht="15.75" customHeight="1">
      <c r="B32" s="51" t="s">
        <v>26</v>
      </c>
      <c r="C32" s="32">
        <f t="shared" si="6"/>
        <v>0</v>
      </c>
      <c r="D32" s="32">
        <v>0</v>
      </c>
      <c r="E32" s="32">
        <v>0</v>
      </c>
      <c r="F32" s="32">
        <v>0</v>
      </c>
      <c r="G32" s="32">
        <f t="shared" si="7"/>
        <v>0</v>
      </c>
      <c r="H32" s="32">
        <v>0</v>
      </c>
      <c r="I32" s="32">
        <v>0</v>
      </c>
      <c r="J32" s="32">
        <v>0</v>
      </c>
      <c r="K32" s="32">
        <v>0</v>
      </c>
      <c r="L32" s="32">
        <f t="shared" si="8"/>
        <v>0</v>
      </c>
      <c r="M32" s="32">
        <v>0</v>
      </c>
      <c r="N32" s="32">
        <v>0</v>
      </c>
      <c r="O32" s="32">
        <v>0</v>
      </c>
    </row>
    <row r="33" spans="2:15" s="44" customFormat="1" ht="15.75" customHeight="1">
      <c r="B33" s="51" t="s">
        <v>27</v>
      </c>
      <c r="C33" s="32">
        <f t="shared" si="6"/>
        <v>0</v>
      </c>
      <c r="D33" s="32">
        <v>0</v>
      </c>
      <c r="E33" s="32">
        <v>0</v>
      </c>
      <c r="F33" s="32">
        <v>0</v>
      </c>
      <c r="G33" s="32">
        <f t="shared" si="7"/>
        <v>0</v>
      </c>
      <c r="H33" s="32">
        <v>0</v>
      </c>
      <c r="I33" s="32">
        <v>0</v>
      </c>
      <c r="J33" s="32">
        <v>0</v>
      </c>
      <c r="K33" s="32">
        <v>0</v>
      </c>
      <c r="L33" s="32">
        <f t="shared" si="8"/>
        <v>0</v>
      </c>
      <c r="M33" s="32">
        <v>0</v>
      </c>
      <c r="N33" s="32">
        <v>0</v>
      </c>
      <c r="O33" s="32">
        <v>0</v>
      </c>
    </row>
    <row r="34" spans="2:15" s="44" customFormat="1" ht="15.75" customHeight="1">
      <c r="B34" s="51" t="s">
        <v>28</v>
      </c>
      <c r="C34" s="32">
        <f t="shared" si="6"/>
        <v>1</v>
      </c>
      <c r="D34" s="32">
        <v>1</v>
      </c>
      <c r="E34" s="32">
        <v>0</v>
      </c>
      <c r="F34" s="32">
        <v>12</v>
      </c>
      <c r="G34" s="32">
        <f t="shared" si="7"/>
        <v>325</v>
      </c>
      <c r="H34" s="32">
        <v>165</v>
      </c>
      <c r="I34" s="32">
        <v>160</v>
      </c>
      <c r="J34" s="32">
        <v>330</v>
      </c>
      <c r="K34" s="32">
        <v>112</v>
      </c>
      <c r="L34" s="32">
        <f t="shared" si="8"/>
        <v>20</v>
      </c>
      <c r="M34" s="32">
        <v>1</v>
      </c>
      <c r="N34" s="32">
        <v>19</v>
      </c>
      <c r="O34" s="32">
        <v>1</v>
      </c>
    </row>
    <row r="35" spans="2:15" s="44" customFormat="1" ht="15.75" customHeight="1">
      <c r="B35" s="51" t="s">
        <v>29</v>
      </c>
      <c r="C35" s="32">
        <f t="shared" si="6"/>
        <v>0</v>
      </c>
      <c r="D35" s="32">
        <v>0</v>
      </c>
      <c r="E35" s="32">
        <v>0</v>
      </c>
      <c r="F35" s="32">
        <v>0</v>
      </c>
      <c r="G35" s="32">
        <f t="shared" si="7"/>
        <v>0</v>
      </c>
      <c r="H35" s="32">
        <v>0</v>
      </c>
      <c r="I35" s="32">
        <v>0</v>
      </c>
      <c r="J35" s="32">
        <v>0</v>
      </c>
      <c r="K35" s="32">
        <v>0</v>
      </c>
      <c r="L35" s="32">
        <f t="shared" si="8"/>
        <v>0</v>
      </c>
      <c r="M35" s="32">
        <v>0</v>
      </c>
      <c r="N35" s="32">
        <v>0</v>
      </c>
      <c r="O35" s="32">
        <v>0</v>
      </c>
    </row>
    <row r="36" spans="2:15" s="44" customFormat="1" ht="15.75" customHeight="1">
      <c r="B36" s="51" t="s">
        <v>30</v>
      </c>
      <c r="C36" s="32">
        <f t="shared" si="6"/>
        <v>0</v>
      </c>
      <c r="D36" s="32">
        <v>0</v>
      </c>
      <c r="E36" s="32">
        <v>0</v>
      </c>
      <c r="F36" s="32">
        <v>0</v>
      </c>
      <c r="G36" s="32">
        <f t="shared" si="7"/>
        <v>0</v>
      </c>
      <c r="H36" s="32">
        <v>0</v>
      </c>
      <c r="I36" s="32">
        <v>0</v>
      </c>
      <c r="J36" s="32">
        <v>0</v>
      </c>
      <c r="K36" s="32">
        <v>0</v>
      </c>
      <c r="L36" s="32">
        <f t="shared" si="8"/>
        <v>0</v>
      </c>
      <c r="M36" s="32">
        <v>0</v>
      </c>
      <c r="N36" s="32">
        <v>0</v>
      </c>
      <c r="O36" s="32">
        <v>0</v>
      </c>
    </row>
    <row r="37" spans="2:15" s="44" customFormat="1" ht="15.75" customHeight="1">
      <c r="B37" s="5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s="53" customFormat="1" ht="15.75" customHeight="1">
      <c r="A38" s="111" t="s">
        <v>71</v>
      </c>
      <c r="B38" s="112"/>
      <c r="C38" s="34">
        <f aca="true" t="shared" si="9" ref="C38:O38">SUM(C39:C39)</f>
        <v>57</v>
      </c>
      <c r="D38" s="34">
        <f t="shared" si="9"/>
        <v>57</v>
      </c>
      <c r="E38" s="34">
        <f t="shared" si="9"/>
        <v>0</v>
      </c>
      <c r="F38" s="34">
        <f>SUM(F39:F39)</f>
        <v>393</v>
      </c>
      <c r="G38" s="34">
        <f t="shared" si="9"/>
        <v>9005</v>
      </c>
      <c r="H38" s="34">
        <f t="shared" si="9"/>
        <v>4569</v>
      </c>
      <c r="I38" s="34">
        <f t="shared" si="9"/>
        <v>4436</v>
      </c>
      <c r="J38" s="34">
        <f t="shared" si="9"/>
        <v>13460</v>
      </c>
      <c r="K38" s="34">
        <f t="shared" si="9"/>
        <v>3220</v>
      </c>
      <c r="L38" s="34">
        <f t="shared" si="9"/>
        <v>587</v>
      </c>
      <c r="M38" s="34">
        <f t="shared" si="9"/>
        <v>29</v>
      </c>
      <c r="N38" s="34">
        <f t="shared" si="9"/>
        <v>558</v>
      </c>
      <c r="O38" s="34">
        <f t="shared" si="9"/>
        <v>138</v>
      </c>
    </row>
    <row r="39" spans="2:15" s="44" customFormat="1" ht="15.75" customHeight="1">
      <c r="B39" s="51" t="s">
        <v>53</v>
      </c>
      <c r="C39" s="32">
        <f>SUM(D39:E39)</f>
        <v>57</v>
      </c>
      <c r="D39" s="32">
        <v>57</v>
      </c>
      <c r="E39" s="32">
        <v>0</v>
      </c>
      <c r="F39" s="32">
        <v>393</v>
      </c>
      <c r="G39" s="32">
        <f>SUM(H39:I39)</f>
        <v>9005</v>
      </c>
      <c r="H39" s="32">
        <v>4569</v>
      </c>
      <c r="I39" s="32">
        <v>4436</v>
      </c>
      <c r="J39" s="32">
        <v>13460</v>
      </c>
      <c r="K39" s="32">
        <v>3220</v>
      </c>
      <c r="L39" s="32">
        <f>M39+N39</f>
        <v>587</v>
      </c>
      <c r="M39" s="32">
        <v>29</v>
      </c>
      <c r="N39" s="32">
        <v>558</v>
      </c>
      <c r="O39" s="32">
        <v>138</v>
      </c>
    </row>
    <row r="40" spans="2:15" s="44" customFormat="1" ht="15.75" customHeight="1">
      <c r="B40" s="5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s="53" customFormat="1" ht="15.75" customHeight="1">
      <c r="A41" s="109" t="s">
        <v>84</v>
      </c>
      <c r="B41" s="110"/>
      <c r="C41" s="34">
        <f aca="true" t="shared" si="10" ref="C41:O41">SUM(C42:C53)</f>
        <v>64</v>
      </c>
      <c r="D41" s="34">
        <f t="shared" si="10"/>
        <v>64</v>
      </c>
      <c r="E41" s="34">
        <f t="shared" si="10"/>
        <v>0</v>
      </c>
      <c r="F41" s="34">
        <f>SUM(F42:F53)</f>
        <v>428</v>
      </c>
      <c r="G41" s="34">
        <f t="shared" si="10"/>
        <v>9729</v>
      </c>
      <c r="H41" s="34">
        <f t="shared" si="10"/>
        <v>4999</v>
      </c>
      <c r="I41" s="34">
        <f t="shared" si="10"/>
        <v>4730</v>
      </c>
      <c r="J41" s="34">
        <f t="shared" si="10"/>
        <v>12965</v>
      </c>
      <c r="K41" s="34">
        <f t="shared" si="10"/>
        <v>3422</v>
      </c>
      <c r="L41" s="34">
        <f t="shared" si="10"/>
        <v>636</v>
      </c>
      <c r="M41" s="34">
        <f t="shared" si="10"/>
        <v>35</v>
      </c>
      <c r="N41" s="34">
        <f t="shared" si="10"/>
        <v>601</v>
      </c>
      <c r="O41" s="34">
        <f t="shared" si="10"/>
        <v>131</v>
      </c>
    </row>
    <row r="42" spans="2:15" s="44" customFormat="1" ht="15.75" customHeight="1">
      <c r="B42" s="51" t="s">
        <v>54</v>
      </c>
      <c r="C42" s="32">
        <f aca="true" t="shared" si="11" ref="C42:C53">SUM(D42:E42)</f>
        <v>8</v>
      </c>
      <c r="D42" s="32">
        <v>8</v>
      </c>
      <c r="E42" s="32">
        <v>0</v>
      </c>
      <c r="F42" s="32">
        <v>67</v>
      </c>
      <c r="G42" s="32">
        <f aca="true" t="shared" si="12" ref="G42:G53">SUM(H42:I42)</f>
        <v>1462</v>
      </c>
      <c r="H42" s="32">
        <v>742</v>
      </c>
      <c r="I42" s="32">
        <v>720</v>
      </c>
      <c r="J42" s="32">
        <v>1950</v>
      </c>
      <c r="K42" s="32">
        <v>547</v>
      </c>
      <c r="L42" s="32">
        <f aca="true" t="shared" si="13" ref="L42:L53">M42+N42</f>
        <v>95</v>
      </c>
      <c r="M42" s="32">
        <v>7</v>
      </c>
      <c r="N42" s="32">
        <v>88</v>
      </c>
      <c r="O42" s="32">
        <v>18</v>
      </c>
    </row>
    <row r="43" spans="2:15" s="44" customFormat="1" ht="15.75" customHeight="1">
      <c r="B43" s="51" t="s">
        <v>55</v>
      </c>
      <c r="C43" s="32">
        <f t="shared" si="11"/>
        <v>3</v>
      </c>
      <c r="D43" s="32">
        <v>3</v>
      </c>
      <c r="E43" s="32">
        <v>0</v>
      </c>
      <c r="F43" s="32">
        <v>20</v>
      </c>
      <c r="G43" s="32">
        <f t="shared" si="12"/>
        <v>505</v>
      </c>
      <c r="H43" s="52">
        <v>245</v>
      </c>
      <c r="I43" s="32">
        <v>260</v>
      </c>
      <c r="J43" s="32">
        <v>570</v>
      </c>
      <c r="K43" s="32">
        <v>167</v>
      </c>
      <c r="L43" s="32">
        <f t="shared" si="13"/>
        <v>30</v>
      </c>
      <c r="M43" s="32">
        <v>1</v>
      </c>
      <c r="N43" s="32">
        <v>29</v>
      </c>
      <c r="O43" s="32">
        <v>7</v>
      </c>
    </row>
    <row r="44" spans="2:15" s="44" customFormat="1" ht="15.75" customHeight="1">
      <c r="B44" s="51" t="s">
        <v>56</v>
      </c>
      <c r="C44" s="32">
        <f t="shared" si="11"/>
        <v>13</v>
      </c>
      <c r="D44" s="32">
        <v>13</v>
      </c>
      <c r="E44" s="32">
        <v>0</v>
      </c>
      <c r="F44" s="32">
        <v>98</v>
      </c>
      <c r="G44" s="32">
        <f t="shared" si="12"/>
        <v>2186</v>
      </c>
      <c r="H44" s="32">
        <v>1163</v>
      </c>
      <c r="I44" s="32">
        <v>1023</v>
      </c>
      <c r="J44" s="32">
        <v>2880</v>
      </c>
      <c r="K44" s="32">
        <v>755</v>
      </c>
      <c r="L44" s="32">
        <f t="shared" si="13"/>
        <v>144</v>
      </c>
      <c r="M44" s="32">
        <v>6</v>
      </c>
      <c r="N44" s="32">
        <v>138</v>
      </c>
      <c r="O44" s="32">
        <v>36</v>
      </c>
    </row>
    <row r="45" spans="2:15" s="44" customFormat="1" ht="15.75" customHeight="1">
      <c r="B45" s="51" t="s">
        <v>57</v>
      </c>
      <c r="C45" s="32">
        <f t="shared" si="11"/>
        <v>7</v>
      </c>
      <c r="D45" s="32">
        <v>7</v>
      </c>
      <c r="E45" s="32">
        <v>0</v>
      </c>
      <c r="F45" s="32">
        <v>47</v>
      </c>
      <c r="G45" s="32">
        <f t="shared" si="12"/>
        <v>1162</v>
      </c>
      <c r="H45" s="32">
        <v>585</v>
      </c>
      <c r="I45" s="32">
        <v>577</v>
      </c>
      <c r="J45" s="32">
        <v>1335</v>
      </c>
      <c r="K45" s="32">
        <v>372</v>
      </c>
      <c r="L45" s="32">
        <f t="shared" si="13"/>
        <v>77</v>
      </c>
      <c r="M45" s="32">
        <v>4</v>
      </c>
      <c r="N45" s="32">
        <v>73</v>
      </c>
      <c r="O45" s="32">
        <v>18</v>
      </c>
    </row>
    <row r="46" spans="2:15" s="44" customFormat="1" ht="15.75" customHeight="1">
      <c r="B46" s="51" t="s">
        <v>58</v>
      </c>
      <c r="C46" s="32">
        <f t="shared" si="11"/>
        <v>22</v>
      </c>
      <c r="D46" s="32">
        <v>22</v>
      </c>
      <c r="E46" s="32">
        <v>0</v>
      </c>
      <c r="F46" s="32">
        <v>137</v>
      </c>
      <c r="G46" s="32">
        <f t="shared" si="12"/>
        <v>3012</v>
      </c>
      <c r="H46" s="32">
        <v>1552</v>
      </c>
      <c r="I46" s="32">
        <v>1460</v>
      </c>
      <c r="J46" s="32">
        <v>4320</v>
      </c>
      <c r="K46" s="32">
        <v>1083</v>
      </c>
      <c r="L46" s="32">
        <f t="shared" si="13"/>
        <v>194</v>
      </c>
      <c r="M46" s="32">
        <v>10</v>
      </c>
      <c r="N46" s="32">
        <v>184</v>
      </c>
      <c r="O46" s="32">
        <v>41</v>
      </c>
    </row>
    <row r="47" spans="2:15" s="44" customFormat="1" ht="15.75" customHeight="1">
      <c r="B47" s="51" t="s">
        <v>59</v>
      </c>
      <c r="C47" s="32">
        <f t="shared" si="11"/>
        <v>1</v>
      </c>
      <c r="D47" s="32">
        <v>1</v>
      </c>
      <c r="E47" s="32">
        <v>0</v>
      </c>
      <c r="F47" s="32">
        <v>6</v>
      </c>
      <c r="G47" s="32">
        <f t="shared" si="12"/>
        <v>136</v>
      </c>
      <c r="H47" s="32">
        <v>72</v>
      </c>
      <c r="I47" s="32">
        <v>64</v>
      </c>
      <c r="J47" s="32">
        <v>200</v>
      </c>
      <c r="K47" s="32">
        <v>54</v>
      </c>
      <c r="L47" s="32">
        <f t="shared" si="13"/>
        <v>10</v>
      </c>
      <c r="M47" s="32">
        <v>0</v>
      </c>
      <c r="N47" s="32">
        <v>10</v>
      </c>
      <c r="O47" s="32">
        <v>1</v>
      </c>
    </row>
    <row r="48" spans="2:15" s="44" customFormat="1" ht="15.75" customHeight="1">
      <c r="B48" s="51" t="s">
        <v>72</v>
      </c>
      <c r="C48" s="32">
        <f t="shared" si="11"/>
        <v>1</v>
      </c>
      <c r="D48" s="32">
        <v>1</v>
      </c>
      <c r="E48" s="32">
        <v>0</v>
      </c>
      <c r="F48" s="32">
        <v>0</v>
      </c>
      <c r="G48" s="32">
        <f t="shared" si="12"/>
        <v>0</v>
      </c>
      <c r="H48" s="32">
        <v>0</v>
      </c>
      <c r="I48" s="32">
        <v>0</v>
      </c>
      <c r="J48" s="32">
        <v>150</v>
      </c>
      <c r="K48" s="32">
        <v>0</v>
      </c>
      <c r="L48" s="32">
        <f t="shared" si="13"/>
        <v>0</v>
      </c>
      <c r="M48" s="32">
        <v>0</v>
      </c>
      <c r="N48" s="32">
        <v>0</v>
      </c>
      <c r="O48" s="32">
        <v>0</v>
      </c>
    </row>
    <row r="49" spans="2:15" s="44" customFormat="1" ht="15.75" customHeight="1">
      <c r="B49" s="51" t="s">
        <v>73</v>
      </c>
      <c r="C49" s="32">
        <f t="shared" si="11"/>
        <v>2</v>
      </c>
      <c r="D49" s="32">
        <v>2</v>
      </c>
      <c r="E49" s="32">
        <v>0</v>
      </c>
      <c r="F49" s="32">
        <v>14</v>
      </c>
      <c r="G49" s="32">
        <f t="shared" si="12"/>
        <v>309</v>
      </c>
      <c r="H49" s="32">
        <v>141</v>
      </c>
      <c r="I49" s="32">
        <v>168</v>
      </c>
      <c r="J49" s="32">
        <v>430</v>
      </c>
      <c r="K49" s="32">
        <v>117</v>
      </c>
      <c r="L49" s="32">
        <f t="shared" si="13"/>
        <v>22</v>
      </c>
      <c r="M49" s="32">
        <v>0</v>
      </c>
      <c r="N49" s="32">
        <v>22</v>
      </c>
      <c r="O49" s="32">
        <v>2</v>
      </c>
    </row>
    <row r="50" spans="2:15" s="44" customFormat="1" ht="15.75" customHeight="1">
      <c r="B50" s="51" t="s">
        <v>74</v>
      </c>
      <c r="C50" s="32">
        <f t="shared" si="11"/>
        <v>4</v>
      </c>
      <c r="D50" s="32">
        <v>4</v>
      </c>
      <c r="E50" s="32">
        <v>0</v>
      </c>
      <c r="F50" s="32">
        <v>21</v>
      </c>
      <c r="G50" s="32">
        <f t="shared" si="12"/>
        <v>491</v>
      </c>
      <c r="H50" s="32">
        <v>256</v>
      </c>
      <c r="I50" s="32">
        <v>235</v>
      </c>
      <c r="J50" s="32">
        <v>610</v>
      </c>
      <c r="K50" s="32">
        <v>176</v>
      </c>
      <c r="L50" s="32">
        <f t="shared" si="13"/>
        <v>36</v>
      </c>
      <c r="M50" s="32">
        <v>4</v>
      </c>
      <c r="N50" s="32">
        <v>32</v>
      </c>
      <c r="O50" s="32">
        <v>5</v>
      </c>
    </row>
    <row r="51" spans="2:15" s="44" customFormat="1" ht="15.75" customHeight="1">
      <c r="B51" s="51" t="s">
        <v>31</v>
      </c>
      <c r="C51" s="32">
        <f t="shared" si="11"/>
        <v>2</v>
      </c>
      <c r="D51" s="32">
        <v>2</v>
      </c>
      <c r="E51" s="32">
        <v>0</v>
      </c>
      <c r="F51" s="32">
        <v>16</v>
      </c>
      <c r="G51" s="32">
        <f t="shared" si="12"/>
        <v>445</v>
      </c>
      <c r="H51" s="32">
        <v>231</v>
      </c>
      <c r="I51" s="32">
        <v>214</v>
      </c>
      <c r="J51" s="32">
        <v>450</v>
      </c>
      <c r="K51" s="32">
        <v>145</v>
      </c>
      <c r="L51" s="32">
        <f t="shared" si="13"/>
        <v>25</v>
      </c>
      <c r="M51" s="32">
        <v>3</v>
      </c>
      <c r="N51" s="32">
        <v>22</v>
      </c>
      <c r="O51" s="32">
        <v>2</v>
      </c>
    </row>
    <row r="52" spans="2:15" s="44" customFormat="1" ht="15.75" customHeight="1">
      <c r="B52" s="51" t="s">
        <v>75</v>
      </c>
      <c r="C52" s="32">
        <f t="shared" si="11"/>
        <v>1</v>
      </c>
      <c r="D52" s="32">
        <v>1</v>
      </c>
      <c r="E52" s="32">
        <v>0</v>
      </c>
      <c r="F52" s="32">
        <v>2</v>
      </c>
      <c r="G52" s="32">
        <f t="shared" si="12"/>
        <v>21</v>
      </c>
      <c r="H52" s="32">
        <v>12</v>
      </c>
      <c r="I52" s="32">
        <v>9</v>
      </c>
      <c r="J52" s="32">
        <v>70</v>
      </c>
      <c r="K52" s="32">
        <v>6</v>
      </c>
      <c r="L52" s="32">
        <f t="shared" si="13"/>
        <v>3</v>
      </c>
      <c r="M52" s="32">
        <v>0</v>
      </c>
      <c r="N52" s="32">
        <v>3</v>
      </c>
      <c r="O52" s="32">
        <v>1</v>
      </c>
    </row>
    <row r="53" spans="2:15" s="44" customFormat="1" ht="15.75" customHeight="1">
      <c r="B53" s="51" t="s">
        <v>32</v>
      </c>
      <c r="C53" s="32">
        <f t="shared" si="11"/>
        <v>0</v>
      </c>
      <c r="D53" s="32">
        <v>0</v>
      </c>
      <c r="E53" s="32">
        <v>0</v>
      </c>
      <c r="F53" s="32">
        <v>0</v>
      </c>
      <c r="G53" s="32">
        <f t="shared" si="12"/>
        <v>0</v>
      </c>
      <c r="H53" s="32">
        <v>0</v>
      </c>
      <c r="I53" s="32">
        <v>0</v>
      </c>
      <c r="J53" s="32">
        <v>0</v>
      </c>
      <c r="K53" s="32">
        <v>0</v>
      </c>
      <c r="L53" s="32">
        <f t="shared" si="13"/>
        <v>0</v>
      </c>
      <c r="M53" s="32">
        <v>0</v>
      </c>
      <c r="N53" s="32">
        <v>0</v>
      </c>
      <c r="O53" s="32">
        <v>0</v>
      </c>
    </row>
    <row r="54" spans="2:15" s="44" customFormat="1" ht="15.75" customHeight="1">
      <c r="B54" s="5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s="53" customFormat="1" ht="15.75" customHeight="1">
      <c r="A55" s="111" t="s">
        <v>76</v>
      </c>
      <c r="B55" s="112"/>
      <c r="C55" s="34">
        <f aca="true" t="shared" si="14" ref="C55:O55">SUM(C56:C58)</f>
        <v>53</v>
      </c>
      <c r="D55" s="34">
        <f t="shared" si="14"/>
        <v>53</v>
      </c>
      <c r="E55" s="34">
        <f t="shared" si="14"/>
        <v>0</v>
      </c>
      <c r="F55" s="34">
        <f>SUM(F56:F58)</f>
        <v>458</v>
      </c>
      <c r="G55" s="34">
        <f t="shared" si="14"/>
        <v>11605</v>
      </c>
      <c r="H55" s="34">
        <f t="shared" si="14"/>
        <v>5964</v>
      </c>
      <c r="I55" s="34">
        <f t="shared" si="14"/>
        <v>5641</v>
      </c>
      <c r="J55" s="34">
        <f t="shared" si="14"/>
        <v>15601</v>
      </c>
      <c r="K55" s="34">
        <f t="shared" si="14"/>
        <v>4077</v>
      </c>
      <c r="L55" s="34">
        <f t="shared" si="14"/>
        <v>742</v>
      </c>
      <c r="M55" s="34">
        <f t="shared" si="14"/>
        <v>51</v>
      </c>
      <c r="N55" s="34">
        <f t="shared" si="14"/>
        <v>691</v>
      </c>
      <c r="O55" s="34">
        <f t="shared" si="14"/>
        <v>138</v>
      </c>
    </row>
    <row r="56" spans="2:15" s="44" customFormat="1" ht="15.75" customHeight="1">
      <c r="B56" s="51" t="s">
        <v>60</v>
      </c>
      <c r="C56" s="32">
        <f>SUM(D56:E56)</f>
        <v>52</v>
      </c>
      <c r="D56" s="32">
        <v>52</v>
      </c>
      <c r="E56" s="32">
        <v>0</v>
      </c>
      <c r="F56" s="32">
        <v>451</v>
      </c>
      <c r="G56" s="32">
        <f>SUM(H56:I56)</f>
        <v>11417</v>
      </c>
      <c r="H56" s="32">
        <v>5878</v>
      </c>
      <c r="I56" s="32">
        <v>5539</v>
      </c>
      <c r="J56" s="32">
        <v>15401</v>
      </c>
      <c r="K56" s="32">
        <v>4005</v>
      </c>
      <c r="L56" s="32">
        <f>M56+N56</f>
        <v>728</v>
      </c>
      <c r="M56" s="32">
        <v>51</v>
      </c>
      <c r="N56" s="32">
        <v>677</v>
      </c>
      <c r="O56" s="32">
        <v>134</v>
      </c>
    </row>
    <row r="57" spans="2:15" s="44" customFormat="1" ht="15.75" customHeight="1">
      <c r="B57" s="51" t="s">
        <v>61</v>
      </c>
      <c r="C57" s="32">
        <f>SUM(D57:E57)</f>
        <v>1</v>
      </c>
      <c r="D57" s="32">
        <v>1</v>
      </c>
      <c r="E57" s="32">
        <v>0</v>
      </c>
      <c r="F57" s="32">
        <v>7</v>
      </c>
      <c r="G57" s="32">
        <f>SUM(H57:I57)</f>
        <v>188</v>
      </c>
      <c r="H57" s="32">
        <v>86</v>
      </c>
      <c r="I57" s="32">
        <v>102</v>
      </c>
      <c r="J57" s="32">
        <v>200</v>
      </c>
      <c r="K57" s="32">
        <v>72</v>
      </c>
      <c r="L57" s="32">
        <f>M57+N57</f>
        <v>14</v>
      </c>
      <c r="M57" s="32">
        <v>0</v>
      </c>
      <c r="N57" s="32">
        <v>14</v>
      </c>
      <c r="O57" s="32">
        <v>4</v>
      </c>
    </row>
    <row r="58" spans="1:15" s="44" customFormat="1" ht="15.75" customHeight="1">
      <c r="A58" s="71"/>
      <c r="B58" s="72" t="s">
        <v>33</v>
      </c>
      <c r="C58" s="33">
        <f>SUM(D58:E58)</f>
        <v>0</v>
      </c>
      <c r="D58" s="33">
        <v>0</v>
      </c>
      <c r="E58" s="33">
        <v>0</v>
      </c>
      <c r="F58" s="33">
        <v>0</v>
      </c>
      <c r="G58" s="33">
        <f>SUM(H58:I58)</f>
        <v>0</v>
      </c>
      <c r="H58" s="33">
        <v>0</v>
      </c>
      <c r="I58" s="33">
        <v>0</v>
      </c>
      <c r="J58" s="33">
        <v>0</v>
      </c>
      <c r="K58" s="33">
        <v>0</v>
      </c>
      <c r="L58" s="33">
        <f>M58+N58</f>
        <v>0</v>
      </c>
      <c r="M58" s="33">
        <v>0</v>
      </c>
      <c r="N58" s="33">
        <v>0</v>
      </c>
      <c r="O58" s="33">
        <v>0</v>
      </c>
    </row>
    <row r="59" spans="1:15" s="5" customFormat="1" ht="15" customHeight="1">
      <c r="A59" s="13"/>
      <c r="B59" s="12"/>
      <c r="C59" s="14"/>
      <c r="D59" s="14"/>
      <c r="E59" s="14"/>
      <c r="F59" s="14"/>
      <c r="G59" s="14"/>
      <c r="H59" s="14"/>
      <c r="I59" s="14" t="s">
        <v>62</v>
      </c>
      <c r="J59" s="14"/>
      <c r="K59" s="14"/>
      <c r="L59" s="14"/>
      <c r="M59" s="14"/>
      <c r="N59" s="14"/>
      <c r="O59" s="14"/>
    </row>
    <row r="60" spans="2:15" s="5" customFormat="1" ht="1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s="5" customFormat="1" ht="1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 s="5" customFormat="1" ht="1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2:15" s="5" customFormat="1" ht="1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2:15" s="5" customFormat="1" ht="1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="5" customFormat="1" ht="1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</sheetData>
  <mergeCells count="14">
    <mergeCell ref="A55:B55"/>
    <mergeCell ref="A13:B13"/>
    <mergeCell ref="A25:B25"/>
    <mergeCell ref="A38:B38"/>
    <mergeCell ref="A41:B41"/>
    <mergeCell ref="A6:B6"/>
    <mergeCell ref="A8:B8"/>
    <mergeCell ref="A12:B12"/>
    <mergeCell ref="L2:N2"/>
    <mergeCell ref="A4:B4"/>
    <mergeCell ref="A5:B5"/>
    <mergeCell ref="F2:F3"/>
    <mergeCell ref="A2:B3"/>
    <mergeCell ref="A7:B7"/>
  </mergeCells>
  <printOptions horizontalCentered="1"/>
  <pageMargins left="0.7874015748031497" right="0.7874015748031497" top="0.7874015748031497" bottom="0.5905511811023623" header="0.3937007874015748" footer="0.3937007874015748"/>
  <pageSetup firstPageNumber="32" useFirstPageNumber="1" horizontalDpi="600" verticalDpi="600" orientation="portrait" paperSize="9" scale="80" r:id="rId3"/>
  <headerFooter alignWithMargins="0">
    <oddHeader>&amp;L&amp;"ＭＳ Ｐゴシック,標準"&amp;18幼稚園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N58"/>
  <sheetViews>
    <sheetView tabSelected="1" zoomScaleSheetLayoutView="10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22" sqref="B22"/>
    </sheetView>
  </sheetViews>
  <sheetFormatPr defaultColWidth="8.796875" defaultRowHeight="14.25"/>
  <cols>
    <col min="1" max="1" width="2.59765625" style="1" customWidth="1"/>
    <col min="2" max="2" width="12.59765625" style="8" customWidth="1"/>
    <col min="3" max="14" width="7.8984375" style="1" customWidth="1"/>
    <col min="15" max="16384" width="9" style="1" customWidth="1"/>
  </cols>
  <sheetData>
    <row r="1" spans="1:2" s="56" customFormat="1" ht="24" customHeight="1">
      <c r="A1" s="55" t="s">
        <v>149</v>
      </c>
      <c r="B1" s="55"/>
    </row>
    <row r="2" spans="1:14" ht="19.5" customHeight="1">
      <c r="A2" s="150" t="s">
        <v>80</v>
      </c>
      <c r="B2" s="146"/>
      <c r="C2" s="146" t="s">
        <v>4</v>
      </c>
      <c r="D2" s="146"/>
      <c r="E2" s="146"/>
      <c r="F2" s="146" t="s">
        <v>18</v>
      </c>
      <c r="G2" s="146"/>
      <c r="H2" s="146"/>
      <c r="I2" s="146" t="s">
        <v>19</v>
      </c>
      <c r="J2" s="146"/>
      <c r="K2" s="146"/>
      <c r="L2" s="146" t="s">
        <v>20</v>
      </c>
      <c r="M2" s="146"/>
      <c r="N2" s="147"/>
    </row>
    <row r="3" spans="1:14" ht="19.5" customHeight="1">
      <c r="A3" s="150"/>
      <c r="B3" s="146"/>
      <c r="C3" s="57" t="s">
        <v>4</v>
      </c>
      <c r="D3" s="57" t="s">
        <v>6</v>
      </c>
      <c r="E3" s="57" t="s">
        <v>7</v>
      </c>
      <c r="F3" s="57" t="s">
        <v>4</v>
      </c>
      <c r="G3" s="57" t="s">
        <v>6</v>
      </c>
      <c r="H3" s="57" t="s">
        <v>7</v>
      </c>
      <c r="I3" s="57" t="s">
        <v>4</v>
      </c>
      <c r="J3" s="57" t="s">
        <v>6</v>
      </c>
      <c r="K3" s="57" t="s">
        <v>7</v>
      </c>
      <c r="L3" s="57" t="s">
        <v>4</v>
      </c>
      <c r="M3" s="57" t="s">
        <v>6</v>
      </c>
      <c r="N3" s="30" t="s">
        <v>7</v>
      </c>
    </row>
    <row r="4" spans="1:14" ht="15.75" customHeight="1">
      <c r="A4" s="130">
        <v>17</v>
      </c>
      <c r="B4" s="131"/>
      <c r="C4" s="3">
        <v>68756</v>
      </c>
      <c r="D4" s="3">
        <v>35010</v>
      </c>
      <c r="E4" s="3">
        <v>33746</v>
      </c>
      <c r="F4" s="3">
        <v>21368</v>
      </c>
      <c r="G4" s="3">
        <v>10845</v>
      </c>
      <c r="H4" s="3">
        <v>10523</v>
      </c>
      <c r="I4" s="3">
        <v>23536</v>
      </c>
      <c r="J4" s="3">
        <v>12032</v>
      </c>
      <c r="K4" s="3">
        <v>11504</v>
      </c>
      <c r="L4" s="3">
        <v>23852</v>
      </c>
      <c r="M4" s="3">
        <v>12133</v>
      </c>
      <c r="N4" s="3">
        <v>11719</v>
      </c>
    </row>
    <row r="5" spans="1:14" ht="15.75" customHeight="1">
      <c r="A5" s="130">
        <f>A4+1</f>
        <v>18</v>
      </c>
      <c r="B5" s="131"/>
      <c r="C5" s="3">
        <v>68036</v>
      </c>
      <c r="D5" s="3">
        <v>34863</v>
      </c>
      <c r="E5" s="3">
        <v>33173</v>
      </c>
      <c r="F5" s="3">
        <v>21440</v>
      </c>
      <c r="G5" s="3">
        <v>11100</v>
      </c>
      <c r="H5" s="3">
        <v>10340</v>
      </c>
      <c r="I5" s="3">
        <v>23082</v>
      </c>
      <c r="J5" s="3">
        <v>11731</v>
      </c>
      <c r="K5" s="3">
        <v>11351</v>
      </c>
      <c r="L5" s="3">
        <v>23514</v>
      </c>
      <c r="M5" s="3">
        <v>12032</v>
      </c>
      <c r="N5" s="3">
        <v>11482</v>
      </c>
    </row>
    <row r="6" spans="1:14" ht="15.75" customHeight="1">
      <c r="A6" s="130">
        <f>A5+1</f>
        <v>19</v>
      </c>
      <c r="B6" s="131"/>
      <c r="C6" s="3">
        <v>66838</v>
      </c>
      <c r="D6" s="3">
        <v>34203</v>
      </c>
      <c r="E6" s="3">
        <v>32635</v>
      </c>
      <c r="F6" s="3">
        <v>20952</v>
      </c>
      <c r="G6" s="3">
        <v>10657</v>
      </c>
      <c r="H6" s="3">
        <v>10295</v>
      </c>
      <c r="I6" s="3">
        <v>22756</v>
      </c>
      <c r="J6" s="3">
        <v>11775</v>
      </c>
      <c r="K6" s="3">
        <v>10981</v>
      </c>
      <c r="L6" s="3">
        <v>23130</v>
      </c>
      <c r="M6" s="3">
        <v>11771</v>
      </c>
      <c r="N6" s="3">
        <v>11359</v>
      </c>
    </row>
    <row r="7" spans="1:14" ht="15.75" customHeight="1">
      <c r="A7" s="130">
        <f>A6+1</f>
        <v>20</v>
      </c>
      <c r="B7" s="108"/>
      <c r="C7" s="3">
        <v>65366</v>
      </c>
      <c r="D7" s="3">
        <v>33536</v>
      </c>
      <c r="E7" s="3">
        <v>31830</v>
      </c>
      <c r="F7" s="3">
        <v>20556</v>
      </c>
      <c r="G7" s="3">
        <v>10518</v>
      </c>
      <c r="H7" s="3">
        <v>10038</v>
      </c>
      <c r="I7" s="3">
        <v>22092</v>
      </c>
      <c r="J7" s="3">
        <v>11246</v>
      </c>
      <c r="K7" s="3">
        <v>10846</v>
      </c>
      <c r="L7" s="3">
        <v>22718</v>
      </c>
      <c r="M7" s="3">
        <v>11772</v>
      </c>
      <c r="N7" s="3">
        <v>10946</v>
      </c>
    </row>
    <row r="8" spans="1:14" s="60" customFormat="1" ht="15.75" customHeight="1">
      <c r="A8" s="138">
        <f>A7+1</f>
        <v>21</v>
      </c>
      <c r="B8" s="139"/>
      <c r="C8" s="61">
        <f aca="true" t="shared" si="0" ref="C8:N8">C13+C25+C38+C41+C55</f>
        <v>63432</v>
      </c>
      <c r="D8" s="61">
        <f t="shared" si="0"/>
        <v>32276</v>
      </c>
      <c r="E8" s="61">
        <f t="shared" si="0"/>
        <v>31156</v>
      </c>
      <c r="F8" s="61">
        <f t="shared" si="0"/>
        <v>19704</v>
      </c>
      <c r="G8" s="61">
        <f t="shared" si="0"/>
        <v>10031</v>
      </c>
      <c r="H8" s="61">
        <f t="shared" si="0"/>
        <v>9673</v>
      </c>
      <c r="I8" s="61">
        <f t="shared" si="0"/>
        <v>21613</v>
      </c>
      <c r="J8" s="61">
        <f t="shared" si="0"/>
        <v>11006</v>
      </c>
      <c r="K8" s="61">
        <f t="shared" si="0"/>
        <v>10607</v>
      </c>
      <c r="L8" s="61">
        <f t="shared" si="0"/>
        <v>22115</v>
      </c>
      <c r="M8" s="61">
        <f t="shared" si="0"/>
        <v>11239</v>
      </c>
      <c r="N8" s="61">
        <f t="shared" si="0"/>
        <v>10876</v>
      </c>
    </row>
    <row r="9" spans="1:14" ht="15.75" customHeight="1">
      <c r="A9" s="148" t="s">
        <v>11</v>
      </c>
      <c r="B9" s="149"/>
      <c r="C9" s="3">
        <f>D9+E9</f>
        <v>149</v>
      </c>
      <c r="D9" s="3">
        <f aca="true" t="shared" si="1" ref="D9:E11">G9+J9+M9</f>
        <v>75</v>
      </c>
      <c r="E9" s="3">
        <f t="shared" si="1"/>
        <v>74</v>
      </c>
      <c r="F9" s="3">
        <f>G9+H9</f>
        <v>34</v>
      </c>
      <c r="G9" s="3">
        <v>22</v>
      </c>
      <c r="H9" s="3">
        <v>12</v>
      </c>
      <c r="I9" s="3">
        <f>J9+K9</f>
        <v>60</v>
      </c>
      <c r="J9" s="3">
        <v>33</v>
      </c>
      <c r="K9" s="3">
        <v>27</v>
      </c>
      <c r="L9" s="3">
        <f>M9+N9</f>
        <v>55</v>
      </c>
      <c r="M9" s="3">
        <v>20</v>
      </c>
      <c r="N9" s="3">
        <v>35</v>
      </c>
    </row>
    <row r="10" spans="1:14" ht="15.75" customHeight="1">
      <c r="A10" s="148" t="s">
        <v>12</v>
      </c>
      <c r="B10" s="149"/>
      <c r="C10" s="3">
        <f>D10+E10</f>
        <v>22229</v>
      </c>
      <c r="D10" s="3">
        <f t="shared" si="1"/>
        <v>11326</v>
      </c>
      <c r="E10" s="3">
        <f t="shared" si="1"/>
        <v>10903</v>
      </c>
      <c r="F10" s="3">
        <f>G10+H10</f>
        <v>6682</v>
      </c>
      <c r="G10" s="3">
        <f>'2公'!G8</f>
        <v>3428</v>
      </c>
      <c r="H10" s="3">
        <f>'2公'!H8</f>
        <v>3254</v>
      </c>
      <c r="I10" s="3">
        <f>J10+K10</f>
        <v>7603</v>
      </c>
      <c r="J10" s="3">
        <f>'2公'!J8</f>
        <v>3902</v>
      </c>
      <c r="K10" s="3">
        <f>'2公'!K8</f>
        <v>3701</v>
      </c>
      <c r="L10" s="3">
        <f>M10+N10</f>
        <v>7944</v>
      </c>
      <c r="M10" s="3">
        <f>'2公'!M8</f>
        <v>3996</v>
      </c>
      <c r="N10" s="3">
        <f>'2公'!N8</f>
        <v>3948</v>
      </c>
    </row>
    <row r="11" spans="1:14" ht="15.75" customHeight="1">
      <c r="A11" s="148" t="s">
        <v>13</v>
      </c>
      <c r="B11" s="149"/>
      <c r="C11" s="3">
        <f>D11+E11</f>
        <v>41054</v>
      </c>
      <c r="D11" s="3">
        <f t="shared" si="1"/>
        <v>20875</v>
      </c>
      <c r="E11" s="3">
        <f t="shared" si="1"/>
        <v>20179</v>
      </c>
      <c r="F11" s="3">
        <f>G11+H11</f>
        <v>12988</v>
      </c>
      <c r="G11" s="3">
        <f>'2私'!G8</f>
        <v>6581</v>
      </c>
      <c r="H11" s="3">
        <f>'2私'!H8</f>
        <v>6407</v>
      </c>
      <c r="I11" s="3">
        <f>J11+K11</f>
        <v>13950</v>
      </c>
      <c r="J11" s="3">
        <f>'2私'!J8</f>
        <v>7071</v>
      </c>
      <c r="K11" s="3">
        <f>'2私'!K8</f>
        <v>6879</v>
      </c>
      <c r="L11" s="3">
        <f>M11+N11</f>
        <v>14116</v>
      </c>
      <c r="M11" s="3">
        <f>'2私'!M8</f>
        <v>7223</v>
      </c>
      <c r="N11" s="3">
        <f>'2私'!N8</f>
        <v>6893</v>
      </c>
    </row>
    <row r="12" spans="1:14" ht="15.75" customHeight="1">
      <c r="A12" s="58"/>
      <c r="B12" s="5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 customHeight="1">
      <c r="A13" s="111" t="s">
        <v>67</v>
      </c>
      <c r="B13" s="112"/>
      <c r="C13" s="34">
        <f aca="true" t="shared" si="2" ref="C13:N13">SUM(C14:C23)</f>
        <v>2951</v>
      </c>
      <c r="D13" s="34">
        <f t="shared" si="2"/>
        <v>1506</v>
      </c>
      <c r="E13" s="34">
        <f t="shared" si="2"/>
        <v>1445</v>
      </c>
      <c r="F13" s="34">
        <f t="shared" si="2"/>
        <v>919</v>
      </c>
      <c r="G13" s="34">
        <f t="shared" si="2"/>
        <v>468</v>
      </c>
      <c r="H13" s="34">
        <f t="shared" si="2"/>
        <v>451</v>
      </c>
      <c r="I13" s="34">
        <f t="shared" si="2"/>
        <v>950</v>
      </c>
      <c r="J13" s="34">
        <f t="shared" si="2"/>
        <v>496</v>
      </c>
      <c r="K13" s="34">
        <f t="shared" si="2"/>
        <v>454</v>
      </c>
      <c r="L13" s="34">
        <f t="shared" si="2"/>
        <v>1082</v>
      </c>
      <c r="M13" s="34">
        <f t="shared" si="2"/>
        <v>542</v>
      </c>
      <c r="N13" s="34">
        <f t="shared" si="2"/>
        <v>540</v>
      </c>
    </row>
    <row r="14" spans="1:14" ht="15.75" customHeight="1">
      <c r="A14" s="58"/>
      <c r="B14" s="47" t="s">
        <v>44</v>
      </c>
      <c r="C14" s="3">
        <f aca="true" t="shared" si="3" ref="C14:C23">D14+E14</f>
        <v>214</v>
      </c>
      <c r="D14" s="3">
        <f aca="true" t="shared" si="4" ref="D14:D23">G14+J14+M14</f>
        <v>100</v>
      </c>
      <c r="E14" s="3">
        <f aca="true" t="shared" si="5" ref="E14:E23">H14+K14+N14</f>
        <v>114</v>
      </c>
      <c r="F14" s="3">
        <f aca="true" t="shared" si="6" ref="F14:F23">G14+H14</f>
        <v>56</v>
      </c>
      <c r="G14" s="3">
        <v>25</v>
      </c>
      <c r="H14" s="3">
        <v>31</v>
      </c>
      <c r="I14" s="3">
        <f aca="true" t="shared" si="7" ref="I14:I23">J14+K14</f>
        <v>58</v>
      </c>
      <c r="J14" s="3">
        <v>27</v>
      </c>
      <c r="K14" s="3">
        <v>31</v>
      </c>
      <c r="L14" s="3">
        <f aca="true" t="shared" si="8" ref="L14:L23">M14+N14</f>
        <v>100</v>
      </c>
      <c r="M14" s="3">
        <v>48</v>
      </c>
      <c r="N14" s="3">
        <v>52</v>
      </c>
    </row>
    <row r="15" spans="1:14" ht="15.75" customHeight="1">
      <c r="A15" s="58"/>
      <c r="B15" s="47" t="s">
        <v>45</v>
      </c>
      <c r="C15" s="3">
        <f t="shared" si="3"/>
        <v>938</v>
      </c>
      <c r="D15" s="3">
        <f t="shared" si="4"/>
        <v>471</v>
      </c>
      <c r="E15" s="3">
        <f t="shared" si="5"/>
        <v>467</v>
      </c>
      <c r="F15" s="3">
        <f t="shared" si="6"/>
        <v>264</v>
      </c>
      <c r="G15" s="3">
        <v>133</v>
      </c>
      <c r="H15" s="3">
        <v>131</v>
      </c>
      <c r="I15" s="3">
        <f t="shared" si="7"/>
        <v>320</v>
      </c>
      <c r="J15" s="3">
        <v>164</v>
      </c>
      <c r="K15" s="3">
        <v>156</v>
      </c>
      <c r="L15" s="3">
        <f t="shared" si="8"/>
        <v>354</v>
      </c>
      <c r="M15" s="3">
        <v>174</v>
      </c>
      <c r="N15" s="3">
        <v>180</v>
      </c>
    </row>
    <row r="16" spans="1:14" ht="15.75" customHeight="1">
      <c r="A16" s="58"/>
      <c r="B16" s="47" t="s">
        <v>46</v>
      </c>
      <c r="C16" s="3">
        <f t="shared" si="3"/>
        <v>123</v>
      </c>
      <c r="D16" s="3">
        <f t="shared" si="4"/>
        <v>70</v>
      </c>
      <c r="E16" s="3">
        <f t="shared" si="5"/>
        <v>53</v>
      </c>
      <c r="F16" s="3">
        <f t="shared" si="6"/>
        <v>45</v>
      </c>
      <c r="G16" s="3">
        <v>24</v>
      </c>
      <c r="H16" s="3">
        <v>21</v>
      </c>
      <c r="I16" s="3">
        <f t="shared" si="7"/>
        <v>39</v>
      </c>
      <c r="J16" s="3">
        <v>24</v>
      </c>
      <c r="K16" s="3">
        <v>15</v>
      </c>
      <c r="L16" s="3">
        <f t="shared" si="8"/>
        <v>39</v>
      </c>
      <c r="M16" s="3">
        <v>22</v>
      </c>
      <c r="N16" s="3">
        <v>17</v>
      </c>
    </row>
    <row r="17" spans="1:14" ht="15.75" customHeight="1">
      <c r="A17" s="58"/>
      <c r="B17" s="47" t="s">
        <v>36</v>
      </c>
      <c r="C17" s="3">
        <f t="shared" si="3"/>
        <v>225</v>
      </c>
      <c r="D17" s="3">
        <f t="shared" si="4"/>
        <v>101</v>
      </c>
      <c r="E17" s="3">
        <f t="shared" si="5"/>
        <v>124</v>
      </c>
      <c r="F17" s="3">
        <f t="shared" si="6"/>
        <v>81</v>
      </c>
      <c r="G17" s="3">
        <v>37</v>
      </c>
      <c r="H17" s="3">
        <v>44</v>
      </c>
      <c r="I17" s="3">
        <f t="shared" si="7"/>
        <v>66</v>
      </c>
      <c r="J17" s="3">
        <v>29</v>
      </c>
      <c r="K17" s="3">
        <v>37</v>
      </c>
      <c r="L17" s="3">
        <f t="shared" si="8"/>
        <v>78</v>
      </c>
      <c r="M17" s="3">
        <v>35</v>
      </c>
      <c r="N17" s="3">
        <v>43</v>
      </c>
    </row>
    <row r="18" spans="1:14" ht="15.75" customHeight="1">
      <c r="A18" s="58"/>
      <c r="B18" s="47" t="s">
        <v>39</v>
      </c>
      <c r="C18" s="3">
        <f t="shared" si="3"/>
        <v>861</v>
      </c>
      <c r="D18" s="3">
        <f t="shared" si="4"/>
        <v>455</v>
      </c>
      <c r="E18" s="3">
        <f t="shared" si="5"/>
        <v>406</v>
      </c>
      <c r="F18" s="3">
        <f t="shared" si="6"/>
        <v>288</v>
      </c>
      <c r="G18" s="3">
        <v>158</v>
      </c>
      <c r="H18" s="3">
        <v>130</v>
      </c>
      <c r="I18" s="3">
        <f t="shared" si="7"/>
        <v>273</v>
      </c>
      <c r="J18" s="3">
        <v>144</v>
      </c>
      <c r="K18" s="3">
        <v>129</v>
      </c>
      <c r="L18" s="3">
        <f t="shared" si="8"/>
        <v>300</v>
      </c>
      <c r="M18" s="3">
        <v>153</v>
      </c>
      <c r="N18" s="3">
        <v>147</v>
      </c>
    </row>
    <row r="19" spans="1:14" ht="15.75" customHeight="1">
      <c r="A19" s="58"/>
      <c r="B19" s="47" t="s">
        <v>21</v>
      </c>
      <c r="C19" s="3">
        <f t="shared" si="3"/>
        <v>190</v>
      </c>
      <c r="D19" s="3">
        <f t="shared" si="4"/>
        <v>107</v>
      </c>
      <c r="E19" s="3">
        <f t="shared" si="5"/>
        <v>83</v>
      </c>
      <c r="F19" s="3">
        <f t="shared" si="6"/>
        <v>52</v>
      </c>
      <c r="G19" s="3">
        <v>24</v>
      </c>
      <c r="H19" s="3">
        <v>28</v>
      </c>
      <c r="I19" s="3">
        <f t="shared" si="7"/>
        <v>67</v>
      </c>
      <c r="J19" s="3">
        <v>38</v>
      </c>
      <c r="K19" s="3">
        <v>29</v>
      </c>
      <c r="L19" s="3">
        <f t="shared" si="8"/>
        <v>71</v>
      </c>
      <c r="M19" s="3">
        <v>45</v>
      </c>
      <c r="N19" s="3">
        <v>26</v>
      </c>
    </row>
    <row r="20" spans="1:14" ht="15.75" customHeight="1">
      <c r="A20" s="58"/>
      <c r="B20" s="47" t="s">
        <v>22</v>
      </c>
      <c r="C20" s="3">
        <f t="shared" si="3"/>
        <v>154</v>
      </c>
      <c r="D20" s="3">
        <f t="shared" si="4"/>
        <v>73</v>
      </c>
      <c r="E20" s="3">
        <f t="shared" si="5"/>
        <v>81</v>
      </c>
      <c r="F20" s="3">
        <f t="shared" si="6"/>
        <v>45</v>
      </c>
      <c r="G20" s="3">
        <v>22</v>
      </c>
      <c r="H20" s="3">
        <v>23</v>
      </c>
      <c r="I20" s="3">
        <f t="shared" si="7"/>
        <v>53</v>
      </c>
      <c r="J20" s="3">
        <v>27</v>
      </c>
      <c r="K20" s="3">
        <v>26</v>
      </c>
      <c r="L20" s="3">
        <f t="shared" si="8"/>
        <v>56</v>
      </c>
      <c r="M20" s="3">
        <v>24</v>
      </c>
      <c r="N20" s="3">
        <v>32</v>
      </c>
    </row>
    <row r="21" spans="1:14" ht="15.75" customHeight="1">
      <c r="A21" s="58"/>
      <c r="B21" s="47" t="s">
        <v>23</v>
      </c>
      <c r="C21" s="3">
        <f t="shared" si="3"/>
        <v>54</v>
      </c>
      <c r="D21" s="3">
        <f t="shared" si="4"/>
        <v>25</v>
      </c>
      <c r="E21" s="3">
        <f t="shared" si="5"/>
        <v>29</v>
      </c>
      <c r="F21" s="3">
        <f t="shared" si="6"/>
        <v>17</v>
      </c>
      <c r="G21" s="3">
        <v>10</v>
      </c>
      <c r="H21" s="3">
        <v>7</v>
      </c>
      <c r="I21" s="3">
        <f t="shared" si="7"/>
        <v>19</v>
      </c>
      <c r="J21" s="3">
        <v>8</v>
      </c>
      <c r="K21" s="3">
        <v>11</v>
      </c>
      <c r="L21" s="3">
        <f t="shared" si="8"/>
        <v>18</v>
      </c>
      <c r="M21" s="3">
        <v>7</v>
      </c>
      <c r="N21" s="3">
        <v>11</v>
      </c>
    </row>
    <row r="22" spans="1:14" ht="15.75" customHeight="1">
      <c r="A22" s="58"/>
      <c r="B22" s="47" t="s">
        <v>24</v>
      </c>
      <c r="C22" s="3">
        <f t="shared" si="3"/>
        <v>72</v>
      </c>
      <c r="D22" s="3">
        <f t="shared" si="4"/>
        <v>40</v>
      </c>
      <c r="E22" s="3">
        <f t="shared" si="5"/>
        <v>32</v>
      </c>
      <c r="F22" s="3">
        <f t="shared" si="6"/>
        <v>20</v>
      </c>
      <c r="G22" s="3">
        <v>10</v>
      </c>
      <c r="H22" s="3">
        <v>10</v>
      </c>
      <c r="I22" s="3">
        <f t="shared" si="7"/>
        <v>24</v>
      </c>
      <c r="J22" s="3">
        <v>14</v>
      </c>
      <c r="K22" s="3">
        <v>10</v>
      </c>
      <c r="L22" s="3">
        <f t="shared" si="8"/>
        <v>28</v>
      </c>
      <c r="M22" s="3">
        <v>16</v>
      </c>
      <c r="N22" s="3">
        <v>12</v>
      </c>
    </row>
    <row r="23" spans="1:14" ht="15.75" customHeight="1">
      <c r="A23" s="58"/>
      <c r="B23" s="47" t="s">
        <v>25</v>
      </c>
      <c r="C23" s="3">
        <f t="shared" si="3"/>
        <v>120</v>
      </c>
      <c r="D23" s="3">
        <f t="shared" si="4"/>
        <v>64</v>
      </c>
      <c r="E23" s="3">
        <f t="shared" si="5"/>
        <v>56</v>
      </c>
      <c r="F23" s="3">
        <f t="shared" si="6"/>
        <v>51</v>
      </c>
      <c r="G23" s="3">
        <v>25</v>
      </c>
      <c r="H23" s="3">
        <v>26</v>
      </c>
      <c r="I23" s="3">
        <f t="shared" si="7"/>
        <v>31</v>
      </c>
      <c r="J23" s="3">
        <v>21</v>
      </c>
      <c r="K23" s="3">
        <v>10</v>
      </c>
      <c r="L23" s="3">
        <f t="shared" si="8"/>
        <v>38</v>
      </c>
      <c r="M23" s="3">
        <v>18</v>
      </c>
      <c r="N23" s="3">
        <v>20</v>
      </c>
    </row>
    <row r="24" spans="1:14" ht="15.75" customHeight="1">
      <c r="A24" s="58"/>
      <c r="B24" s="4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customHeight="1">
      <c r="A25" s="111" t="s">
        <v>70</v>
      </c>
      <c r="B25" s="112"/>
      <c r="C25" s="34">
        <f aca="true" t="shared" si="9" ref="C25:N25">SUM(C26:C36)</f>
        <v>16080</v>
      </c>
      <c r="D25" s="34">
        <f t="shared" si="9"/>
        <v>8109</v>
      </c>
      <c r="E25" s="34">
        <f t="shared" si="9"/>
        <v>7971</v>
      </c>
      <c r="F25" s="34">
        <f t="shared" si="9"/>
        <v>4894</v>
      </c>
      <c r="G25" s="34">
        <f t="shared" si="9"/>
        <v>2446</v>
      </c>
      <c r="H25" s="34">
        <f t="shared" si="9"/>
        <v>2448</v>
      </c>
      <c r="I25" s="34">
        <f t="shared" si="9"/>
        <v>5477</v>
      </c>
      <c r="J25" s="34">
        <f t="shared" si="9"/>
        <v>2786</v>
      </c>
      <c r="K25" s="34">
        <f t="shared" si="9"/>
        <v>2691</v>
      </c>
      <c r="L25" s="34">
        <f t="shared" si="9"/>
        <v>5709</v>
      </c>
      <c r="M25" s="34">
        <f t="shared" si="9"/>
        <v>2877</v>
      </c>
      <c r="N25" s="34">
        <f t="shared" si="9"/>
        <v>2832</v>
      </c>
    </row>
    <row r="26" spans="1:14" ht="15.75" customHeight="1">
      <c r="A26" s="58"/>
      <c r="B26" s="47" t="s">
        <v>47</v>
      </c>
      <c r="C26" s="3">
        <f aca="true" t="shared" si="10" ref="C26:C36">D26+E26</f>
        <v>3699</v>
      </c>
      <c r="D26" s="3">
        <f aca="true" t="shared" si="11" ref="D26:D36">G26+J26+M26</f>
        <v>1809</v>
      </c>
      <c r="E26" s="3">
        <f aca="true" t="shared" si="12" ref="E26:E36">H26+K26+N26</f>
        <v>1890</v>
      </c>
      <c r="F26" s="3">
        <f aca="true" t="shared" si="13" ref="F26:F36">G26+H26</f>
        <v>1152</v>
      </c>
      <c r="G26" s="3">
        <v>566</v>
      </c>
      <c r="H26" s="3">
        <v>586</v>
      </c>
      <c r="I26" s="3">
        <f aca="true" t="shared" si="14" ref="I26:I36">J26+K26</f>
        <v>1257</v>
      </c>
      <c r="J26" s="3">
        <v>618</v>
      </c>
      <c r="K26" s="3">
        <v>639</v>
      </c>
      <c r="L26" s="3">
        <f aca="true" t="shared" si="15" ref="L26:L36">M26+N26</f>
        <v>1290</v>
      </c>
      <c r="M26" s="3">
        <v>625</v>
      </c>
      <c r="N26" s="3">
        <v>665</v>
      </c>
    </row>
    <row r="27" spans="1:14" ht="15.75" customHeight="1">
      <c r="A27" s="58"/>
      <c r="B27" s="47" t="s">
        <v>48</v>
      </c>
      <c r="C27" s="3">
        <f t="shared" si="10"/>
        <v>1771</v>
      </c>
      <c r="D27" s="3">
        <f t="shared" si="11"/>
        <v>879</v>
      </c>
      <c r="E27" s="3">
        <f t="shared" si="12"/>
        <v>892</v>
      </c>
      <c r="F27" s="3">
        <f t="shared" si="13"/>
        <v>480</v>
      </c>
      <c r="G27" s="3">
        <v>234</v>
      </c>
      <c r="H27" s="3">
        <v>246</v>
      </c>
      <c r="I27" s="3">
        <f t="shared" si="14"/>
        <v>635</v>
      </c>
      <c r="J27" s="3">
        <v>343</v>
      </c>
      <c r="K27" s="3">
        <v>292</v>
      </c>
      <c r="L27" s="3">
        <f t="shared" si="15"/>
        <v>656</v>
      </c>
      <c r="M27" s="3">
        <v>302</v>
      </c>
      <c r="N27" s="3">
        <v>354</v>
      </c>
    </row>
    <row r="28" spans="1:14" ht="15.75" customHeight="1">
      <c r="A28" s="58"/>
      <c r="B28" s="47" t="s">
        <v>49</v>
      </c>
      <c r="C28" s="3">
        <f t="shared" si="10"/>
        <v>1733</v>
      </c>
      <c r="D28" s="3">
        <f t="shared" si="11"/>
        <v>878</v>
      </c>
      <c r="E28" s="3">
        <f t="shared" si="12"/>
        <v>855</v>
      </c>
      <c r="F28" s="3">
        <f t="shared" si="13"/>
        <v>559</v>
      </c>
      <c r="G28" s="3">
        <v>279</v>
      </c>
      <c r="H28" s="3">
        <v>280</v>
      </c>
      <c r="I28" s="3">
        <f t="shared" si="14"/>
        <v>561</v>
      </c>
      <c r="J28" s="3">
        <v>278</v>
      </c>
      <c r="K28" s="3">
        <v>283</v>
      </c>
      <c r="L28" s="3">
        <f t="shared" si="15"/>
        <v>613</v>
      </c>
      <c r="M28" s="3">
        <v>321</v>
      </c>
      <c r="N28" s="3">
        <v>292</v>
      </c>
    </row>
    <row r="29" spans="1:14" ht="15.75" customHeight="1">
      <c r="A29" s="58"/>
      <c r="B29" s="47" t="s">
        <v>50</v>
      </c>
      <c r="C29" s="3">
        <f t="shared" si="10"/>
        <v>4467</v>
      </c>
      <c r="D29" s="3">
        <f t="shared" si="11"/>
        <v>2256</v>
      </c>
      <c r="E29" s="3">
        <f t="shared" si="12"/>
        <v>2211</v>
      </c>
      <c r="F29" s="3">
        <f t="shared" si="13"/>
        <v>1360</v>
      </c>
      <c r="G29" s="3">
        <v>692</v>
      </c>
      <c r="H29" s="3">
        <v>668</v>
      </c>
      <c r="I29" s="3">
        <f t="shared" si="14"/>
        <v>1555</v>
      </c>
      <c r="J29" s="3">
        <v>781</v>
      </c>
      <c r="K29" s="3">
        <v>774</v>
      </c>
      <c r="L29" s="3">
        <f t="shared" si="15"/>
        <v>1552</v>
      </c>
      <c r="M29" s="3">
        <v>783</v>
      </c>
      <c r="N29" s="3">
        <v>769</v>
      </c>
    </row>
    <row r="30" spans="1:14" ht="15.75" customHeight="1">
      <c r="A30" s="58"/>
      <c r="B30" s="47" t="s">
        <v>51</v>
      </c>
      <c r="C30" s="3">
        <f t="shared" si="10"/>
        <v>1534</v>
      </c>
      <c r="D30" s="3">
        <f t="shared" si="11"/>
        <v>837</v>
      </c>
      <c r="E30" s="3">
        <f t="shared" si="12"/>
        <v>697</v>
      </c>
      <c r="F30" s="3">
        <f t="shared" si="13"/>
        <v>482</v>
      </c>
      <c r="G30" s="3">
        <v>257</v>
      </c>
      <c r="H30" s="3">
        <v>225</v>
      </c>
      <c r="I30" s="3">
        <f t="shared" si="14"/>
        <v>517</v>
      </c>
      <c r="J30" s="3">
        <v>279</v>
      </c>
      <c r="K30" s="3">
        <v>238</v>
      </c>
      <c r="L30" s="3">
        <f t="shared" si="15"/>
        <v>535</v>
      </c>
      <c r="M30" s="3">
        <v>301</v>
      </c>
      <c r="N30" s="3">
        <v>234</v>
      </c>
    </row>
    <row r="31" spans="1:14" ht="15.75" customHeight="1">
      <c r="A31" s="58"/>
      <c r="B31" s="47" t="s">
        <v>52</v>
      </c>
      <c r="C31" s="3">
        <f t="shared" si="10"/>
        <v>789</v>
      </c>
      <c r="D31" s="3">
        <f t="shared" si="11"/>
        <v>389</v>
      </c>
      <c r="E31" s="3">
        <f t="shared" si="12"/>
        <v>400</v>
      </c>
      <c r="F31" s="3">
        <f t="shared" si="13"/>
        <v>215</v>
      </c>
      <c r="G31" s="3">
        <v>102</v>
      </c>
      <c r="H31" s="3">
        <v>113</v>
      </c>
      <c r="I31" s="3">
        <f t="shared" si="14"/>
        <v>277</v>
      </c>
      <c r="J31" s="3">
        <v>134</v>
      </c>
      <c r="K31" s="3">
        <v>143</v>
      </c>
      <c r="L31" s="3">
        <f t="shared" si="15"/>
        <v>297</v>
      </c>
      <c r="M31" s="3">
        <v>153</v>
      </c>
      <c r="N31" s="3">
        <v>144</v>
      </c>
    </row>
    <row r="32" spans="1:14" ht="15.75" customHeight="1">
      <c r="A32" s="58"/>
      <c r="B32" s="47" t="s">
        <v>26</v>
      </c>
      <c r="C32" s="3">
        <f t="shared" si="10"/>
        <v>541</v>
      </c>
      <c r="D32" s="3">
        <f t="shared" si="11"/>
        <v>267</v>
      </c>
      <c r="E32" s="3">
        <f t="shared" si="12"/>
        <v>274</v>
      </c>
      <c r="F32" s="3">
        <f t="shared" si="13"/>
        <v>162</v>
      </c>
      <c r="G32" s="3">
        <v>67</v>
      </c>
      <c r="H32" s="3">
        <v>95</v>
      </c>
      <c r="I32" s="3">
        <f t="shared" si="14"/>
        <v>178</v>
      </c>
      <c r="J32" s="3">
        <v>94</v>
      </c>
      <c r="K32" s="3">
        <v>84</v>
      </c>
      <c r="L32" s="3">
        <f t="shared" si="15"/>
        <v>201</v>
      </c>
      <c r="M32" s="3">
        <v>106</v>
      </c>
      <c r="N32" s="3">
        <v>95</v>
      </c>
    </row>
    <row r="33" spans="1:14" ht="15.75" customHeight="1">
      <c r="A33" s="58"/>
      <c r="B33" s="47" t="s">
        <v>27</v>
      </c>
      <c r="C33" s="3">
        <f t="shared" si="10"/>
        <v>462</v>
      </c>
      <c r="D33" s="3">
        <f t="shared" si="11"/>
        <v>238</v>
      </c>
      <c r="E33" s="3">
        <f t="shared" si="12"/>
        <v>224</v>
      </c>
      <c r="F33" s="3">
        <f t="shared" si="13"/>
        <v>134</v>
      </c>
      <c r="G33" s="3">
        <v>67</v>
      </c>
      <c r="H33" s="3">
        <v>67</v>
      </c>
      <c r="I33" s="3">
        <f t="shared" si="14"/>
        <v>146</v>
      </c>
      <c r="J33" s="3">
        <v>80</v>
      </c>
      <c r="K33" s="3">
        <v>66</v>
      </c>
      <c r="L33" s="3">
        <f t="shared" si="15"/>
        <v>182</v>
      </c>
      <c r="M33" s="3">
        <v>91</v>
      </c>
      <c r="N33" s="3">
        <v>91</v>
      </c>
    </row>
    <row r="34" spans="1:14" ht="15.75" customHeight="1">
      <c r="A34" s="58"/>
      <c r="B34" s="47" t="s">
        <v>28</v>
      </c>
      <c r="C34" s="3">
        <f t="shared" si="10"/>
        <v>773</v>
      </c>
      <c r="D34" s="3">
        <f t="shared" si="11"/>
        <v>373</v>
      </c>
      <c r="E34" s="3">
        <f t="shared" si="12"/>
        <v>400</v>
      </c>
      <c r="F34" s="3">
        <f t="shared" si="13"/>
        <v>243</v>
      </c>
      <c r="G34" s="3">
        <v>112</v>
      </c>
      <c r="H34" s="3">
        <v>131</v>
      </c>
      <c r="I34" s="3">
        <f t="shared" si="14"/>
        <v>252</v>
      </c>
      <c r="J34" s="3">
        <v>122</v>
      </c>
      <c r="K34" s="3">
        <v>130</v>
      </c>
      <c r="L34" s="3">
        <f t="shared" si="15"/>
        <v>278</v>
      </c>
      <c r="M34" s="3">
        <v>139</v>
      </c>
      <c r="N34" s="3">
        <v>139</v>
      </c>
    </row>
    <row r="35" spans="1:14" ht="15.75" customHeight="1">
      <c r="A35" s="58"/>
      <c r="B35" s="47" t="s">
        <v>29</v>
      </c>
      <c r="C35" s="3">
        <f t="shared" si="10"/>
        <v>311</v>
      </c>
      <c r="D35" s="3">
        <f t="shared" si="11"/>
        <v>183</v>
      </c>
      <c r="E35" s="3">
        <f t="shared" si="12"/>
        <v>128</v>
      </c>
      <c r="F35" s="3">
        <f t="shared" si="13"/>
        <v>107</v>
      </c>
      <c r="G35" s="3">
        <v>70</v>
      </c>
      <c r="H35" s="3">
        <v>37</v>
      </c>
      <c r="I35" s="3">
        <f t="shared" si="14"/>
        <v>99</v>
      </c>
      <c r="J35" s="3">
        <v>57</v>
      </c>
      <c r="K35" s="3">
        <v>42</v>
      </c>
      <c r="L35" s="3">
        <f t="shared" si="15"/>
        <v>105</v>
      </c>
      <c r="M35" s="3">
        <v>56</v>
      </c>
      <c r="N35" s="3">
        <v>49</v>
      </c>
    </row>
    <row r="36" spans="1:14" ht="15.75" customHeight="1">
      <c r="A36" s="58"/>
      <c r="B36" s="47" t="s">
        <v>30</v>
      </c>
      <c r="C36" s="3">
        <f t="shared" si="10"/>
        <v>0</v>
      </c>
      <c r="D36" s="3">
        <f t="shared" si="11"/>
        <v>0</v>
      </c>
      <c r="E36" s="3">
        <f t="shared" si="12"/>
        <v>0</v>
      </c>
      <c r="F36" s="3">
        <f t="shared" si="13"/>
        <v>0</v>
      </c>
      <c r="G36" s="3">
        <v>0</v>
      </c>
      <c r="H36" s="3">
        <v>0</v>
      </c>
      <c r="I36" s="3">
        <f t="shared" si="14"/>
        <v>0</v>
      </c>
      <c r="J36" s="3">
        <v>0</v>
      </c>
      <c r="K36" s="3">
        <v>0</v>
      </c>
      <c r="L36" s="3">
        <f t="shared" si="15"/>
        <v>0</v>
      </c>
      <c r="M36" s="3">
        <v>0</v>
      </c>
      <c r="N36" s="3">
        <v>0</v>
      </c>
    </row>
    <row r="37" spans="1:14" ht="15.75" customHeight="1">
      <c r="A37" s="58"/>
      <c r="B37" s="4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customHeight="1">
      <c r="A38" s="111" t="s">
        <v>71</v>
      </c>
      <c r="B38" s="112"/>
      <c r="C38" s="34">
        <f aca="true" t="shared" si="16" ref="C38:N38">SUM(C39:C39)</f>
        <v>9944</v>
      </c>
      <c r="D38" s="34">
        <f t="shared" si="16"/>
        <v>5023</v>
      </c>
      <c r="E38" s="34">
        <f t="shared" si="16"/>
        <v>4921</v>
      </c>
      <c r="F38" s="34">
        <f t="shared" si="16"/>
        <v>2985</v>
      </c>
      <c r="G38" s="34">
        <f t="shared" si="16"/>
        <v>1543</v>
      </c>
      <c r="H38" s="34">
        <f t="shared" si="16"/>
        <v>1442</v>
      </c>
      <c r="I38" s="34">
        <f t="shared" si="16"/>
        <v>3488</v>
      </c>
      <c r="J38" s="34">
        <f t="shared" si="16"/>
        <v>1696</v>
      </c>
      <c r="K38" s="34">
        <f t="shared" si="16"/>
        <v>1792</v>
      </c>
      <c r="L38" s="34">
        <f t="shared" si="16"/>
        <v>3471</v>
      </c>
      <c r="M38" s="34">
        <f t="shared" si="16"/>
        <v>1784</v>
      </c>
      <c r="N38" s="34">
        <f t="shared" si="16"/>
        <v>1687</v>
      </c>
    </row>
    <row r="39" spans="1:14" ht="15.75" customHeight="1">
      <c r="A39" s="58"/>
      <c r="B39" s="47" t="s">
        <v>53</v>
      </c>
      <c r="C39" s="3">
        <f>D39+E39</f>
        <v>9944</v>
      </c>
      <c r="D39" s="3">
        <f>G39+J39+M39</f>
        <v>5023</v>
      </c>
      <c r="E39" s="3">
        <f>H39+K39+N39</f>
        <v>4921</v>
      </c>
      <c r="F39" s="3">
        <f>G39+H39</f>
        <v>2985</v>
      </c>
      <c r="G39" s="3">
        <v>1543</v>
      </c>
      <c r="H39" s="3">
        <v>1442</v>
      </c>
      <c r="I39" s="3">
        <f>J39+K39</f>
        <v>3488</v>
      </c>
      <c r="J39" s="3">
        <v>1696</v>
      </c>
      <c r="K39" s="3">
        <v>1792</v>
      </c>
      <c r="L39" s="3">
        <f>M39+N39</f>
        <v>3471</v>
      </c>
      <c r="M39" s="3">
        <v>1784</v>
      </c>
      <c r="N39" s="3">
        <v>1687</v>
      </c>
    </row>
    <row r="40" spans="1:14" ht="15.75" customHeight="1">
      <c r="A40" s="58"/>
      <c r="B40" s="4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75" customHeight="1">
      <c r="A41" s="109" t="s">
        <v>84</v>
      </c>
      <c r="B41" s="110"/>
      <c r="C41" s="34">
        <f aca="true" t="shared" si="17" ref="C41:N41">SUM(C42:C53)</f>
        <v>16987</v>
      </c>
      <c r="D41" s="34">
        <f t="shared" si="17"/>
        <v>8660</v>
      </c>
      <c r="E41" s="34">
        <f t="shared" si="17"/>
        <v>8327</v>
      </c>
      <c r="F41" s="34">
        <f t="shared" si="17"/>
        <v>5304</v>
      </c>
      <c r="G41" s="34">
        <f t="shared" si="17"/>
        <v>2703</v>
      </c>
      <c r="H41" s="34">
        <f t="shared" si="17"/>
        <v>2601</v>
      </c>
      <c r="I41" s="34">
        <f t="shared" si="17"/>
        <v>5819</v>
      </c>
      <c r="J41" s="34">
        <f t="shared" si="17"/>
        <v>3007</v>
      </c>
      <c r="K41" s="34">
        <f t="shared" si="17"/>
        <v>2812</v>
      </c>
      <c r="L41" s="34">
        <f t="shared" si="17"/>
        <v>5864</v>
      </c>
      <c r="M41" s="34">
        <f t="shared" si="17"/>
        <v>2950</v>
      </c>
      <c r="N41" s="34">
        <f t="shared" si="17"/>
        <v>2914</v>
      </c>
    </row>
    <row r="42" spans="1:14" ht="15.75" customHeight="1">
      <c r="A42" s="58"/>
      <c r="B42" s="47" t="s">
        <v>54</v>
      </c>
      <c r="C42" s="3">
        <f aca="true" t="shared" si="18" ref="C42:C53">D42+E42</f>
        <v>1563</v>
      </c>
      <c r="D42" s="3">
        <f aca="true" t="shared" si="19" ref="D42:D53">G42+J42+M42</f>
        <v>788</v>
      </c>
      <c r="E42" s="3">
        <f aca="true" t="shared" si="20" ref="E42:E53">H42+K42+N42</f>
        <v>775</v>
      </c>
      <c r="F42" s="3">
        <f aca="true" t="shared" si="21" ref="F42:F53">G42+H42</f>
        <v>514</v>
      </c>
      <c r="G42" s="3">
        <v>263</v>
      </c>
      <c r="H42" s="3">
        <v>251</v>
      </c>
      <c r="I42" s="3">
        <f aca="true" t="shared" si="22" ref="I42:I53">J42+K42</f>
        <v>535</v>
      </c>
      <c r="J42" s="3">
        <v>275</v>
      </c>
      <c r="K42" s="3">
        <v>260</v>
      </c>
      <c r="L42" s="3">
        <f aca="true" t="shared" si="23" ref="L42:L53">M42+N42</f>
        <v>514</v>
      </c>
      <c r="M42" s="3">
        <v>250</v>
      </c>
      <c r="N42" s="3">
        <v>264</v>
      </c>
    </row>
    <row r="43" spans="1:14" ht="15.75" customHeight="1">
      <c r="A43" s="58"/>
      <c r="B43" s="47" t="s">
        <v>55</v>
      </c>
      <c r="C43" s="3">
        <f t="shared" si="18"/>
        <v>2966</v>
      </c>
      <c r="D43" s="3">
        <f t="shared" si="19"/>
        <v>1488</v>
      </c>
      <c r="E43" s="3">
        <f t="shared" si="20"/>
        <v>1478</v>
      </c>
      <c r="F43" s="3">
        <f t="shared" si="21"/>
        <v>932</v>
      </c>
      <c r="G43" s="3">
        <v>470</v>
      </c>
      <c r="H43" s="3">
        <v>462</v>
      </c>
      <c r="I43" s="3">
        <f t="shared" si="22"/>
        <v>1030</v>
      </c>
      <c r="J43" s="3">
        <v>530</v>
      </c>
      <c r="K43" s="3">
        <v>500</v>
      </c>
      <c r="L43" s="3">
        <f t="shared" si="23"/>
        <v>1004</v>
      </c>
      <c r="M43" s="3">
        <v>488</v>
      </c>
      <c r="N43" s="3">
        <v>516</v>
      </c>
    </row>
    <row r="44" spans="1:14" ht="15.75" customHeight="1">
      <c r="A44" s="58"/>
      <c r="B44" s="47" t="s">
        <v>56</v>
      </c>
      <c r="C44" s="3">
        <f t="shared" si="18"/>
        <v>2685</v>
      </c>
      <c r="D44" s="3">
        <f t="shared" si="19"/>
        <v>1414</v>
      </c>
      <c r="E44" s="3">
        <f t="shared" si="20"/>
        <v>1271</v>
      </c>
      <c r="F44" s="3">
        <f t="shared" si="21"/>
        <v>752</v>
      </c>
      <c r="G44" s="3">
        <v>384</v>
      </c>
      <c r="H44" s="3">
        <v>368</v>
      </c>
      <c r="I44" s="3">
        <f t="shared" si="22"/>
        <v>950</v>
      </c>
      <c r="J44" s="3">
        <v>520</v>
      </c>
      <c r="K44" s="3">
        <v>430</v>
      </c>
      <c r="L44" s="3">
        <f t="shared" si="23"/>
        <v>983</v>
      </c>
      <c r="M44" s="3">
        <v>510</v>
      </c>
      <c r="N44" s="3">
        <v>473</v>
      </c>
    </row>
    <row r="45" spans="1:14" ht="15.75" customHeight="1">
      <c r="A45" s="58"/>
      <c r="B45" s="47" t="s">
        <v>57</v>
      </c>
      <c r="C45" s="3">
        <f t="shared" si="18"/>
        <v>2072</v>
      </c>
      <c r="D45" s="3">
        <f t="shared" si="19"/>
        <v>1040</v>
      </c>
      <c r="E45" s="3">
        <f t="shared" si="20"/>
        <v>1032</v>
      </c>
      <c r="F45" s="3">
        <f t="shared" si="21"/>
        <v>657</v>
      </c>
      <c r="G45" s="3">
        <v>343</v>
      </c>
      <c r="H45" s="3">
        <v>314</v>
      </c>
      <c r="I45" s="3">
        <f t="shared" si="22"/>
        <v>663</v>
      </c>
      <c r="J45" s="3">
        <v>327</v>
      </c>
      <c r="K45" s="3">
        <v>336</v>
      </c>
      <c r="L45" s="3">
        <f t="shared" si="23"/>
        <v>752</v>
      </c>
      <c r="M45" s="3">
        <v>370</v>
      </c>
      <c r="N45" s="3">
        <v>382</v>
      </c>
    </row>
    <row r="46" spans="1:14" ht="15.75" customHeight="1">
      <c r="A46" s="58"/>
      <c r="B46" s="47" t="s">
        <v>58</v>
      </c>
      <c r="C46" s="3">
        <f t="shared" si="18"/>
        <v>3012</v>
      </c>
      <c r="D46" s="3">
        <f t="shared" si="19"/>
        <v>1552</v>
      </c>
      <c r="E46" s="3">
        <f t="shared" si="20"/>
        <v>1460</v>
      </c>
      <c r="F46" s="3">
        <f t="shared" si="21"/>
        <v>978</v>
      </c>
      <c r="G46" s="3">
        <v>502</v>
      </c>
      <c r="H46" s="3">
        <v>476</v>
      </c>
      <c r="I46" s="3">
        <f t="shared" si="22"/>
        <v>1040</v>
      </c>
      <c r="J46" s="3">
        <v>547</v>
      </c>
      <c r="K46" s="3">
        <v>493</v>
      </c>
      <c r="L46" s="3">
        <f t="shared" si="23"/>
        <v>994</v>
      </c>
      <c r="M46" s="3">
        <v>503</v>
      </c>
      <c r="N46" s="3">
        <v>491</v>
      </c>
    </row>
    <row r="47" spans="1:14" ht="15.75" customHeight="1">
      <c r="A47" s="58"/>
      <c r="B47" s="47" t="s">
        <v>59</v>
      </c>
      <c r="C47" s="3">
        <f t="shared" si="18"/>
        <v>1942</v>
      </c>
      <c r="D47" s="3">
        <f t="shared" si="19"/>
        <v>992</v>
      </c>
      <c r="E47" s="3">
        <f t="shared" si="20"/>
        <v>950</v>
      </c>
      <c r="F47" s="3">
        <f t="shared" si="21"/>
        <v>606</v>
      </c>
      <c r="G47" s="3">
        <v>318</v>
      </c>
      <c r="H47" s="3">
        <v>288</v>
      </c>
      <c r="I47" s="3">
        <f t="shared" si="22"/>
        <v>668</v>
      </c>
      <c r="J47" s="3">
        <v>339</v>
      </c>
      <c r="K47" s="3">
        <v>329</v>
      </c>
      <c r="L47" s="3">
        <f t="shared" si="23"/>
        <v>668</v>
      </c>
      <c r="M47" s="3">
        <v>335</v>
      </c>
      <c r="N47" s="3">
        <v>333</v>
      </c>
    </row>
    <row r="48" spans="1:14" ht="15.75" customHeight="1">
      <c r="A48" s="58"/>
      <c r="B48" s="47" t="s">
        <v>37</v>
      </c>
      <c r="C48" s="3">
        <f t="shared" si="18"/>
        <v>629</v>
      </c>
      <c r="D48" s="3">
        <f t="shared" si="19"/>
        <v>333</v>
      </c>
      <c r="E48" s="3">
        <f t="shared" si="20"/>
        <v>296</v>
      </c>
      <c r="F48" s="3">
        <f t="shared" si="21"/>
        <v>200</v>
      </c>
      <c r="G48" s="3">
        <v>113</v>
      </c>
      <c r="H48" s="3">
        <v>87</v>
      </c>
      <c r="I48" s="3">
        <f t="shared" si="22"/>
        <v>210</v>
      </c>
      <c r="J48" s="3">
        <v>114</v>
      </c>
      <c r="K48" s="3">
        <v>96</v>
      </c>
      <c r="L48" s="3">
        <f t="shared" si="23"/>
        <v>219</v>
      </c>
      <c r="M48" s="3">
        <v>106</v>
      </c>
      <c r="N48" s="3">
        <v>113</v>
      </c>
    </row>
    <row r="49" spans="1:14" ht="15.75" customHeight="1">
      <c r="A49" s="58"/>
      <c r="B49" s="47" t="s">
        <v>38</v>
      </c>
      <c r="C49" s="3">
        <f t="shared" si="18"/>
        <v>637</v>
      </c>
      <c r="D49" s="3">
        <f t="shared" si="19"/>
        <v>305</v>
      </c>
      <c r="E49" s="3">
        <f t="shared" si="20"/>
        <v>332</v>
      </c>
      <c r="F49" s="3">
        <f t="shared" si="21"/>
        <v>203</v>
      </c>
      <c r="G49" s="3">
        <v>93</v>
      </c>
      <c r="H49" s="3">
        <v>110</v>
      </c>
      <c r="I49" s="3">
        <f t="shared" si="22"/>
        <v>225</v>
      </c>
      <c r="J49" s="3">
        <v>103</v>
      </c>
      <c r="K49" s="3">
        <v>122</v>
      </c>
      <c r="L49" s="3">
        <f t="shared" si="23"/>
        <v>209</v>
      </c>
      <c r="M49" s="3">
        <v>109</v>
      </c>
      <c r="N49" s="3">
        <v>100</v>
      </c>
    </row>
    <row r="50" spans="1:14" ht="15.75" customHeight="1">
      <c r="A50" s="58"/>
      <c r="B50" s="47" t="s">
        <v>78</v>
      </c>
      <c r="C50" s="3">
        <f t="shared" si="18"/>
        <v>694</v>
      </c>
      <c r="D50" s="3">
        <f t="shared" si="19"/>
        <v>348</v>
      </c>
      <c r="E50" s="3">
        <f t="shared" si="20"/>
        <v>346</v>
      </c>
      <c r="F50" s="3">
        <f t="shared" si="21"/>
        <v>206</v>
      </c>
      <c r="G50" s="3">
        <v>89</v>
      </c>
      <c r="H50" s="3">
        <v>117</v>
      </c>
      <c r="I50" s="3">
        <f t="shared" si="22"/>
        <v>234</v>
      </c>
      <c r="J50" s="3">
        <v>120</v>
      </c>
      <c r="K50" s="3">
        <v>114</v>
      </c>
      <c r="L50" s="3">
        <f t="shared" si="23"/>
        <v>254</v>
      </c>
      <c r="M50" s="3">
        <v>139</v>
      </c>
      <c r="N50" s="3">
        <v>115</v>
      </c>
    </row>
    <row r="51" spans="1:14" ht="15.75" customHeight="1">
      <c r="A51" s="58"/>
      <c r="B51" s="47" t="s">
        <v>31</v>
      </c>
      <c r="C51" s="3">
        <f t="shared" si="18"/>
        <v>445</v>
      </c>
      <c r="D51" s="3">
        <f t="shared" si="19"/>
        <v>231</v>
      </c>
      <c r="E51" s="3">
        <f t="shared" si="20"/>
        <v>214</v>
      </c>
      <c r="F51" s="3">
        <f t="shared" si="21"/>
        <v>145</v>
      </c>
      <c r="G51" s="3">
        <v>71</v>
      </c>
      <c r="H51" s="3">
        <v>74</v>
      </c>
      <c r="I51" s="3">
        <f t="shared" si="22"/>
        <v>143</v>
      </c>
      <c r="J51" s="3">
        <v>74</v>
      </c>
      <c r="K51" s="3">
        <v>69</v>
      </c>
      <c r="L51" s="3">
        <f t="shared" si="23"/>
        <v>157</v>
      </c>
      <c r="M51" s="3">
        <v>86</v>
      </c>
      <c r="N51" s="3">
        <v>71</v>
      </c>
    </row>
    <row r="52" spans="1:14" ht="15.75" customHeight="1">
      <c r="A52" s="58"/>
      <c r="B52" s="47" t="s">
        <v>79</v>
      </c>
      <c r="C52" s="3">
        <f t="shared" si="18"/>
        <v>21</v>
      </c>
      <c r="D52" s="3">
        <f t="shared" si="19"/>
        <v>12</v>
      </c>
      <c r="E52" s="3">
        <f t="shared" si="20"/>
        <v>9</v>
      </c>
      <c r="F52" s="3">
        <f t="shared" si="21"/>
        <v>4</v>
      </c>
      <c r="G52" s="3">
        <v>2</v>
      </c>
      <c r="H52" s="3">
        <v>2</v>
      </c>
      <c r="I52" s="3">
        <f t="shared" si="22"/>
        <v>9</v>
      </c>
      <c r="J52" s="3">
        <v>6</v>
      </c>
      <c r="K52" s="3">
        <v>3</v>
      </c>
      <c r="L52" s="3">
        <f t="shared" si="23"/>
        <v>8</v>
      </c>
      <c r="M52" s="3">
        <v>4</v>
      </c>
      <c r="N52" s="3">
        <v>4</v>
      </c>
    </row>
    <row r="53" spans="1:14" ht="15.75" customHeight="1">
      <c r="A53" s="58"/>
      <c r="B53" s="47" t="s">
        <v>32</v>
      </c>
      <c r="C53" s="3">
        <f t="shared" si="18"/>
        <v>321</v>
      </c>
      <c r="D53" s="3">
        <f t="shared" si="19"/>
        <v>157</v>
      </c>
      <c r="E53" s="3">
        <f t="shared" si="20"/>
        <v>164</v>
      </c>
      <c r="F53" s="3">
        <f t="shared" si="21"/>
        <v>107</v>
      </c>
      <c r="G53" s="3">
        <v>55</v>
      </c>
      <c r="H53" s="3">
        <v>52</v>
      </c>
      <c r="I53" s="3">
        <f t="shared" si="22"/>
        <v>112</v>
      </c>
      <c r="J53" s="3">
        <v>52</v>
      </c>
      <c r="K53" s="3">
        <v>60</v>
      </c>
      <c r="L53" s="3">
        <f t="shared" si="23"/>
        <v>102</v>
      </c>
      <c r="M53" s="3">
        <v>50</v>
      </c>
      <c r="N53" s="3">
        <v>52</v>
      </c>
    </row>
    <row r="54" spans="1:14" ht="15.75" customHeight="1">
      <c r="A54" s="58"/>
      <c r="B54" s="4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75" customHeight="1">
      <c r="A55" s="111" t="s">
        <v>76</v>
      </c>
      <c r="B55" s="112"/>
      <c r="C55" s="34">
        <f aca="true" t="shared" si="24" ref="C55:N55">SUM(C56:C58)</f>
        <v>17470</v>
      </c>
      <c r="D55" s="34">
        <f t="shared" si="24"/>
        <v>8978</v>
      </c>
      <c r="E55" s="34">
        <f t="shared" si="24"/>
        <v>8492</v>
      </c>
      <c r="F55" s="34">
        <f t="shared" si="24"/>
        <v>5602</v>
      </c>
      <c r="G55" s="34">
        <f t="shared" si="24"/>
        <v>2871</v>
      </c>
      <c r="H55" s="34">
        <f t="shared" si="24"/>
        <v>2731</v>
      </c>
      <c r="I55" s="34">
        <f t="shared" si="24"/>
        <v>5879</v>
      </c>
      <c r="J55" s="34">
        <f t="shared" si="24"/>
        <v>3021</v>
      </c>
      <c r="K55" s="34">
        <f t="shared" si="24"/>
        <v>2858</v>
      </c>
      <c r="L55" s="34">
        <f t="shared" si="24"/>
        <v>5989</v>
      </c>
      <c r="M55" s="34">
        <f t="shared" si="24"/>
        <v>3086</v>
      </c>
      <c r="N55" s="34">
        <f t="shared" si="24"/>
        <v>2903</v>
      </c>
    </row>
    <row r="56" spans="1:14" ht="15.75" customHeight="1">
      <c r="A56" s="58"/>
      <c r="B56" s="47" t="s">
        <v>60</v>
      </c>
      <c r="C56" s="3">
        <f>D56+E56</f>
        <v>16407</v>
      </c>
      <c r="D56" s="3">
        <f aca="true" t="shared" si="25" ref="D56:E58">G56+J56+M56</f>
        <v>8447</v>
      </c>
      <c r="E56" s="3">
        <f t="shared" si="25"/>
        <v>7960</v>
      </c>
      <c r="F56" s="3">
        <f>G56+H56</f>
        <v>5271</v>
      </c>
      <c r="G56" s="3">
        <v>2690</v>
      </c>
      <c r="H56" s="3">
        <v>2581</v>
      </c>
      <c r="I56" s="3">
        <f>J56+K56</f>
        <v>5492</v>
      </c>
      <c r="J56" s="3">
        <v>2841</v>
      </c>
      <c r="K56" s="3">
        <v>2651</v>
      </c>
      <c r="L56" s="3">
        <f>M56+N56</f>
        <v>5644</v>
      </c>
      <c r="M56" s="3">
        <v>2916</v>
      </c>
      <c r="N56" s="3">
        <v>2728</v>
      </c>
    </row>
    <row r="57" spans="1:14" ht="15.75" customHeight="1">
      <c r="A57" s="58"/>
      <c r="B57" s="47" t="s">
        <v>61</v>
      </c>
      <c r="C57" s="3">
        <f>D57+E57</f>
        <v>840</v>
      </c>
      <c r="D57" s="3">
        <f t="shared" si="25"/>
        <v>416</v>
      </c>
      <c r="E57" s="3">
        <f t="shared" si="25"/>
        <v>424</v>
      </c>
      <c r="F57" s="3">
        <f>G57+H57</f>
        <v>260</v>
      </c>
      <c r="G57" s="3">
        <v>136</v>
      </c>
      <c r="H57" s="3">
        <v>124</v>
      </c>
      <c r="I57" s="3">
        <f>J57+K57</f>
        <v>311</v>
      </c>
      <c r="J57" s="3">
        <v>148</v>
      </c>
      <c r="K57" s="3">
        <v>163</v>
      </c>
      <c r="L57" s="3">
        <f>M57+N57</f>
        <v>269</v>
      </c>
      <c r="M57" s="3">
        <v>132</v>
      </c>
      <c r="N57" s="3">
        <v>137</v>
      </c>
    </row>
    <row r="58" spans="1:14" ht="15.75" customHeight="1">
      <c r="A58" s="73"/>
      <c r="B58" s="74" t="s">
        <v>33</v>
      </c>
      <c r="C58" s="75">
        <f>D58+E58</f>
        <v>223</v>
      </c>
      <c r="D58" s="75">
        <f t="shared" si="25"/>
        <v>115</v>
      </c>
      <c r="E58" s="75">
        <f t="shared" si="25"/>
        <v>108</v>
      </c>
      <c r="F58" s="75">
        <f>G58+H58</f>
        <v>71</v>
      </c>
      <c r="G58" s="75">
        <v>45</v>
      </c>
      <c r="H58" s="75">
        <v>26</v>
      </c>
      <c r="I58" s="75">
        <f>J58+K58</f>
        <v>76</v>
      </c>
      <c r="J58" s="75">
        <v>32</v>
      </c>
      <c r="K58" s="75">
        <v>44</v>
      </c>
      <c r="L58" s="75">
        <f>M58+N58</f>
        <v>76</v>
      </c>
      <c r="M58" s="75">
        <v>38</v>
      </c>
      <c r="N58" s="75">
        <v>38</v>
      </c>
    </row>
  </sheetData>
  <mergeCells count="18">
    <mergeCell ref="A55:B55"/>
    <mergeCell ref="A13:B13"/>
    <mergeCell ref="A25:B25"/>
    <mergeCell ref="A38:B38"/>
    <mergeCell ref="A41:B41"/>
    <mergeCell ref="A2:B3"/>
    <mergeCell ref="A8:B8"/>
    <mergeCell ref="A9:B9"/>
    <mergeCell ref="A10:B10"/>
    <mergeCell ref="A11:B11"/>
    <mergeCell ref="A4:B4"/>
    <mergeCell ref="A5:B5"/>
    <mergeCell ref="A6:B6"/>
    <mergeCell ref="A7:B7"/>
    <mergeCell ref="L2:N2"/>
    <mergeCell ref="C2:E2"/>
    <mergeCell ref="F2:H2"/>
    <mergeCell ref="I2:K2"/>
  </mergeCells>
  <printOptions/>
  <pageMargins left="0.7874015748031497" right="0.7874015748031497" top="0.7874015748031497" bottom="0.3937007874015748" header="0.3937007874015748" footer="0.3937007874015748"/>
  <pageSetup firstPageNumber="33" useFirstPageNumber="1" fitToHeight="0" horizontalDpi="300" verticalDpi="300" orientation="portrait" paperSize="9" scale="80" r:id="rId3"/>
  <headerFooter alignWithMargins="0">
    <oddHeader>&amp;R&amp;"ＭＳ Ｐゴシック,標準"&amp;18幼稚園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N58"/>
  <sheetViews>
    <sheetView zoomScaleSheetLayoutView="100" workbookViewId="0" topLeftCell="A1">
      <pane xSplit="5" ySplit="8" topLeftCell="F4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56" sqref="M56:N58"/>
    </sheetView>
  </sheetViews>
  <sheetFormatPr defaultColWidth="8.796875" defaultRowHeight="14.25"/>
  <cols>
    <col min="1" max="1" width="2.59765625" style="1" customWidth="1"/>
    <col min="2" max="2" width="12.59765625" style="8" customWidth="1"/>
    <col min="3" max="14" width="7.8984375" style="1" customWidth="1"/>
    <col min="15" max="16384" width="9" style="1" customWidth="1"/>
  </cols>
  <sheetData>
    <row r="1" spans="1:2" s="56" customFormat="1" ht="24" customHeight="1">
      <c r="A1" s="55" t="s">
        <v>147</v>
      </c>
      <c r="B1" s="55"/>
    </row>
    <row r="2" spans="1:14" ht="19.5" customHeight="1">
      <c r="A2" s="150" t="s">
        <v>87</v>
      </c>
      <c r="B2" s="146"/>
      <c r="C2" s="146" t="s">
        <v>4</v>
      </c>
      <c r="D2" s="146"/>
      <c r="E2" s="146"/>
      <c r="F2" s="146" t="s">
        <v>18</v>
      </c>
      <c r="G2" s="146"/>
      <c r="H2" s="146"/>
      <c r="I2" s="146" t="s">
        <v>19</v>
      </c>
      <c r="J2" s="146"/>
      <c r="K2" s="146"/>
      <c r="L2" s="146" t="s">
        <v>20</v>
      </c>
      <c r="M2" s="146"/>
      <c r="N2" s="147"/>
    </row>
    <row r="3" spans="1:14" ht="19.5" customHeight="1">
      <c r="A3" s="150"/>
      <c r="B3" s="146"/>
      <c r="C3" s="57" t="s">
        <v>4</v>
      </c>
      <c r="D3" s="57" t="s">
        <v>6</v>
      </c>
      <c r="E3" s="57" t="s">
        <v>7</v>
      </c>
      <c r="F3" s="57" t="s">
        <v>4</v>
      </c>
      <c r="G3" s="57" t="s">
        <v>6</v>
      </c>
      <c r="H3" s="57" t="s">
        <v>7</v>
      </c>
      <c r="I3" s="57" t="s">
        <v>4</v>
      </c>
      <c r="J3" s="57" t="s">
        <v>6</v>
      </c>
      <c r="K3" s="57" t="s">
        <v>7</v>
      </c>
      <c r="L3" s="57" t="s">
        <v>4</v>
      </c>
      <c r="M3" s="57" t="s">
        <v>6</v>
      </c>
      <c r="N3" s="30" t="s">
        <v>7</v>
      </c>
    </row>
    <row r="4" spans="1:14" ht="15.75" customHeight="1">
      <c r="A4" s="130">
        <v>17</v>
      </c>
      <c r="B4" s="131"/>
      <c r="C4" s="3">
        <v>24554</v>
      </c>
      <c r="D4" s="3">
        <v>12443</v>
      </c>
      <c r="E4" s="3">
        <v>12111</v>
      </c>
      <c r="F4" s="3">
        <v>7181</v>
      </c>
      <c r="G4" s="3">
        <v>3674</v>
      </c>
      <c r="H4" s="3">
        <v>3507</v>
      </c>
      <c r="I4" s="3">
        <v>8674</v>
      </c>
      <c r="J4" s="3">
        <v>4395</v>
      </c>
      <c r="K4" s="3">
        <v>4279</v>
      </c>
      <c r="L4" s="3">
        <v>8699</v>
      </c>
      <c r="M4" s="3">
        <v>4374</v>
      </c>
      <c r="N4" s="3">
        <v>4325</v>
      </c>
    </row>
    <row r="5" spans="1:14" ht="15.75" customHeight="1">
      <c r="A5" s="130">
        <f>A4+1</f>
        <v>18</v>
      </c>
      <c r="B5" s="131"/>
      <c r="C5" s="3">
        <v>24533</v>
      </c>
      <c r="D5" s="3">
        <v>12627</v>
      </c>
      <c r="E5" s="3">
        <v>11906</v>
      </c>
      <c r="F5" s="3">
        <v>7268</v>
      </c>
      <c r="G5" s="3">
        <v>3802</v>
      </c>
      <c r="H5" s="3">
        <v>3466</v>
      </c>
      <c r="I5" s="3">
        <v>8483</v>
      </c>
      <c r="J5" s="3">
        <v>4354</v>
      </c>
      <c r="K5" s="3">
        <v>4129</v>
      </c>
      <c r="L5" s="3">
        <v>8782</v>
      </c>
      <c r="M5" s="3">
        <v>4471</v>
      </c>
      <c r="N5" s="3">
        <v>4311</v>
      </c>
    </row>
    <row r="6" spans="1:14" ht="15.75" customHeight="1">
      <c r="A6" s="130">
        <f>A5+1</f>
        <v>19</v>
      </c>
      <c r="B6" s="131"/>
      <c r="C6" s="3">
        <v>23569</v>
      </c>
      <c r="D6" s="3">
        <v>12101</v>
      </c>
      <c r="E6" s="3">
        <v>11468</v>
      </c>
      <c r="F6" s="3">
        <v>7042</v>
      </c>
      <c r="G6" s="3">
        <v>3530</v>
      </c>
      <c r="H6" s="3">
        <v>3512</v>
      </c>
      <c r="I6" s="3">
        <v>8126</v>
      </c>
      <c r="J6" s="3">
        <v>4256</v>
      </c>
      <c r="K6" s="3">
        <v>3870</v>
      </c>
      <c r="L6" s="3">
        <v>8401</v>
      </c>
      <c r="M6" s="3">
        <v>4315</v>
      </c>
      <c r="N6" s="3">
        <v>4086</v>
      </c>
    </row>
    <row r="7" spans="1:14" ht="15.75" customHeight="1">
      <c r="A7" s="130">
        <f>A6+1</f>
        <v>20</v>
      </c>
      <c r="B7" s="108"/>
      <c r="C7" s="3">
        <v>22872</v>
      </c>
      <c r="D7" s="3">
        <v>11758</v>
      </c>
      <c r="E7" s="3">
        <v>11114</v>
      </c>
      <c r="F7" s="3">
        <v>6815</v>
      </c>
      <c r="G7" s="3">
        <v>3512</v>
      </c>
      <c r="H7" s="3">
        <v>3303</v>
      </c>
      <c r="I7" s="3">
        <v>7884</v>
      </c>
      <c r="J7" s="3">
        <v>3958</v>
      </c>
      <c r="K7" s="3">
        <v>3926</v>
      </c>
      <c r="L7" s="3">
        <v>8173</v>
      </c>
      <c r="M7" s="3">
        <v>4288</v>
      </c>
      <c r="N7" s="3">
        <v>3885</v>
      </c>
    </row>
    <row r="8" spans="1:14" s="60" customFormat="1" ht="15.75" customHeight="1">
      <c r="A8" s="138">
        <f>A7+1</f>
        <v>21</v>
      </c>
      <c r="B8" s="139"/>
      <c r="C8" s="61">
        <f aca="true" t="shared" si="0" ref="C8:N8">C13+C25+C38+C41+C55</f>
        <v>22229</v>
      </c>
      <c r="D8" s="61">
        <f t="shared" si="0"/>
        <v>11326</v>
      </c>
      <c r="E8" s="61">
        <f t="shared" si="0"/>
        <v>10903</v>
      </c>
      <c r="F8" s="61">
        <f t="shared" si="0"/>
        <v>6682</v>
      </c>
      <c r="G8" s="61">
        <f t="shared" si="0"/>
        <v>3428</v>
      </c>
      <c r="H8" s="61">
        <f t="shared" si="0"/>
        <v>3254</v>
      </c>
      <c r="I8" s="61">
        <f t="shared" si="0"/>
        <v>7603</v>
      </c>
      <c r="J8" s="61">
        <f t="shared" si="0"/>
        <v>3902</v>
      </c>
      <c r="K8" s="61">
        <f t="shared" si="0"/>
        <v>3701</v>
      </c>
      <c r="L8" s="61">
        <f t="shared" si="0"/>
        <v>7944</v>
      </c>
      <c r="M8" s="61">
        <f t="shared" si="0"/>
        <v>3996</v>
      </c>
      <c r="N8" s="61">
        <f t="shared" si="0"/>
        <v>3948</v>
      </c>
    </row>
    <row r="9" spans="1:14" ht="15.75" customHeight="1">
      <c r="A9" s="148"/>
      <c r="B9" s="14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 customHeight="1">
      <c r="A10" s="46"/>
      <c r="B10" s="4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 customHeight="1">
      <c r="A11" s="148"/>
      <c r="B11" s="14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 customHeight="1">
      <c r="A12" s="148"/>
      <c r="B12" s="1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 customHeight="1">
      <c r="A13" s="111" t="s">
        <v>67</v>
      </c>
      <c r="B13" s="112"/>
      <c r="C13" s="34">
        <f aca="true" t="shared" si="1" ref="C13:N13">SUM(C14:C23)</f>
        <v>2679</v>
      </c>
      <c r="D13" s="34">
        <f t="shared" si="1"/>
        <v>1371</v>
      </c>
      <c r="E13" s="34">
        <f t="shared" si="1"/>
        <v>1308</v>
      </c>
      <c r="F13" s="34">
        <f t="shared" si="1"/>
        <v>818</v>
      </c>
      <c r="G13" s="34">
        <f t="shared" si="1"/>
        <v>416</v>
      </c>
      <c r="H13" s="34">
        <f t="shared" si="1"/>
        <v>402</v>
      </c>
      <c r="I13" s="34">
        <f t="shared" si="1"/>
        <v>880</v>
      </c>
      <c r="J13" s="34">
        <f t="shared" si="1"/>
        <v>459</v>
      </c>
      <c r="K13" s="34">
        <f t="shared" si="1"/>
        <v>421</v>
      </c>
      <c r="L13" s="34">
        <f t="shared" si="1"/>
        <v>981</v>
      </c>
      <c r="M13" s="34">
        <f t="shared" si="1"/>
        <v>496</v>
      </c>
      <c r="N13" s="34">
        <f t="shared" si="1"/>
        <v>485</v>
      </c>
    </row>
    <row r="14" spans="1:14" ht="15.75" customHeight="1">
      <c r="A14" s="58"/>
      <c r="B14" s="47" t="s">
        <v>44</v>
      </c>
      <c r="C14" s="3">
        <f aca="true" t="shared" si="2" ref="C14:C23">D14+E14</f>
        <v>208</v>
      </c>
      <c r="D14" s="3">
        <f aca="true" t="shared" si="3" ref="D14:D23">G14+J14+M14</f>
        <v>97</v>
      </c>
      <c r="E14" s="3">
        <f aca="true" t="shared" si="4" ref="E14:E23">H14+K14+N14</f>
        <v>111</v>
      </c>
      <c r="F14" s="3">
        <f aca="true" t="shared" si="5" ref="F14:F23">G14+H14</f>
        <v>56</v>
      </c>
      <c r="G14" s="3">
        <v>25</v>
      </c>
      <c r="H14" s="3">
        <v>31</v>
      </c>
      <c r="I14" s="3">
        <f aca="true" t="shared" si="6" ref="I14:I23">J14+K14</f>
        <v>58</v>
      </c>
      <c r="J14" s="3">
        <v>27</v>
      </c>
      <c r="K14" s="3">
        <v>31</v>
      </c>
      <c r="L14" s="3">
        <f aca="true" t="shared" si="7" ref="L14:L23">M14+N14</f>
        <v>94</v>
      </c>
      <c r="M14" s="3">
        <v>45</v>
      </c>
      <c r="N14" s="3">
        <v>49</v>
      </c>
    </row>
    <row r="15" spans="1:14" ht="15.75" customHeight="1">
      <c r="A15" s="58"/>
      <c r="B15" s="47" t="s">
        <v>45</v>
      </c>
      <c r="C15" s="3">
        <f t="shared" si="2"/>
        <v>824</v>
      </c>
      <c r="D15" s="3">
        <f t="shared" si="3"/>
        <v>421</v>
      </c>
      <c r="E15" s="3">
        <f t="shared" si="4"/>
        <v>403</v>
      </c>
      <c r="F15" s="3">
        <f t="shared" si="5"/>
        <v>219</v>
      </c>
      <c r="G15" s="3">
        <v>111</v>
      </c>
      <c r="H15" s="3">
        <v>108</v>
      </c>
      <c r="I15" s="3">
        <f t="shared" si="6"/>
        <v>288</v>
      </c>
      <c r="J15" s="3">
        <v>148</v>
      </c>
      <c r="K15" s="3">
        <v>140</v>
      </c>
      <c r="L15" s="3">
        <f t="shared" si="7"/>
        <v>317</v>
      </c>
      <c r="M15" s="3">
        <v>162</v>
      </c>
      <c r="N15" s="3">
        <v>155</v>
      </c>
    </row>
    <row r="16" spans="1:14" ht="15.75" customHeight="1">
      <c r="A16" s="58"/>
      <c r="B16" s="47" t="s">
        <v>46</v>
      </c>
      <c r="C16" s="3">
        <f t="shared" si="2"/>
        <v>123</v>
      </c>
      <c r="D16" s="3">
        <f t="shared" si="3"/>
        <v>70</v>
      </c>
      <c r="E16" s="3">
        <f t="shared" si="4"/>
        <v>53</v>
      </c>
      <c r="F16" s="3">
        <f t="shared" si="5"/>
        <v>45</v>
      </c>
      <c r="G16" s="3">
        <v>24</v>
      </c>
      <c r="H16" s="3">
        <v>21</v>
      </c>
      <c r="I16" s="3">
        <f t="shared" si="6"/>
        <v>39</v>
      </c>
      <c r="J16" s="3">
        <v>24</v>
      </c>
      <c r="K16" s="3">
        <v>15</v>
      </c>
      <c r="L16" s="3">
        <f t="shared" si="7"/>
        <v>39</v>
      </c>
      <c r="M16" s="3">
        <v>22</v>
      </c>
      <c r="N16" s="3">
        <v>17</v>
      </c>
    </row>
    <row r="17" spans="1:14" ht="15.75" customHeight="1">
      <c r="A17" s="58"/>
      <c r="B17" s="47" t="s">
        <v>36</v>
      </c>
      <c r="C17" s="3">
        <f t="shared" si="2"/>
        <v>225</v>
      </c>
      <c r="D17" s="3">
        <f t="shared" si="3"/>
        <v>101</v>
      </c>
      <c r="E17" s="3">
        <f t="shared" si="4"/>
        <v>124</v>
      </c>
      <c r="F17" s="3">
        <f t="shared" si="5"/>
        <v>81</v>
      </c>
      <c r="G17" s="3">
        <v>37</v>
      </c>
      <c r="H17" s="3">
        <v>44</v>
      </c>
      <c r="I17" s="3">
        <f t="shared" si="6"/>
        <v>66</v>
      </c>
      <c r="J17" s="3">
        <v>29</v>
      </c>
      <c r="K17" s="3">
        <v>37</v>
      </c>
      <c r="L17" s="3">
        <f t="shared" si="7"/>
        <v>78</v>
      </c>
      <c r="M17" s="3">
        <v>35</v>
      </c>
      <c r="N17" s="3">
        <v>43</v>
      </c>
    </row>
    <row r="18" spans="1:14" ht="15.75" customHeight="1">
      <c r="A18" s="58"/>
      <c r="B18" s="47" t="s">
        <v>39</v>
      </c>
      <c r="C18" s="3">
        <f t="shared" si="2"/>
        <v>709</v>
      </c>
      <c r="D18" s="3">
        <f t="shared" si="3"/>
        <v>373</v>
      </c>
      <c r="E18" s="3">
        <f t="shared" si="4"/>
        <v>336</v>
      </c>
      <c r="F18" s="3">
        <f t="shared" si="5"/>
        <v>232</v>
      </c>
      <c r="G18" s="3">
        <v>128</v>
      </c>
      <c r="H18" s="3">
        <v>104</v>
      </c>
      <c r="I18" s="3">
        <f t="shared" si="6"/>
        <v>235</v>
      </c>
      <c r="J18" s="3">
        <v>123</v>
      </c>
      <c r="K18" s="3">
        <v>112</v>
      </c>
      <c r="L18" s="3">
        <f t="shared" si="7"/>
        <v>242</v>
      </c>
      <c r="M18" s="3">
        <v>122</v>
      </c>
      <c r="N18" s="3">
        <v>120</v>
      </c>
    </row>
    <row r="19" spans="1:14" ht="15.75" customHeight="1">
      <c r="A19" s="58"/>
      <c r="B19" s="47" t="s">
        <v>21</v>
      </c>
      <c r="C19" s="3">
        <f t="shared" si="2"/>
        <v>190</v>
      </c>
      <c r="D19" s="3">
        <f t="shared" si="3"/>
        <v>107</v>
      </c>
      <c r="E19" s="3">
        <f t="shared" si="4"/>
        <v>83</v>
      </c>
      <c r="F19" s="3">
        <f t="shared" si="5"/>
        <v>52</v>
      </c>
      <c r="G19" s="3">
        <v>24</v>
      </c>
      <c r="H19" s="3">
        <v>28</v>
      </c>
      <c r="I19" s="3">
        <f t="shared" si="6"/>
        <v>67</v>
      </c>
      <c r="J19" s="3">
        <v>38</v>
      </c>
      <c r="K19" s="3">
        <v>29</v>
      </c>
      <c r="L19" s="3">
        <f t="shared" si="7"/>
        <v>71</v>
      </c>
      <c r="M19" s="3">
        <v>45</v>
      </c>
      <c r="N19" s="3">
        <v>26</v>
      </c>
    </row>
    <row r="20" spans="1:14" ht="15.75" customHeight="1">
      <c r="A20" s="58"/>
      <c r="B20" s="47" t="s">
        <v>22</v>
      </c>
      <c r="C20" s="3">
        <f t="shared" si="2"/>
        <v>154</v>
      </c>
      <c r="D20" s="3">
        <f t="shared" si="3"/>
        <v>73</v>
      </c>
      <c r="E20" s="3">
        <f t="shared" si="4"/>
        <v>81</v>
      </c>
      <c r="F20" s="3">
        <f t="shared" si="5"/>
        <v>45</v>
      </c>
      <c r="G20" s="3">
        <v>22</v>
      </c>
      <c r="H20" s="3">
        <v>23</v>
      </c>
      <c r="I20" s="3">
        <f t="shared" si="6"/>
        <v>53</v>
      </c>
      <c r="J20" s="3">
        <v>27</v>
      </c>
      <c r="K20" s="3">
        <v>26</v>
      </c>
      <c r="L20" s="3">
        <f t="shared" si="7"/>
        <v>56</v>
      </c>
      <c r="M20" s="3">
        <v>24</v>
      </c>
      <c r="N20" s="3">
        <v>32</v>
      </c>
    </row>
    <row r="21" spans="1:14" ht="15.75" customHeight="1">
      <c r="A21" s="58"/>
      <c r="B21" s="47" t="s">
        <v>23</v>
      </c>
      <c r="C21" s="3">
        <f t="shared" si="2"/>
        <v>54</v>
      </c>
      <c r="D21" s="3">
        <f t="shared" si="3"/>
        <v>25</v>
      </c>
      <c r="E21" s="3">
        <f t="shared" si="4"/>
        <v>29</v>
      </c>
      <c r="F21" s="3">
        <f t="shared" si="5"/>
        <v>17</v>
      </c>
      <c r="G21" s="3">
        <v>10</v>
      </c>
      <c r="H21" s="3">
        <v>7</v>
      </c>
      <c r="I21" s="3">
        <f t="shared" si="6"/>
        <v>19</v>
      </c>
      <c r="J21" s="3">
        <v>8</v>
      </c>
      <c r="K21" s="3">
        <v>11</v>
      </c>
      <c r="L21" s="3">
        <f t="shared" si="7"/>
        <v>18</v>
      </c>
      <c r="M21" s="3">
        <v>7</v>
      </c>
      <c r="N21" s="3">
        <v>11</v>
      </c>
    </row>
    <row r="22" spans="1:14" ht="15.75" customHeight="1">
      <c r="A22" s="58"/>
      <c r="B22" s="47" t="s">
        <v>24</v>
      </c>
      <c r="C22" s="3">
        <f t="shared" si="2"/>
        <v>72</v>
      </c>
      <c r="D22" s="3">
        <f t="shared" si="3"/>
        <v>40</v>
      </c>
      <c r="E22" s="3">
        <f t="shared" si="4"/>
        <v>32</v>
      </c>
      <c r="F22" s="3">
        <f t="shared" si="5"/>
        <v>20</v>
      </c>
      <c r="G22" s="3">
        <v>10</v>
      </c>
      <c r="H22" s="3">
        <v>10</v>
      </c>
      <c r="I22" s="3">
        <f t="shared" si="6"/>
        <v>24</v>
      </c>
      <c r="J22" s="3">
        <v>14</v>
      </c>
      <c r="K22" s="3">
        <v>10</v>
      </c>
      <c r="L22" s="3">
        <f t="shared" si="7"/>
        <v>28</v>
      </c>
      <c r="M22" s="3">
        <v>16</v>
      </c>
      <c r="N22" s="3">
        <v>12</v>
      </c>
    </row>
    <row r="23" spans="1:14" ht="15.75" customHeight="1">
      <c r="A23" s="58"/>
      <c r="B23" s="47" t="s">
        <v>25</v>
      </c>
      <c r="C23" s="3">
        <f t="shared" si="2"/>
        <v>120</v>
      </c>
      <c r="D23" s="3">
        <f t="shared" si="3"/>
        <v>64</v>
      </c>
      <c r="E23" s="3">
        <f t="shared" si="4"/>
        <v>56</v>
      </c>
      <c r="F23" s="3">
        <f t="shared" si="5"/>
        <v>51</v>
      </c>
      <c r="G23" s="3">
        <v>25</v>
      </c>
      <c r="H23" s="3">
        <v>26</v>
      </c>
      <c r="I23" s="3">
        <f t="shared" si="6"/>
        <v>31</v>
      </c>
      <c r="J23" s="3">
        <v>21</v>
      </c>
      <c r="K23" s="3">
        <v>10</v>
      </c>
      <c r="L23" s="3">
        <f t="shared" si="7"/>
        <v>38</v>
      </c>
      <c r="M23" s="3">
        <v>18</v>
      </c>
      <c r="N23" s="3">
        <v>20</v>
      </c>
    </row>
    <row r="24" spans="1:14" ht="15.75" customHeight="1">
      <c r="A24" s="58"/>
      <c r="B24" s="4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customHeight="1">
      <c r="A25" s="111" t="s">
        <v>70</v>
      </c>
      <c r="B25" s="112"/>
      <c r="C25" s="34">
        <f aca="true" t="shared" si="8" ref="C25:N25">SUM(C26:C36)</f>
        <v>5637</v>
      </c>
      <c r="D25" s="34">
        <f t="shared" si="8"/>
        <v>2901</v>
      </c>
      <c r="E25" s="34">
        <f t="shared" si="8"/>
        <v>2736</v>
      </c>
      <c r="F25" s="34">
        <f t="shared" si="8"/>
        <v>1610</v>
      </c>
      <c r="G25" s="34">
        <f t="shared" si="8"/>
        <v>812</v>
      </c>
      <c r="H25" s="34">
        <f t="shared" si="8"/>
        <v>798</v>
      </c>
      <c r="I25" s="34">
        <f t="shared" si="8"/>
        <v>1946</v>
      </c>
      <c r="J25" s="34">
        <f t="shared" si="8"/>
        <v>1018</v>
      </c>
      <c r="K25" s="34">
        <f t="shared" si="8"/>
        <v>928</v>
      </c>
      <c r="L25" s="34">
        <f t="shared" si="8"/>
        <v>2081</v>
      </c>
      <c r="M25" s="34">
        <f t="shared" si="8"/>
        <v>1071</v>
      </c>
      <c r="N25" s="34">
        <f t="shared" si="8"/>
        <v>1010</v>
      </c>
    </row>
    <row r="26" spans="1:14" ht="15.75" customHeight="1">
      <c r="A26" s="58"/>
      <c r="B26" s="47" t="s">
        <v>47</v>
      </c>
      <c r="C26" s="3">
        <f aca="true" t="shared" si="9" ref="C26:C36">D26+E26</f>
        <v>108</v>
      </c>
      <c r="D26" s="3">
        <f aca="true" t="shared" si="10" ref="D26:D36">G26+J26+M26</f>
        <v>60</v>
      </c>
      <c r="E26" s="3">
        <f aca="true" t="shared" si="11" ref="E26:E36">H26+K26+N26</f>
        <v>48</v>
      </c>
      <c r="F26" s="3">
        <f aca="true" t="shared" si="12" ref="F26:F36">G26+H26</f>
        <v>35</v>
      </c>
      <c r="G26" s="3">
        <v>18</v>
      </c>
      <c r="H26" s="3">
        <v>17</v>
      </c>
      <c r="I26" s="3">
        <f aca="true" t="shared" si="13" ref="I26:I36">J26+K26</f>
        <v>33</v>
      </c>
      <c r="J26" s="3">
        <v>18</v>
      </c>
      <c r="K26" s="3">
        <v>15</v>
      </c>
      <c r="L26" s="3">
        <f aca="true" t="shared" si="14" ref="L26:L36">M26+N26</f>
        <v>40</v>
      </c>
      <c r="M26" s="3">
        <v>24</v>
      </c>
      <c r="N26" s="3">
        <v>16</v>
      </c>
    </row>
    <row r="27" spans="1:14" ht="15.75" customHeight="1">
      <c r="A27" s="58"/>
      <c r="B27" s="47" t="s">
        <v>48</v>
      </c>
      <c r="C27" s="3">
        <f t="shared" si="9"/>
        <v>932</v>
      </c>
      <c r="D27" s="3">
        <f t="shared" si="10"/>
        <v>442</v>
      </c>
      <c r="E27" s="3">
        <f t="shared" si="11"/>
        <v>490</v>
      </c>
      <c r="F27" s="3">
        <f t="shared" si="12"/>
        <v>195</v>
      </c>
      <c r="G27" s="3">
        <v>95</v>
      </c>
      <c r="H27" s="3">
        <v>100</v>
      </c>
      <c r="I27" s="3">
        <f t="shared" si="13"/>
        <v>344</v>
      </c>
      <c r="J27" s="3">
        <v>177</v>
      </c>
      <c r="K27" s="3">
        <v>167</v>
      </c>
      <c r="L27" s="3">
        <f t="shared" si="14"/>
        <v>393</v>
      </c>
      <c r="M27" s="3">
        <v>170</v>
      </c>
      <c r="N27" s="3">
        <v>223</v>
      </c>
    </row>
    <row r="28" spans="1:14" ht="15.75" customHeight="1">
      <c r="A28" s="58"/>
      <c r="B28" s="47" t="s">
        <v>49</v>
      </c>
      <c r="C28" s="3">
        <f t="shared" si="9"/>
        <v>0</v>
      </c>
      <c r="D28" s="3">
        <f t="shared" si="10"/>
        <v>0</v>
      </c>
      <c r="E28" s="3">
        <f t="shared" si="11"/>
        <v>0</v>
      </c>
      <c r="F28" s="3">
        <f t="shared" si="12"/>
        <v>0</v>
      </c>
      <c r="G28" s="3">
        <v>0</v>
      </c>
      <c r="H28" s="3">
        <v>0</v>
      </c>
      <c r="I28" s="3">
        <f t="shared" si="13"/>
        <v>0</v>
      </c>
      <c r="J28" s="3">
        <v>0</v>
      </c>
      <c r="K28" s="3">
        <v>0</v>
      </c>
      <c r="L28" s="3">
        <f t="shared" si="14"/>
        <v>0</v>
      </c>
      <c r="M28" s="3">
        <v>0</v>
      </c>
      <c r="N28" s="3">
        <v>0</v>
      </c>
    </row>
    <row r="29" spans="1:14" ht="15.75" customHeight="1">
      <c r="A29" s="58"/>
      <c r="B29" s="47" t="s">
        <v>50</v>
      </c>
      <c r="C29" s="3">
        <f t="shared" si="9"/>
        <v>1149</v>
      </c>
      <c r="D29" s="3">
        <f t="shared" si="10"/>
        <v>584</v>
      </c>
      <c r="E29" s="3">
        <f t="shared" si="11"/>
        <v>565</v>
      </c>
      <c r="F29" s="3">
        <f t="shared" si="12"/>
        <v>353</v>
      </c>
      <c r="G29" s="3">
        <v>177</v>
      </c>
      <c r="H29" s="3">
        <v>176</v>
      </c>
      <c r="I29" s="3">
        <f t="shared" si="13"/>
        <v>404</v>
      </c>
      <c r="J29" s="3">
        <v>204</v>
      </c>
      <c r="K29" s="3">
        <v>200</v>
      </c>
      <c r="L29" s="3">
        <f t="shared" si="14"/>
        <v>392</v>
      </c>
      <c r="M29" s="3">
        <v>203</v>
      </c>
      <c r="N29" s="3">
        <v>189</v>
      </c>
    </row>
    <row r="30" spans="1:14" ht="15.75" customHeight="1">
      <c r="A30" s="58"/>
      <c r="B30" s="47" t="s">
        <v>51</v>
      </c>
      <c r="C30" s="3">
        <f t="shared" si="9"/>
        <v>1141</v>
      </c>
      <c r="D30" s="3">
        <f t="shared" si="10"/>
        <v>642</v>
      </c>
      <c r="E30" s="3">
        <f t="shared" si="11"/>
        <v>499</v>
      </c>
      <c r="F30" s="3">
        <f t="shared" si="12"/>
        <v>347</v>
      </c>
      <c r="G30" s="3">
        <v>183</v>
      </c>
      <c r="H30" s="3">
        <v>164</v>
      </c>
      <c r="I30" s="3">
        <f t="shared" si="13"/>
        <v>396</v>
      </c>
      <c r="J30" s="3">
        <v>225</v>
      </c>
      <c r="K30" s="3">
        <v>171</v>
      </c>
      <c r="L30" s="3">
        <f t="shared" si="14"/>
        <v>398</v>
      </c>
      <c r="M30" s="3">
        <v>234</v>
      </c>
      <c r="N30" s="3">
        <v>164</v>
      </c>
    </row>
    <row r="31" spans="1:14" ht="15.75" customHeight="1">
      <c r="A31" s="58"/>
      <c r="B31" s="47" t="s">
        <v>52</v>
      </c>
      <c r="C31" s="3">
        <f t="shared" si="9"/>
        <v>545</v>
      </c>
      <c r="D31" s="3">
        <f t="shared" si="10"/>
        <v>277</v>
      </c>
      <c r="E31" s="3">
        <f t="shared" si="11"/>
        <v>268</v>
      </c>
      <c r="F31" s="3">
        <f t="shared" si="12"/>
        <v>136</v>
      </c>
      <c r="G31" s="3">
        <v>70</v>
      </c>
      <c r="H31" s="3">
        <v>66</v>
      </c>
      <c r="I31" s="3">
        <f t="shared" si="13"/>
        <v>199</v>
      </c>
      <c r="J31" s="3">
        <v>99</v>
      </c>
      <c r="K31" s="3">
        <v>100</v>
      </c>
      <c r="L31" s="3">
        <f t="shared" si="14"/>
        <v>210</v>
      </c>
      <c r="M31" s="3">
        <v>108</v>
      </c>
      <c r="N31" s="3">
        <v>102</v>
      </c>
    </row>
    <row r="32" spans="1:14" ht="15.75" customHeight="1">
      <c r="A32" s="58"/>
      <c r="B32" s="47" t="s">
        <v>26</v>
      </c>
      <c r="C32" s="3">
        <f t="shared" si="9"/>
        <v>541</v>
      </c>
      <c r="D32" s="3">
        <f t="shared" si="10"/>
        <v>267</v>
      </c>
      <c r="E32" s="3">
        <f t="shared" si="11"/>
        <v>274</v>
      </c>
      <c r="F32" s="3">
        <f t="shared" si="12"/>
        <v>162</v>
      </c>
      <c r="G32" s="3">
        <v>67</v>
      </c>
      <c r="H32" s="3">
        <v>95</v>
      </c>
      <c r="I32" s="3">
        <f t="shared" si="13"/>
        <v>178</v>
      </c>
      <c r="J32" s="3">
        <v>94</v>
      </c>
      <c r="K32" s="3">
        <v>84</v>
      </c>
      <c r="L32" s="3">
        <f t="shared" si="14"/>
        <v>201</v>
      </c>
      <c r="M32" s="3">
        <v>106</v>
      </c>
      <c r="N32" s="3">
        <v>95</v>
      </c>
    </row>
    <row r="33" spans="1:14" ht="15.75" customHeight="1">
      <c r="A33" s="58"/>
      <c r="B33" s="47" t="s">
        <v>27</v>
      </c>
      <c r="C33" s="3">
        <f t="shared" si="9"/>
        <v>462</v>
      </c>
      <c r="D33" s="3">
        <f t="shared" si="10"/>
        <v>238</v>
      </c>
      <c r="E33" s="3">
        <f t="shared" si="11"/>
        <v>224</v>
      </c>
      <c r="F33" s="3">
        <f t="shared" si="12"/>
        <v>134</v>
      </c>
      <c r="G33" s="3">
        <v>67</v>
      </c>
      <c r="H33" s="3">
        <v>67</v>
      </c>
      <c r="I33" s="3">
        <f t="shared" si="13"/>
        <v>146</v>
      </c>
      <c r="J33" s="3">
        <v>80</v>
      </c>
      <c r="K33" s="3">
        <v>66</v>
      </c>
      <c r="L33" s="3">
        <f t="shared" si="14"/>
        <v>182</v>
      </c>
      <c r="M33" s="3">
        <v>91</v>
      </c>
      <c r="N33" s="3">
        <v>91</v>
      </c>
    </row>
    <row r="34" spans="1:14" ht="15.75" customHeight="1">
      <c r="A34" s="58"/>
      <c r="B34" s="47" t="s">
        <v>28</v>
      </c>
      <c r="C34" s="3">
        <f t="shared" si="9"/>
        <v>448</v>
      </c>
      <c r="D34" s="3">
        <f t="shared" si="10"/>
        <v>208</v>
      </c>
      <c r="E34" s="3">
        <f t="shared" si="11"/>
        <v>240</v>
      </c>
      <c r="F34" s="3">
        <f t="shared" si="12"/>
        <v>141</v>
      </c>
      <c r="G34" s="3">
        <v>65</v>
      </c>
      <c r="H34" s="3">
        <v>76</v>
      </c>
      <c r="I34" s="3">
        <f t="shared" si="13"/>
        <v>147</v>
      </c>
      <c r="J34" s="3">
        <v>64</v>
      </c>
      <c r="K34" s="3">
        <v>83</v>
      </c>
      <c r="L34" s="3">
        <f t="shared" si="14"/>
        <v>160</v>
      </c>
      <c r="M34" s="3">
        <v>79</v>
      </c>
      <c r="N34" s="3">
        <v>81</v>
      </c>
    </row>
    <row r="35" spans="1:14" ht="15.75" customHeight="1">
      <c r="A35" s="58"/>
      <c r="B35" s="47" t="s">
        <v>29</v>
      </c>
      <c r="C35" s="3">
        <f t="shared" si="9"/>
        <v>311</v>
      </c>
      <c r="D35" s="3">
        <f t="shared" si="10"/>
        <v>183</v>
      </c>
      <c r="E35" s="3">
        <f t="shared" si="11"/>
        <v>128</v>
      </c>
      <c r="F35" s="3">
        <f t="shared" si="12"/>
        <v>107</v>
      </c>
      <c r="G35" s="3">
        <v>70</v>
      </c>
      <c r="H35" s="3">
        <v>37</v>
      </c>
      <c r="I35" s="3">
        <f t="shared" si="13"/>
        <v>99</v>
      </c>
      <c r="J35" s="3">
        <v>57</v>
      </c>
      <c r="K35" s="3">
        <v>42</v>
      </c>
      <c r="L35" s="3">
        <f t="shared" si="14"/>
        <v>105</v>
      </c>
      <c r="M35" s="3">
        <v>56</v>
      </c>
      <c r="N35" s="3">
        <v>49</v>
      </c>
    </row>
    <row r="36" spans="1:14" ht="15.75" customHeight="1">
      <c r="A36" s="58"/>
      <c r="B36" s="47" t="s">
        <v>30</v>
      </c>
      <c r="C36" s="3">
        <f t="shared" si="9"/>
        <v>0</v>
      </c>
      <c r="D36" s="3">
        <f t="shared" si="10"/>
        <v>0</v>
      </c>
      <c r="E36" s="3">
        <f t="shared" si="11"/>
        <v>0</v>
      </c>
      <c r="F36" s="3">
        <f t="shared" si="12"/>
        <v>0</v>
      </c>
      <c r="G36" s="3">
        <v>0</v>
      </c>
      <c r="H36" s="3">
        <v>0</v>
      </c>
      <c r="I36" s="3">
        <f t="shared" si="13"/>
        <v>0</v>
      </c>
      <c r="J36" s="3">
        <v>0</v>
      </c>
      <c r="K36" s="3">
        <v>0</v>
      </c>
      <c r="L36" s="3">
        <f t="shared" si="14"/>
        <v>0</v>
      </c>
      <c r="M36" s="3">
        <v>0</v>
      </c>
      <c r="N36" s="3">
        <v>0</v>
      </c>
    </row>
    <row r="37" spans="1:14" ht="15.75" customHeight="1">
      <c r="A37" s="58"/>
      <c r="B37" s="4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customHeight="1">
      <c r="A38" s="111" t="s">
        <v>71</v>
      </c>
      <c r="B38" s="112"/>
      <c r="C38" s="34">
        <f aca="true" t="shared" si="15" ref="C38:N38">SUM(C39:C39)</f>
        <v>790</v>
      </c>
      <c r="D38" s="34">
        <f t="shared" si="15"/>
        <v>379</v>
      </c>
      <c r="E38" s="34">
        <f t="shared" si="15"/>
        <v>411</v>
      </c>
      <c r="F38" s="34">
        <f t="shared" si="15"/>
        <v>211</v>
      </c>
      <c r="G38" s="34">
        <f t="shared" si="15"/>
        <v>92</v>
      </c>
      <c r="H38" s="34">
        <f t="shared" si="15"/>
        <v>119</v>
      </c>
      <c r="I38" s="34">
        <f t="shared" si="15"/>
        <v>293</v>
      </c>
      <c r="J38" s="34">
        <f t="shared" si="15"/>
        <v>137</v>
      </c>
      <c r="K38" s="34">
        <f t="shared" si="15"/>
        <v>156</v>
      </c>
      <c r="L38" s="34">
        <f t="shared" si="15"/>
        <v>286</v>
      </c>
      <c r="M38" s="34">
        <f t="shared" si="15"/>
        <v>150</v>
      </c>
      <c r="N38" s="34">
        <f t="shared" si="15"/>
        <v>136</v>
      </c>
    </row>
    <row r="39" spans="1:14" ht="15.75" customHeight="1">
      <c r="A39" s="58"/>
      <c r="B39" s="47" t="s">
        <v>53</v>
      </c>
      <c r="C39" s="3">
        <f>D39+E39</f>
        <v>790</v>
      </c>
      <c r="D39" s="3">
        <f>G39+J39+M39</f>
        <v>379</v>
      </c>
      <c r="E39" s="3">
        <f>H39+K39+N39</f>
        <v>411</v>
      </c>
      <c r="F39" s="3">
        <f>G39+H39</f>
        <v>211</v>
      </c>
      <c r="G39" s="3">
        <v>92</v>
      </c>
      <c r="H39" s="3">
        <v>119</v>
      </c>
      <c r="I39" s="3">
        <f>J39+K39</f>
        <v>293</v>
      </c>
      <c r="J39" s="3">
        <v>137</v>
      </c>
      <c r="K39" s="3">
        <v>156</v>
      </c>
      <c r="L39" s="3">
        <f>M39+N39</f>
        <v>286</v>
      </c>
      <c r="M39" s="3">
        <v>150</v>
      </c>
      <c r="N39" s="3">
        <v>136</v>
      </c>
    </row>
    <row r="40" spans="1:14" ht="15.75" customHeight="1">
      <c r="A40" s="58"/>
      <c r="B40" s="4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75" customHeight="1">
      <c r="A41" s="109" t="s">
        <v>84</v>
      </c>
      <c r="B41" s="110"/>
      <c r="C41" s="34">
        <f aca="true" t="shared" si="16" ref="C41:N41">SUM(C42:C53)</f>
        <v>7258</v>
      </c>
      <c r="D41" s="34">
        <f t="shared" si="16"/>
        <v>3661</v>
      </c>
      <c r="E41" s="34">
        <f t="shared" si="16"/>
        <v>3597</v>
      </c>
      <c r="F41" s="34">
        <f t="shared" si="16"/>
        <v>2187</v>
      </c>
      <c r="G41" s="34">
        <f t="shared" si="16"/>
        <v>1139</v>
      </c>
      <c r="H41" s="34">
        <f t="shared" si="16"/>
        <v>1048</v>
      </c>
      <c r="I41" s="34">
        <f t="shared" si="16"/>
        <v>2532</v>
      </c>
      <c r="J41" s="34">
        <f t="shared" si="16"/>
        <v>1279</v>
      </c>
      <c r="K41" s="34">
        <f t="shared" si="16"/>
        <v>1253</v>
      </c>
      <c r="L41" s="34">
        <f t="shared" si="16"/>
        <v>2539</v>
      </c>
      <c r="M41" s="34">
        <f t="shared" si="16"/>
        <v>1243</v>
      </c>
      <c r="N41" s="34">
        <f t="shared" si="16"/>
        <v>1296</v>
      </c>
    </row>
    <row r="42" spans="1:14" ht="15.75" customHeight="1">
      <c r="A42" s="58"/>
      <c r="B42" s="47" t="s">
        <v>54</v>
      </c>
      <c r="C42" s="3">
        <f aca="true" t="shared" si="17" ref="C42:C53">D42+E42</f>
        <v>101</v>
      </c>
      <c r="D42" s="3">
        <f aca="true" t="shared" si="18" ref="D42:D53">G42+J42+M42</f>
        <v>46</v>
      </c>
      <c r="E42" s="3">
        <f aca="true" t="shared" si="19" ref="E42:E53">H42+K42+N42</f>
        <v>55</v>
      </c>
      <c r="F42" s="3">
        <f aca="true" t="shared" si="20" ref="F42:F53">G42+H42</f>
        <v>29</v>
      </c>
      <c r="G42" s="3">
        <v>13</v>
      </c>
      <c r="H42" s="3">
        <v>16</v>
      </c>
      <c r="I42" s="3">
        <f aca="true" t="shared" si="21" ref="I42:I53">J42+K42</f>
        <v>40</v>
      </c>
      <c r="J42" s="3">
        <v>18</v>
      </c>
      <c r="K42" s="3">
        <v>22</v>
      </c>
      <c r="L42" s="3">
        <f aca="true" t="shared" si="22" ref="L42:L53">M42+N42</f>
        <v>32</v>
      </c>
      <c r="M42" s="3">
        <v>15</v>
      </c>
      <c r="N42" s="3">
        <v>17</v>
      </c>
    </row>
    <row r="43" spans="1:14" ht="15.75" customHeight="1">
      <c r="A43" s="58"/>
      <c r="B43" s="47" t="s">
        <v>55</v>
      </c>
      <c r="C43" s="3">
        <f t="shared" si="17"/>
        <v>2461</v>
      </c>
      <c r="D43" s="3">
        <f t="shared" si="18"/>
        <v>1243</v>
      </c>
      <c r="E43" s="3">
        <f t="shared" si="19"/>
        <v>1218</v>
      </c>
      <c r="F43" s="3">
        <f t="shared" si="20"/>
        <v>758</v>
      </c>
      <c r="G43" s="3">
        <v>389</v>
      </c>
      <c r="H43" s="3">
        <v>369</v>
      </c>
      <c r="I43" s="3">
        <f t="shared" si="21"/>
        <v>867</v>
      </c>
      <c r="J43" s="3">
        <v>448</v>
      </c>
      <c r="K43" s="3">
        <v>419</v>
      </c>
      <c r="L43" s="3">
        <f t="shared" si="22"/>
        <v>836</v>
      </c>
      <c r="M43" s="3">
        <v>406</v>
      </c>
      <c r="N43" s="3">
        <v>430</v>
      </c>
    </row>
    <row r="44" spans="1:14" ht="15.75" customHeight="1">
      <c r="A44" s="58"/>
      <c r="B44" s="47" t="s">
        <v>56</v>
      </c>
      <c r="C44" s="3">
        <f t="shared" si="17"/>
        <v>499</v>
      </c>
      <c r="D44" s="3">
        <f t="shared" si="18"/>
        <v>251</v>
      </c>
      <c r="E44" s="3">
        <f t="shared" si="19"/>
        <v>248</v>
      </c>
      <c r="F44" s="3">
        <f t="shared" si="20"/>
        <v>92</v>
      </c>
      <c r="G44" s="3">
        <v>42</v>
      </c>
      <c r="H44" s="3">
        <v>50</v>
      </c>
      <c r="I44" s="3">
        <f t="shared" si="21"/>
        <v>200</v>
      </c>
      <c r="J44" s="3">
        <v>109</v>
      </c>
      <c r="K44" s="3">
        <v>91</v>
      </c>
      <c r="L44" s="3">
        <f t="shared" si="22"/>
        <v>207</v>
      </c>
      <c r="M44" s="3">
        <v>100</v>
      </c>
      <c r="N44" s="3">
        <v>107</v>
      </c>
    </row>
    <row r="45" spans="1:14" ht="15.75" customHeight="1">
      <c r="A45" s="58"/>
      <c r="B45" s="47" t="s">
        <v>57</v>
      </c>
      <c r="C45" s="3">
        <f t="shared" si="17"/>
        <v>910</v>
      </c>
      <c r="D45" s="3">
        <f t="shared" si="18"/>
        <v>455</v>
      </c>
      <c r="E45" s="3">
        <f t="shared" si="19"/>
        <v>455</v>
      </c>
      <c r="F45" s="3">
        <f t="shared" si="20"/>
        <v>269</v>
      </c>
      <c r="G45" s="3">
        <v>152</v>
      </c>
      <c r="H45" s="3">
        <v>117</v>
      </c>
      <c r="I45" s="3">
        <f t="shared" si="21"/>
        <v>296</v>
      </c>
      <c r="J45" s="3">
        <v>138</v>
      </c>
      <c r="K45" s="3">
        <v>158</v>
      </c>
      <c r="L45" s="3">
        <f t="shared" si="22"/>
        <v>345</v>
      </c>
      <c r="M45" s="3">
        <v>165</v>
      </c>
      <c r="N45" s="3">
        <v>180</v>
      </c>
    </row>
    <row r="46" spans="1:14" ht="15.75" customHeight="1">
      <c r="A46" s="58"/>
      <c r="B46" s="47" t="s">
        <v>58</v>
      </c>
      <c r="C46" s="3">
        <f t="shared" si="17"/>
        <v>0</v>
      </c>
      <c r="D46" s="3">
        <f t="shared" si="18"/>
        <v>0</v>
      </c>
      <c r="E46" s="3">
        <f t="shared" si="19"/>
        <v>0</v>
      </c>
      <c r="F46" s="3">
        <f t="shared" si="20"/>
        <v>0</v>
      </c>
      <c r="G46" s="3">
        <v>0</v>
      </c>
      <c r="H46" s="3">
        <v>0</v>
      </c>
      <c r="I46" s="3">
        <f t="shared" si="21"/>
        <v>0</v>
      </c>
      <c r="J46" s="3">
        <v>0</v>
      </c>
      <c r="K46" s="3">
        <v>0</v>
      </c>
      <c r="L46" s="3">
        <f t="shared" si="22"/>
        <v>0</v>
      </c>
      <c r="M46" s="3">
        <v>0</v>
      </c>
      <c r="N46" s="3">
        <v>0</v>
      </c>
    </row>
    <row r="47" spans="1:14" ht="15.75" customHeight="1">
      <c r="A47" s="58"/>
      <c r="B47" s="47" t="s">
        <v>59</v>
      </c>
      <c r="C47" s="3">
        <f t="shared" si="17"/>
        <v>1806</v>
      </c>
      <c r="D47" s="3">
        <f t="shared" si="18"/>
        <v>920</v>
      </c>
      <c r="E47" s="3">
        <f t="shared" si="19"/>
        <v>886</v>
      </c>
      <c r="F47" s="3">
        <f t="shared" si="20"/>
        <v>564</v>
      </c>
      <c r="G47" s="3">
        <v>297</v>
      </c>
      <c r="H47" s="3">
        <v>267</v>
      </c>
      <c r="I47" s="3">
        <f t="shared" si="21"/>
        <v>622</v>
      </c>
      <c r="J47" s="3">
        <v>315</v>
      </c>
      <c r="K47" s="3">
        <v>307</v>
      </c>
      <c r="L47" s="3">
        <f t="shared" si="22"/>
        <v>620</v>
      </c>
      <c r="M47" s="3">
        <v>308</v>
      </c>
      <c r="N47" s="3">
        <v>312</v>
      </c>
    </row>
    <row r="48" spans="1:14" ht="15.75" customHeight="1">
      <c r="A48" s="58"/>
      <c r="B48" s="47" t="s">
        <v>37</v>
      </c>
      <c r="C48" s="3">
        <f t="shared" si="17"/>
        <v>629</v>
      </c>
      <c r="D48" s="3">
        <f t="shared" si="18"/>
        <v>333</v>
      </c>
      <c r="E48" s="3">
        <f t="shared" si="19"/>
        <v>296</v>
      </c>
      <c r="F48" s="3">
        <f t="shared" si="20"/>
        <v>200</v>
      </c>
      <c r="G48" s="3">
        <v>113</v>
      </c>
      <c r="H48" s="3">
        <v>87</v>
      </c>
      <c r="I48" s="3">
        <f t="shared" si="21"/>
        <v>210</v>
      </c>
      <c r="J48" s="3">
        <v>114</v>
      </c>
      <c r="K48" s="3">
        <v>96</v>
      </c>
      <c r="L48" s="3">
        <f t="shared" si="22"/>
        <v>219</v>
      </c>
      <c r="M48" s="3">
        <v>106</v>
      </c>
      <c r="N48" s="3">
        <v>113</v>
      </c>
    </row>
    <row r="49" spans="1:14" ht="15.75" customHeight="1">
      <c r="A49" s="58"/>
      <c r="B49" s="47" t="s">
        <v>38</v>
      </c>
      <c r="C49" s="3">
        <f t="shared" si="17"/>
        <v>328</v>
      </c>
      <c r="D49" s="3">
        <f t="shared" si="18"/>
        <v>164</v>
      </c>
      <c r="E49" s="3">
        <f t="shared" si="19"/>
        <v>164</v>
      </c>
      <c r="F49" s="3">
        <f t="shared" si="20"/>
        <v>99</v>
      </c>
      <c r="G49" s="3">
        <v>50</v>
      </c>
      <c r="H49" s="3">
        <v>49</v>
      </c>
      <c r="I49" s="3">
        <f t="shared" si="21"/>
        <v>114</v>
      </c>
      <c r="J49" s="3">
        <v>51</v>
      </c>
      <c r="K49" s="3">
        <v>63</v>
      </c>
      <c r="L49" s="3">
        <f t="shared" si="22"/>
        <v>115</v>
      </c>
      <c r="M49" s="3">
        <v>63</v>
      </c>
      <c r="N49" s="3">
        <v>52</v>
      </c>
    </row>
    <row r="50" spans="1:14" ht="15.75" customHeight="1">
      <c r="A50" s="58"/>
      <c r="B50" s="47" t="s">
        <v>78</v>
      </c>
      <c r="C50" s="3">
        <f t="shared" si="17"/>
        <v>203</v>
      </c>
      <c r="D50" s="3">
        <f t="shared" si="18"/>
        <v>92</v>
      </c>
      <c r="E50" s="3">
        <f t="shared" si="19"/>
        <v>111</v>
      </c>
      <c r="F50" s="3">
        <f t="shared" si="20"/>
        <v>69</v>
      </c>
      <c r="G50" s="3">
        <v>28</v>
      </c>
      <c r="H50" s="3">
        <v>41</v>
      </c>
      <c r="I50" s="3">
        <f t="shared" si="21"/>
        <v>71</v>
      </c>
      <c r="J50" s="3">
        <v>34</v>
      </c>
      <c r="K50" s="3">
        <v>37</v>
      </c>
      <c r="L50" s="3">
        <f t="shared" si="22"/>
        <v>63</v>
      </c>
      <c r="M50" s="3">
        <v>30</v>
      </c>
      <c r="N50" s="3">
        <v>33</v>
      </c>
    </row>
    <row r="51" spans="1:14" ht="15.75" customHeight="1">
      <c r="A51" s="58"/>
      <c r="B51" s="47" t="s">
        <v>31</v>
      </c>
      <c r="C51" s="3">
        <f t="shared" si="17"/>
        <v>0</v>
      </c>
      <c r="D51" s="3">
        <f t="shared" si="18"/>
        <v>0</v>
      </c>
      <c r="E51" s="3">
        <f t="shared" si="19"/>
        <v>0</v>
      </c>
      <c r="F51" s="3">
        <f t="shared" si="20"/>
        <v>0</v>
      </c>
      <c r="G51" s="3">
        <v>0</v>
      </c>
      <c r="H51" s="3">
        <v>0</v>
      </c>
      <c r="I51" s="3">
        <f t="shared" si="21"/>
        <v>0</v>
      </c>
      <c r="J51" s="3">
        <v>0</v>
      </c>
      <c r="K51" s="3">
        <v>0</v>
      </c>
      <c r="L51" s="3">
        <f t="shared" si="22"/>
        <v>0</v>
      </c>
      <c r="M51" s="3">
        <v>0</v>
      </c>
      <c r="N51" s="3">
        <v>0</v>
      </c>
    </row>
    <row r="52" spans="1:14" ht="15.75" customHeight="1">
      <c r="A52" s="58"/>
      <c r="B52" s="47" t="s">
        <v>79</v>
      </c>
      <c r="C52" s="3">
        <f t="shared" si="17"/>
        <v>0</v>
      </c>
      <c r="D52" s="3">
        <f t="shared" si="18"/>
        <v>0</v>
      </c>
      <c r="E52" s="3">
        <f t="shared" si="19"/>
        <v>0</v>
      </c>
      <c r="F52" s="3">
        <f t="shared" si="20"/>
        <v>0</v>
      </c>
      <c r="G52" s="3">
        <v>0</v>
      </c>
      <c r="H52" s="3">
        <v>0</v>
      </c>
      <c r="I52" s="3">
        <f t="shared" si="21"/>
        <v>0</v>
      </c>
      <c r="J52" s="3">
        <v>0</v>
      </c>
      <c r="K52" s="3">
        <v>0</v>
      </c>
      <c r="L52" s="3">
        <f t="shared" si="22"/>
        <v>0</v>
      </c>
      <c r="M52" s="3">
        <v>0</v>
      </c>
      <c r="N52" s="3">
        <v>0</v>
      </c>
    </row>
    <row r="53" spans="1:14" ht="15.75" customHeight="1">
      <c r="A53" s="58"/>
      <c r="B53" s="47" t="s">
        <v>32</v>
      </c>
      <c r="C53" s="3">
        <f t="shared" si="17"/>
        <v>321</v>
      </c>
      <c r="D53" s="3">
        <f t="shared" si="18"/>
        <v>157</v>
      </c>
      <c r="E53" s="3">
        <f t="shared" si="19"/>
        <v>164</v>
      </c>
      <c r="F53" s="3">
        <f t="shared" si="20"/>
        <v>107</v>
      </c>
      <c r="G53" s="3">
        <v>55</v>
      </c>
      <c r="H53" s="3">
        <v>52</v>
      </c>
      <c r="I53" s="3">
        <f t="shared" si="21"/>
        <v>112</v>
      </c>
      <c r="J53" s="3">
        <v>52</v>
      </c>
      <c r="K53" s="3">
        <v>60</v>
      </c>
      <c r="L53" s="3">
        <f t="shared" si="22"/>
        <v>102</v>
      </c>
      <c r="M53" s="3">
        <v>50</v>
      </c>
      <c r="N53" s="3">
        <v>52</v>
      </c>
    </row>
    <row r="54" spans="1:14" ht="15.75" customHeight="1">
      <c r="A54" s="58"/>
      <c r="B54" s="4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75" customHeight="1">
      <c r="A55" s="111" t="s">
        <v>76</v>
      </c>
      <c r="B55" s="112"/>
      <c r="C55" s="34">
        <f aca="true" t="shared" si="23" ref="C55:N55">SUM(C56:C58)</f>
        <v>5865</v>
      </c>
      <c r="D55" s="34">
        <f t="shared" si="23"/>
        <v>3014</v>
      </c>
      <c r="E55" s="34">
        <f t="shared" si="23"/>
        <v>2851</v>
      </c>
      <c r="F55" s="34">
        <f t="shared" si="23"/>
        <v>1856</v>
      </c>
      <c r="G55" s="34">
        <f t="shared" si="23"/>
        <v>969</v>
      </c>
      <c r="H55" s="34">
        <f t="shared" si="23"/>
        <v>887</v>
      </c>
      <c r="I55" s="34">
        <f t="shared" si="23"/>
        <v>1952</v>
      </c>
      <c r="J55" s="34">
        <f t="shared" si="23"/>
        <v>1009</v>
      </c>
      <c r="K55" s="34">
        <f t="shared" si="23"/>
        <v>943</v>
      </c>
      <c r="L55" s="34">
        <f t="shared" si="23"/>
        <v>2057</v>
      </c>
      <c r="M55" s="34">
        <f t="shared" si="23"/>
        <v>1036</v>
      </c>
      <c r="N55" s="34">
        <f t="shared" si="23"/>
        <v>1021</v>
      </c>
    </row>
    <row r="56" spans="1:14" ht="15.75" customHeight="1">
      <c r="A56" s="58"/>
      <c r="B56" s="47" t="s">
        <v>60</v>
      </c>
      <c r="C56" s="3">
        <f>D56+E56</f>
        <v>4990</v>
      </c>
      <c r="D56" s="3">
        <f aca="true" t="shared" si="24" ref="D56:E58">G56+J56+M56</f>
        <v>2569</v>
      </c>
      <c r="E56" s="3">
        <f t="shared" si="24"/>
        <v>2421</v>
      </c>
      <c r="F56" s="3">
        <f>G56+H56</f>
        <v>1594</v>
      </c>
      <c r="G56" s="3">
        <v>820</v>
      </c>
      <c r="H56" s="3">
        <v>774</v>
      </c>
      <c r="I56" s="3">
        <f>J56+K56</f>
        <v>1626</v>
      </c>
      <c r="J56" s="3">
        <v>851</v>
      </c>
      <c r="K56" s="3">
        <v>775</v>
      </c>
      <c r="L56" s="3">
        <f>M56+N56</f>
        <v>1770</v>
      </c>
      <c r="M56" s="3">
        <v>898</v>
      </c>
      <c r="N56" s="3">
        <v>872</v>
      </c>
    </row>
    <row r="57" spans="1:14" ht="15.75" customHeight="1">
      <c r="A57" s="58"/>
      <c r="B57" s="47" t="s">
        <v>61</v>
      </c>
      <c r="C57" s="3">
        <f>D57+E57</f>
        <v>652</v>
      </c>
      <c r="D57" s="3">
        <f t="shared" si="24"/>
        <v>330</v>
      </c>
      <c r="E57" s="3">
        <f t="shared" si="24"/>
        <v>322</v>
      </c>
      <c r="F57" s="3">
        <f>G57+H57</f>
        <v>191</v>
      </c>
      <c r="G57" s="3">
        <v>104</v>
      </c>
      <c r="H57" s="3">
        <v>87</v>
      </c>
      <c r="I57" s="3">
        <f>J57+K57</f>
        <v>250</v>
      </c>
      <c r="J57" s="3">
        <v>126</v>
      </c>
      <c r="K57" s="3">
        <v>124</v>
      </c>
      <c r="L57" s="3">
        <f>M57+N57</f>
        <v>211</v>
      </c>
      <c r="M57" s="3">
        <v>100</v>
      </c>
      <c r="N57" s="3">
        <v>111</v>
      </c>
    </row>
    <row r="58" spans="1:14" s="76" customFormat="1" ht="15.75" customHeight="1">
      <c r="A58" s="73"/>
      <c r="B58" s="74" t="s">
        <v>33</v>
      </c>
      <c r="C58" s="75">
        <f>D58+E58</f>
        <v>223</v>
      </c>
      <c r="D58" s="75">
        <f t="shared" si="24"/>
        <v>115</v>
      </c>
      <c r="E58" s="75">
        <f t="shared" si="24"/>
        <v>108</v>
      </c>
      <c r="F58" s="75">
        <f>G58+H58</f>
        <v>71</v>
      </c>
      <c r="G58" s="75">
        <v>45</v>
      </c>
      <c r="H58" s="75">
        <v>26</v>
      </c>
      <c r="I58" s="75">
        <f>J58+K58</f>
        <v>76</v>
      </c>
      <c r="J58" s="75">
        <v>32</v>
      </c>
      <c r="K58" s="75">
        <v>44</v>
      </c>
      <c r="L58" s="75">
        <f>M58+N58</f>
        <v>76</v>
      </c>
      <c r="M58" s="75">
        <v>38</v>
      </c>
      <c r="N58" s="75">
        <v>38</v>
      </c>
    </row>
  </sheetData>
  <mergeCells count="18">
    <mergeCell ref="A55:B55"/>
    <mergeCell ref="A13:B13"/>
    <mergeCell ref="A25:B25"/>
    <mergeCell ref="A38:B38"/>
    <mergeCell ref="A41:B41"/>
    <mergeCell ref="L2:N2"/>
    <mergeCell ref="C2:E2"/>
    <mergeCell ref="F2:H2"/>
    <mergeCell ref="I2:K2"/>
    <mergeCell ref="A12:B12"/>
    <mergeCell ref="A4:B4"/>
    <mergeCell ref="A5:B5"/>
    <mergeCell ref="A6:B6"/>
    <mergeCell ref="A2:B3"/>
    <mergeCell ref="A8:B8"/>
    <mergeCell ref="A9:B9"/>
    <mergeCell ref="A11:B11"/>
    <mergeCell ref="A7:B7"/>
  </mergeCells>
  <printOptions/>
  <pageMargins left="0.7874015748031497" right="0.7874015748031497" top="0.7874015748031497" bottom="0.5905511811023623" header="0.3937007874015748" footer="0.3937007874015748"/>
  <pageSetup firstPageNumber="34" useFirstPageNumber="1" fitToHeight="0" horizontalDpi="300" verticalDpi="300" orientation="portrait" paperSize="9" scale="80" r:id="rId3"/>
  <headerFooter alignWithMargins="0">
    <oddHeader>&amp;L&amp;"ＭＳ Ｐゴシック,標準"&amp;18幼稚園&amp;R&amp;"ＭＳ Ｐゴシック,標準"&amp;18幼稚園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N58"/>
  <sheetViews>
    <sheetView zoomScaleSheetLayoutView="10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8.796875" defaultRowHeight="14.25"/>
  <cols>
    <col min="1" max="1" width="2.59765625" style="1" customWidth="1"/>
    <col min="2" max="2" width="12.59765625" style="8" customWidth="1"/>
    <col min="3" max="14" width="7.8984375" style="1" customWidth="1"/>
    <col min="15" max="16384" width="9" style="1" customWidth="1"/>
  </cols>
  <sheetData>
    <row r="1" spans="1:2" s="56" customFormat="1" ht="24" customHeight="1">
      <c r="A1" s="55" t="s">
        <v>148</v>
      </c>
      <c r="B1" s="55"/>
    </row>
    <row r="2" spans="1:14" s="7" customFormat="1" ht="19.5" customHeight="1">
      <c r="A2" s="153" t="s">
        <v>81</v>
      </c>
      <c r="B2" s="151"/>
      <c r="C2" s="151" t="s">
        <v>4</v>
      </c>
      <c r="D2" s="151"/>
      <c r="E2" s="151"/>
      <c r="F2" s="151" t="s">
        <v>18</v>
      </c>
      <c r="G2" s="151"/>
      <c r="H2" s="151"/>
      <c r="I2" s="151" t="s">
        <v>19</v>
      </c>
      <c r="J2" s="151"/>
      <c r="K2" s="151"/>
      <c r="L2" s="151" t="s">
        <v>20</v>
      </c>
      <c r="M2" s="151"/>
      <c r="N2" s="152"/>
    </row>
    <row r="3" spans="1:14" s="7" customFormat="1" ht="19.5" customHeight="1">
      <c r="A3" s="153"/>
      <c r="B3" s="151"/>
      <c r="C3" s="9" t="s">
        <v>4</v>
      </c>
      <c r="D3" s="9" t="s">
        <v>6</v>
      </c>
      <c r="E3" s="9" t="s">
        <v>7</v>
      </c>
      <c r="F3" s="9" t="s">
        <v>4</v>
      </c>
      <c r="G3" s="9" t="s">
        <v>6</v>
      </c>
      <c r="H3" s="9" t="s">
        <v>7</v>
      </c>
      <c r="I3" s="9" t="s">
        <v>4</v>
      </c>
      <c r="J3" s="9" t="s">
        <v>6</v>
      </c>
      <c r="K3" s="9" t="s">
        <v>7</v>
      </c>
      <c r="L3" s="9" t="s">
        <v>4</v>
      </c>
      <c r="M3" s="9" t="s">
        <v>6</v>
      </c>
      <c r="N3" s="10" t="s">
        <v>7</v>
      </c>
    </row>
    <row r="4" spans="1:14" ht="15.75" customHeight="1">
      <c r="A4" s="130">
        <v>17</v>
      </c>
      <c r="B4" s="131"/>
      <c r="C4" s="3">
        <v>44091</v>
      </c>
      <c r="D4" s="3">
        <v>22516</v>
      </c>
      <c r="E4" s="3">
        <v>21575</v>
      </c>
      <c r="F4" s="3">
        <v>14158</v>
      </c>
      <c r="G4" s="3">
        <v>7160</v>
      </c>
      <c r="H4" s="3">
        <v>6998</v>
      </c>
      <c r="I4" s="3">
        <v>14817</v>
      </c>
      <c r="J4" s="3">
        <v>7615</v>
      </c>
      <c r="K4" s="3">
        <v>7202</v>
      </c>
      <c r="L4" s="3">
        <v>15116</v>
      </c>
      <c r="M4" s="3">
        <v>7741</v>
      </c>
      <c r="N4" s="3">
        <v>7375</v>
      </c>
    </row>
    <row r="5" spans="1:14" ht="15.75" customHeight="1">
      <c r="A5" s="130">
        <f>A4+1</f>
        <v>18</v>
      </c>
      <c r="B5" s="131"/>
      <c r="C5" s="3">
        <v>43376</v>
      </c>
      <c r="D5" s="3">
        <v>22174</v>
      </c>
      <c r="E5" s="3">
        <v>21202</v>
      </c>
      <c r="F5" s="3">
        <v>14137</v>
      </c>
      <c r="G5" s="3">
        <v>7280</v>
      </c>
      <c r="H5" s="3">
        <v>6857</v>
      </c>
      <c r="I5" s="3">
        <v>14551</v>
      </c>
      <c r="J5" s="3">
        <v>7355</v>
      </c>
      <c r="K5" s="3">
        <v>7196</v>
      </c>
      <c r="L5" s="3">
        <v>14688</v>
      </c>
      <c r="M5" s="3">
        <v>7539</v>
      </c>
      <c r="N5" s="3">
        <v>7149</v>
      </c>
    </row>
    <row r="6" spans="1:14" ht="15.75" customHeight="1">
      <c r="A6" s="130">
        <f>A5+1</f>
        <v>19</v>
      </c>
      <c r="B6" s="131"/>
      <c r="C6" s="3">
        <v>43137</v>
      </c>
      <c r="D6" s="3">
        <v>22040</v>
      </c>
      <c r="E6" s="3">
        <v>21097</v>
      </c>
      <c r="F6" s="3">
        <v>13875</v>
      </c>
      <c r="G6" s="3">
        <v>7113</v>
      </c>
      <c r="H6" s="3">
        <v>6762</v>
      </c>
      <c r="I6" s="3">
        <v>14581</v>
      </c>
      <c r="J6" s="3">
        <v>7494</v>
      </c>
      <c r="K6" s="3">
        <v>7087</v>
      </c>
      <c r="L6" s="3">
        <v>14681</v>
      </c>
      <c r="M6" s="3">
        <v>7433</v>
      </c>
      <c r="N6" s="3">
        <v>7248</v>
      </c>
    </row>
    <row r="7" spans="1:14" ht="15.75" customHeight="1">
      <c r="A7" s="130">
        <f>A6+1</f>
        <v>20</v>
      </c>
      <c r="B7" s="108"/>
      <c r="C7" s="3">
        <v>42359</v>
      </c>
      <c r="D7" s="3">
        <v>21714</v>
      </c>
      <c r="E7" s="3">
        <v>20645</v>
      </c>
      <c r="F7" s="3">
        <v>13706</v>
      </c>
      <c r="G7" s="3">
        <v>6988</v>
      </c>
      <c r="H7" s="3">
        <v>6718</v>
      </c>
      <c r="I7" s="3">
        <v>14152</v>
      </c>
      <c r="J7" s="3">
        <v>7267</v>
      </c>
      <c r="K7" s="3">
        <v>6885</v>
      </c>
      <c r="L7" s="3">
        <v>14501</v>
      </c>
      <c r="M7" s="3">
        <v>7459</v>
      </c>
      <c r="N7" s="3">
        <v>7042</v>
      </c>
    </row>
    <row r="8" spans="1:14" s="60" customFormat="1" ht="15.75" customHeight="1">
      <c r="A8" s="138">
        <f>A7+1</f>
        <v>21</v>
      </c>
      <c r="B8" s="139"/>
      <c r="C8" s="61">
        <f aca="true" t="shared" si="0" ref="C8:N8">C13+C25+C38+C41+C55</f>
        <v>41054</v>
      </c>
      <c r="D8" s="61">
        <f t="shared" si="0"/>
        <v>20875</v>
      </c>
      <c r="E8" s="61">
        <f t="shared" si="0"/>
        <v>20179</v>
      </c>
      <c r="F8" s="61">
        <f t="shared" si="0"/>
        <v>12988</v>
      </c>
      <c r="G8" s="61">
        <f t="shared" si="0"/>
        <v>6581</v>
      </c>
      <c r="H8" s="61">
        <f t="shared" si="0"/>
        <v>6407</v>
      </c>
      <c r="I8" s="61">
        <f t="shared" si="0"/>
        <v>13950</v>
      </c>
      <c r="J8" s="61">
        <f t="shared" si="0"/>
        <v>7071</v>
      </c>
      <c r="K8" s="61">
        <f t="shared" si="0"/>
        <v>6879</v>
      </c>
      <c r="L8" s="61">
        <f t="shared" si="0"/>
        <v>14116</v>
      </c>
      <c r="M8" s="61">
        <f t="shared" si="0"/>
        <v>7223</v>
      </c>
      <c r="N8" s="61">
        <f t="shared" si="0"/>
        <v>6893</v>
      </c>
    </row>
    <row r="9" spans="1:14" ht="15.75" customHeight="1">
      <c r="A9" s="148"/>
      <c r="B9" s="14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 customHeight="1">
      <c r="A10" s="46"/>
      <c r="B10" s="4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 customHeight="1">
      <c r="A11" s="148"/>
      <c r="B11" s="14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 customHeight="1">
      <c r="A12" s="148"/>
      <c r="B12" s="1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 customHeight="1">
      <c r="A13" s="111" t="s">
        <v>67</v>
      </c>
      <c r="B13" s="112"/>
      <c r="C13" s="34">
        <f aca="true" t="shared" si="1" ref="C13:N13">SUM(C14:C23)</f>
        <v>272</v>
      </c>
      <c r="D13" s="34">
        <f t="shared" si="1"/>
        <v>135</v>
      </c>
      <c r="E13" s="34">
        <f t="shared" si="1"/>
        <v>137</v>
      </c>
      <c r="F13" s="34">
        <f t="shared" si="1"/>
        <v>101</v>
      </c>
      <c r="G13" s="34">
        <f t="shared" si="1"/>
        <v>52</v>
      </c>
      <c r="H13" s="34">
        <f t="shared" si="1"/>
        <v>49</v>
      </c>
      <c r="I13" s="34">
        <f t="shared" si="1"/>
        <v>70</v>
      </c>
      <c r="J13" s="34">
        <f t="shared" si="1"/>
        <v>37</v>
      </c>
      <c r="K13" s="34">
        <f t="shared" si="1"/>
        <v>33</v>
      </c>
      <c r="L13" s="34">
        <f t="shared" si="1"/>
        <v>101</v>
      </c>
      <c r="M13" s="34">
        <f t="shared" si="1"/>
        <v>46</v>
      </c>
      <c r="N13" s="34">
        <f t="shared" si="1"/>
        <v>55</v>
      </c>
    </row>
    <row r="14" spans="1:14" ht="15.75" customHeight="1">
      <c r="A14" s="58"/>
      <c r="B14" s="47" t="s">
        <v>44</v>
      </c>
      <c r="C14" s="3">
        <f aca="true" t="shared" si="2" ref="C14:C23">D14+E14</f>
        <v>6</v>
      </c>
      <c r="D14" s="3">
        <f aca="true" t="shared" si="3" ref="D14:D23">G14+J14+M14</f>
        <v>3</v>
      </c>
      <c r="E14" s="3">
        <f aca="true" t="shared" si="4" ref="E14:E23">H14+K14+N14</f>
        <v>3</v>
      </c>
      <c r="F14" s="3">
        <f aca="true" t="shared" si="5" ref="F14:F23">G14+H14</f>
        <v>0</v>
      </c>
      <c r="G14" s="3">
        <v>0</v>
      </c>
      <c r="H14" s="3">
        <v>0</v>
      </c>
      <c r="I14" s="3">
        <f aca="true" t="shared" si="6" ref="I14:I23">J14+K14</f>
        <v>0</v>
      </c>
      <c r="J14" s="3">
        <v>0</v>
      </c>
      <c r="K14" s="3">
        <v>0</v>
      </c>
      <c r="L14" s="3">
        <f aca="true" t="shared" si="7" ref="L14:L23">M14+N14</f>
        <v>6</v>
      </c>
      <c r="M14" s="3">
        <v>3</v>
      </c>
      <c r="N14" s="3">
        <v>3</v>
      </c>
    </row>
    <row r="15" spans="1:14" ht="15.75" customHeight="1">
      <c r="A15" s="58"/>
      <c r="B15" s="47" t="s">
        <v>45</v>
      </c>
      <c r="C15" s="3">
        <f t="shared" si="2"/>
        <v>114</v>
      </c>
      <c r="D15" s="3">
        <f t="shared" si="3"/>
        <v>50</v>
      </c>
      <c r="E15" s="3">
        <f t="shared" si="4"/>
        <v>64</v>
      </c>
      <c r="F15" s="3">
        <f t="shared" si="5"/>
        <v>45</v>
      </c>
      <c r="G15" s="3">
        <v>22</v>
      </c>
      <c r="H15" s="3">
        <v>23</v>
      </c>
      <c r="I15" s="3">
        <f t="shared" si="6"/>
        <v>32</v>
      </c>
      <c r="J15" s="3">
        <v>16</v>
      </c>
      <c r="K15" s="3">
        <v>16</v>
      </c>
      <c r="L15" s="3">
        <f t="shared" si="7"/>
        <v>37</v>
      </c>
      <c r="M15" s="3">
        <v>12</v>
      </c>
      <c r="N15" s="3">
        <v>25</v>
      </c>
    </row>
    <row r="16" spans="1:14" ht="15.75" customHeight="1">
      <c r="A16" s="58"/>
      <c r="B16" s="47" t="s">
        <v>46</v>
      </c>
      <c r="C16" s="3">
        <f t="shared" si="2"/>
        <v>0</v>
      </c>
      <c r="D16" s="3">
        <f t="shared" si="3"/>
        <v>0</v>
      </c>
      <c r="E16" s="3">
        <f t="shared" si="4"/>
        <v>0</v>
      </c>
      <c r="F16" s="3">
        <f t="shared" si="5"/>
        <v>0</v>
      </c>
      <c r="G16" s="3">
        <v>0</v>
      </c>
      <c r="H16" s="3">
        <v>0</v>
      </c>
      <c r="I16" s="3">
        <f t="shared" si="6"/>
        <v>0</v>
      </c>
      <c r="J16" s="3">
        <v>0</v>
      </c>
      <c r="K16" s="3">
        <v>0</v>
      </c>
      <c r="L16" s="3">
        <f t="shared" si="7"/>
        <v>0</v>
      </c>
      <c r="M16" s="3">
        <v>0</v>
      </c>
      <c r="N16" s="3">
        <v>0</v>
      </c>
    </row>
    <row r="17" spans="1:14" ht="15.75" customHeight="1">
      <c r="A17" s="58"/>
      <c r="B17" s="47" t="s">
        <v>36</v>
      </c>
      <c r="C17" s="3">
        <f t="shared" si="2"/>
        <v>0</v>
      </c>
      <c r="D17" s="3">
        <f t="shared" si="3"/>
        <v>0</v>
      </c>
      <c r="E17" s="3">
        <f t="shared" si="4"/>
        <v>0</v>
      </c>
      <c r="F17" s="3">
        <f t="shared" si="5"/>
        <v>0</v>
      </c>
      <c r="G17" s="3">
        <v>0</v>
      </c>
      <c r="H17" s="3">
        <v>0</v>
      </c>
      <c r="I17" s="3">
        <f t="shared" si="6"/>
        <v>0</v>
      </c>
      <c r="J17" s="3">
        <v>0</v>
      </c>
      <c r="K17" s="3">
        <v>0</v>
      </c>
      <c r="L17" s="3">
        <f t="shared" si="7"/>
        <v>0</v>
      </c>
      <c r="M17" s="3">
        <v>0</v>
      </c>
      <c r="N17" s="3">
        <v>0</v>
      </c>
    </row>
    <row r="18" spans="1:14" ht="15.75" customHeight="1">
      <c r="A18" s="58"/>
      <c r="B18" s="47" t="s">
        <v>39</v>
      </c>
      <c r="C18" s="3">
        <f t="shared" si="2"/>
        <v>152</v>
      </c>
      <c r="D18" s="3">
        <f t="shared" si="3"/>
        <v>82</v>
      </c>
      <c r="E18" s="3">
        <f t="shared" si="4"/>
        <v>70</v>
      </c>
      <c r="F18" s="3">
        <f t="shared" si="5"/>
        <v>56</v>
      </c>
      <c r="G18" s="3">
        <v>30</v>
      </c>
      <c r="H18" s="3">
        <v>26</v>
      </c>
      <c r="I18" s="3">
        <f t="shared" si="6"/>
        <v>38</v>
      </c>
      <c r="J18" s="3">
        <v>21</v>
      </c>
      <c r="K18" s="3">
        <v>17</v>
      </c>
      <c r="L18" s="3">
        <f t="shared" si="7"/>
        <v>58</v>
      </c>
      <c r="M18" s="3">
        <v>31</v>
      </c>
      <c r="N18" s="3">
        <v>27</v>
      </c>
    </row>
    <row r="19" spans="1:14" ht="15.75" customHeight="1">
      <c r="A19" s="58"/>
      <c r="B19" s="47" t="s">
        <v>21</v>
      </c>
      <c r="C19" s="3">
        <f t="shared" si="2"/>
        <v>0</v>
      </c>
      <c r="D19" s="3">
        <f t="shared" si="3"/>
        <v>0</v>
      </c>
      <c r="E19" s="3">
        <f t="shared" si="4"/>
        <v>0</v>
      </c>
      <c r="F19" s="3">
        <f t="shared" si="5"/>
        <v>0</v>
      </c>
      <c r="G19" s="3">
        <v>0</v>
      </c>
      <c r="H19" s="3">
        <v>0</v>
      </c>
      <c r="I19" s="3">
        <f t="shared" si="6"/>
        <v>0</v>
      </c>
      <c r="J19" s="3">
        <v>0</v>
      </c>
      <c r="K19" s="3">
        <v>0</v>
      </c>
      <c r="L19" s="3">
        <f t="shared" si="7"/>
        <v>0</v>
      </c>
      <c r="M19" s="3">
        <v>0</v>
      </c>
      <c r="N19" s="3">
        <v>0</v>
      </c>
    </row>
    <row r="20" spans="1:14" ht="15.75" customHeight="1">
      <c r="A20" s="58"/>
      <c r="B20" s="47" t="s">
        <v>22</v>
      </c>
      <c r="C20" s="3">
        <f t="shared" si="2"/>
        <v>0</v>
      </c>
      <c r="D20" s="3">
        <f t="shared" si="3"/>
        <v>0</v>
      </c>
      <c r="E20" s="3">
        <f t="shared" si="4"/>
        <v>0</v>
      </c>
      <c r="F20" s="3">
        <f t="shared" si="5"/>
        <v>0</v>
      </c>
      <c r="G20" s="3">
        <v>0</v>
      </c>
      <c r="H20" s="3">
        <v>0</v>
      </c>
      <c r="I20" s="3">
        <f t="shared" si="6"/>
        <v>0</v>
      </c>
      <c r="J20" s="3">
        <v>0</v>
      </c>
      <c r="K20" s="3">
        <v>0</v>
      </c>
      <c r="L20" s="3">
        <f t="shared" si="7"/>
        <v>0</v>
      </c>
      <c r="M20" s="3">
        <v>0</v>
      </c>
      <c r="N20" s="3">
        <v>0</v>
      </c>
    </row>
    <row r="21" spans="1:14" ht="15.75" customHeight="1">
      <c r="A21" s="58"/>
      <c r="B21" s="47" t="s">
        <v>23</v>
      </c>
      <c r="C21" s="3">
        <f t="shared" si="2"/>
        <v>0</v>
      </c>
      <c r="D21" s="3">
        <f t="shared" si="3"/>
        <v>0</v>
      </c>
      <c r="E21" s="3">
        <f t="shared" si="4"/>
        <v>0</v>
      </c>
      <c r="F21" s="3">
        <f t="shared" si="5"/>
        <v>0</v>
      </c>
      <c r="G21" s="3">
        <v>0</v>
      </c>
      <c r="H21" s="3">
        <v>0</v>
      </c>
      <c r="I21" s="3">
        <f t="shared" si="6"/>
        <v>0</v>
      </c>
      <c r="J21" s="3">
        <v>0</v>
      </c>
      <c r="K21" s="3">
        <v>0</v>
      </c>
      <c r="L21" s="3">
        <f t="shared" si="7"/>
        <v>0</v>
      </c>
      <c r="M21" s="3">
        <v>0</v>
      </c>
      <c r="N21" s="3">
        <v>0</v>
      </c>
    </row>
    <row r="22" spans="1:14" ht="15.75" customHeight="1">
      <c r="A22" s="58"/>
      <c r="B22" s="47" t="s">
        <v>24</v>
      </c>
      <c r="C22" s="3">
        <f t="shared" si="2"/>
        <v>0</v>
      </c>
      <c r="D22" s="3">
        <f t="shared" si="3"/>
        <v>0</v>
      </c>
      <c r="E22" s="3">
        <f t="shared" si="4"/>
        <v>0</v>
      </c>
      <c r="F22" s="3">
        <f t="shared" si="5"/>
        <v>0</v>
      </c>
      <c r="G22" s="3">
        <v>0</v>
      </c>
      <c r="H22" s="3">
        <v>0</v>
      </c>
      <c r="I22" s="3">
        <f t="shared" si="6"/>
        <v>0</v>
      </c>
      <c r="J22" s="3">
        <v>0</v>
      </c>
      <c r="K22" s="3">
        <v>0</v>
      </c>
      <c r="L22" s="3">
        <f t="shared" si="7"/>
        <v>0</v>
      </c>
      <c r="M22" s="3">
        <v>0</v>
      </c>
      <c r="N22" s="3">
        <v>0</v>
      </c>
    </row>
    <row r="23" spans="1:14" ht="15.75" customHeight="1">
      <c r="A23" s="58"/>
      <c r="B23" s="47" t="s">
        <v>25</v>
      </c>
      <c r="C23" s="3">
        <f t="shared" si="2"/>
        <v>0</v>
      </c>
      <c r="D23" s="3">
        <f t="shared" si="3"/>
        <v>0</v>
      </c>
      <c r="E23" s="3">
        <f t="shared" si="4"/>
        <v>0</v>
      </c>
      <c r="F23" s="3">
        <f t="shared" si="5"/>
        <v>0</v>
      </c>
      <c r="G23" s="3">
        <v>0</v>
      </c>
      <c r="H23" s="3">
        <v>0</v>
      </c>
      <c r="I23" s="3">
        <f t="shared" si="6"/>
        <v>0</v>
      </c>
      <c r="J23" s="3">
        <v>0</v>
      </c>
      <c r="K23" s="3">
        <v>0</v>
      </c>
      <c r="L23" s="3">
        <f t="shared" si="7"/>
        <v>0</v>
      </c>
      <c r="M23" s="3">
        <v>0</v>
      </c>
      <c r="N23" s="3">
        <v>0</v>
      </c>
    </row>
    <row r="24" spans="1:14" ht="15.75" customHeight="1">
      <c r="A24" s="58"/>
      <c r="B24" s="4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customHeight="1">
      <c r="A25" s="111" t="s">
        <v>70</v>
      </c>
      <c r="B25" s="112"/>
      <c r="C25" s="34">
        <f aca="true" t="shared" si="8" ref="C25:N25">SUM(C26:C36)</f>
        <v>10443</v>
      </c>
      <c r="D25" s="34">
        <f t="shared" si="8"/>
        <v>5208</v>
      </c>
      <c r="E25" s="34">
        <f t="shared" si="8"/>
        <v>5235</v>
      </c>
      <c r="F25" s="34">
        <f t="shared" si="8"/>
        <v>3284</v>
      </c>
      <c r="G25" s="34">
        <f t="shared" si="8"/>
        <v>1634</v>
      </c>
      <c r="H25" s="34">
        <f t="shared" si="8"/>
        <v>1650</v>
      </c>
      <c r="I25" s="34">
        <f t="shared" si="8"/>
        <v>3531</v>
      </c>
      <c r="J25" s="34">
        <f t="shared" si="8"/>
        <v>1768</v>
      </c>
      <c r="K25" s="34">
        <f t="shared" si="8"/>
        <v>1763</v>
      </c>
      <c r="L25" s="34">
        <f t="shared" si="8"/>
        <v>3628</v>
      </c>
      <c r="M25" s="34">
        <f t="shared" si="8"/>
        <v>1806</v>
      </c>
      <c r="N25" s="34">
        <f t="shared" si="8"/>
        <v>1822</v>
      </c>
    </row>
    <row r="26" spans="1:14" ht="15.75" customHeight="1">
      <c r="A26" s="58"/>
      <c r="B26" s="47" t="s">
        <v>47</v>
      </c>
      <c r="C26" s="3">
        <f aca="true" t="shared" si="9" ref="C26:C36">D26+E26</f>
        <v>3591</v>
      </c>
      <c r="D26" s="3">
        <f aca="true" t="shared" si="10" ref="D26:D36">G26+J26+M26</f>
        <v>1749</v>
      </c>
      <c r="E26" s="3">
        <f aca="true" t="shared" si="11" ref="E26:E36">H26+K26+N26</f>
        <v>1842</v>
      </c>
      <c r="F26" s="3">
        <f aca="true" t="shared" si="12" ref="F26:F36">G26+H26</f>
        <v>1117</v>
      </c>
      <c r="G26" s="3">
        <v>548</v>
      </c>
      <c r="H26" s="3">
        <v>569</v>
      </c>
      <c r="I26" s="3">
        <f aca="true" t="shared" si="13" ref="I26:I36">J26+K26</f>
        <v>1224</v>
      </c>
      <c r="J26" s="3">
        <v>600</v>
      </c>
      <c r="K26" s="3">
        <v>624</v>
      </c>
      <c r="L26" s="3">
        <f aca="true" t="shared" si="14" ref="L26:L36">M26+N26</f>
        <v>1250</v>
      </c>
      <c r="M26" s="3">
        <v>601</v>
      </c>
      <c r="N26" s="3">
        <v>649</v>
      </c>
    </row>
    <row r="27" spans="1:14" ht="15.75" customHeight="1">
      <c r="A27" s="58"/>
      <c r="B27" s="47" t="s">
        <v>48</v>
      </c>
      <c r="C27" s="3">
        <f t="shared" si="9"/>
        <v>839</v>
      </c>
      <c r="D27" s="3">
        <f t="shared" si="10"/>
        <v>437</v>
      </c>
      <c r="E27" s="3">
        <f t="shared" si="11"/>
        <v>402</v>
      </c>
      <c r="F27" s="3">
        <f t="shared" si="12"/>
        <v>285</v>
      </c>
      <c r="G27" s="3">
        <v>139</v>
      </c>
      <c r="H27" s="3">
        <v>146</v>
      </c>
      <c r="I27" s="3">
        <f t="shared" si="13"/>
        <v>291</v>
      </c>
      <c r="J27" s="3">
        <v>166</v>
      </c>
      <c r="K27" s="3">
        <v>125</v>
      </c>
      <c r="L27" s="3">
        <f t="shared" si="14"/>
        <v>263</v>
      </c>
      <c r="M27" s="3">
        <v>132</v>
      </c>
      <c r="N27" s="3">
        <v>131</v>
      </c>
    </row>
    <row r="28" spans="1:14" ht="15.75" customHeight="1">
      <c r="A28" s="58"/>
      <c r="B28" s="47" t="s">
        <v>49</v>
      </c>
      <c r="C28" s="3">
        <f t="shared" si="9"/>
        <v>1733</v>
      </c>
      <c r="D28" s="3">
        <f t="shared" si="10"/>
        <v>878</v>
      </c>
      <c r="E28" s="3">
        <f t="shared" si="11"/>
        <v>855</v>
      </c>
      <c r="F28" s="3">
        <f t="shared" si="12"/>
        <v>559</v>
      </c>
      <c r="G28" s="3">
        <v>279</v>
      </c>
      <c r="H28" s="3">
        <v>280</v>
      </c>
      <c r="I28" s="3">
        <f t="shared" si="13"/>
        <v>561</v>
      </c>
      <c r="J28" s="3">
        <v>278</v>
      </c>
      <c r="K28" s="3">
        <v>283</v>
      </c>
      <c r="L28" s="3">
        <f t="shared" si="14"/>
        <v>613</v>
      </c>
      <c r="M28" s="3">
        <v>321</v>
      </c>
      <c r="N28" s="3">
        <v>292</v>
      </c>
    </row>
    <row r="29" spans="1:14" ht="15.75" customHeight="1">
      <c r="A29" s="58"/>
      <c r="B29" s="47" t="s">
        <v>50</v>
      </c>
      <c r="C29" s="3">
        <f t="shared" si="9"/>
        <v>3318</v>
      </c>
      <c r="D29" s="3">
        <f t="shared" si="10"/>
        <v>1672</v>
      </c>
      <c r="E29" s="3">
        <f t="shared" si="11"/>
        <v>1646</v>
      </c>
      <c r="F29" s="3">
        <f t="shared" si="12"/>
        <v>1007</v>
      </c>
      <c r="G29" s="3">
        <v>515</v>
      </c>
      <c r="H29" s="3">
        <v>492</v>
      </c>
      <c r="I29" s="3">
        <f t="shared" si="13"/>
        <v>1151</v>
      </c>
      <c r="J29" s="3">
        <v>577</v>
      </c>
      <c r="K29" s="3">
        <v>574</v>
      </c>
      <c r="L29" s="3">
        <f t="shared" si="14"/>
        <v>1160</v>
      </c>
      <c r="M29" s="3">
        <v>580</v>
      </c>
      <c r="N29" s="3">
        <v>580</v>
      </c>
    </row>
    <row r="30" spans="1:14" ht="15.75" customHeight="1">
      <c r="A30" s="58"/>
      <c r="B30" s="47" t="s">
        <v>51</v>
      </c>
      <c r="C30" s="3">
        <f t="shared" si="9"/>
        <v>393</v>
      </c>
      <c r="D30" s="3">
        <f t="shared" si="10"/>
        <v>195</v>
      </c>
      <c r="E30" s="3">
        <f t="shared" si="11"/>
        <v>198</v>
      </c>
      <c r="F30" s="3">
        <f t="shared" si="12"/>
        <v>135</v>
      </c>
      <c r="G30" s="3">
        <v>74</v>
      </c>
      <c r="H30" s="3">
        <v>61</v>
      </c>
      <c r="I30" s="3">
        <f t="shared" si="13"/>
        <v>121</v>
      </c>
      <c r="J30" s="3">
        <v>54</v>
      </c>
      <c r="K30" s="3">
        <v>67</v>
      </c>
      <c r="L30" s="3">
        <f t="shared" si="14"/>
        <v>137</v>
      </c>
      <c r="M30" s="3">
        <v>67</v>
      </c>
      <c r="N30" s="3">
        <v>70</v>
      </c>
    </row>
    <row r="31" spans="1:14" ht="15.75" customHeight="1">
      <c r="A31" s="58"/>
      <c r="B31" s="47" t="s">
        <v>52</v>
      </c>
      <c r="C31" s="3">
        <f t="shared" si="9"/>
        <v>244</v>
      </c>
      <c r="D31" s="3">
        <f t="shared" si="10"/>
        <v>112</v>
      </c>
      <c r="E31" s="3">
        <f t="shared" si="11"/>
        <v>132</v>
      </c>
      <c r="F31" s="3">
        <f t="shared" si="12"/>
        <v>79</v>
      </c>
      <c r="G31" s="3">
        <v>32</v>
      </c>
      <c r="H31" s="3">
        <v>47</v>
      </c>
      <c r="I31" s="3">
        <f t="shared" si="13"/>
        <v>78</v>
      </c>
      <c r="J31" s="3">
        <v>35</v>
      </c>
      <c r="K31" s="3">
        <v>43</v>
      </c>
      <c r="L31" s="3">
        <f t="shared" si="14"/>
        <v>87</v>
      </c>
      <c r="M31" s="3">
        <v>45</v>
      </c>
      <c r="N31" s="3">
        <v>42</v>
      </c>
    </row>
    <row r="32" spans="1:14" ht="15.75" customHeight="1">
      <c r="A32" s="58"/>
      <c r="B32" s="47" t="s">
        <v>26</v>
      </c>
      <c r="C32" s="3">
        <f t="shared" si="9"/>
        <v>0</v>
      </c>
      <c r="D32" s="3">
        <f t="shared" si="10"/>
        <v>0</v>
      </c>
      <c r="E32" s="3">
        <f t="shared" si="11"/>
        <v>0</v>
      </c>
      <c r="F32" s="3">
        <f t="shared" si="12"/>
        <v>0</v>
      </c>
      <c r="G32" s="3">
        <v>0</v>
      </c>
      <c r="H32" s="3">
        <v>0</v>
      </c>
      <c r="I32" s="3">
        <f t="shared" si="13"/>
        <v>0</v>
      </c>
      <c r="J32" s="3">
        <v>0</v>
      </c>
      <c r="K32" s="3">
        <v>0</v>
      </c>
      <c r="L32" s="3">
        <f t="shared" si="14"/>
        <v>0</v>
      </c>
      <c r="M32" s="3">
        <v>0</v>
      </c>
      <c r="N32" s="3">
        <v>0</v>
      </c>
    </row>
    <row r="33" spans="1:14" ht="15.75" customHeight="1">
      <c r="A33" s="58"/>
      <c r="B33" s="47" t="s">
        <v>27</v>
      </c>
      <c r="C33" s="3">
        <f t="shared" si="9"/>
        <v>0</v>
      </c>
      <c r="D33" s="3">
        <f t="shared" si="10"/>
        <v>0</v>
      </c>
      <c r="E33" s="3">
        <f t="shared" si="11"/>
        <v>0</v>
      </c>
      <c r="F33" s="3">
        <f t="shared" si="12"/>
        <v>0</v>
      </c>
      <c r="G33" s="3">
        <v>0</v>
      </c>
      <c r="H33" s="3">
        <v>0</v>
      </c>
      <c r="I33" s="3">
        <f t="shared" si="13"/>
        <v>0</v>
      </c>
      <c r="J33" s="3">
        <v>0</v>
      </c>
      <c r="K33" s="3">
        <v>0</v>
      </c>
      <c r="L33" s="3">
        <f t="shared" si="14"/>
        <v>0</v>
      </c>
      <c r="M33" s="3">
        <v>0</v>
      </c>
      <c r="N33" s="3">
        <v>0</v>
      </c>
    </row>
    <row r="34" spans="1:14" ht="15.75" customHeight="1">
      <c r="A34" s="58"/>
      <c r="B34" s="47" t="s">
        <v>28</v>
      </c>
      <c r="C34" s="3">
        <f t="shared" si="9"/>
        <v>325</v>
      </c>
      <c r="D34" s="3">
        <f t="shared" si="10"/>
        <v>165</v>
      </c>
      <c r="E34" s="3">
        <f t="shared" si="11"/>
        <v>160</v>
      </c>
      <c r="F34" s="3">
        <f t="shared" si="12"/>
        <v>102</v>
      </c>
      <c r="G34" s="3">
        <v>47</v>
      </c>
      <c r="H34" s="3">
        <v>55</v>
      </c>
      <c r="I34" s="3">
        <f t="shared" si="13"/>
        <v>105</v>
      </c>
      <c r="J34" s="3">
        <v>58</v>
      </c>
      <c r="K34" s="3">
        <v>47</v>
      </c>
      <c r="L34" s="3">
        <f t="shared" si="14"/>
        <v>118</v>
      </c>
      <c r="M34" s="3">
        <v>60</v>
      </c>
      <c r="N34" s="3">
        <v>58</v>
      </c>
    </row>
    <row r="35" spans="1:14" ht="15.75" customHeight="1">
      <c r="A35" s="58"/>
      <c r="B35" s="47" t="s">
        <v>29</v>
      </c>
      <c r="C35" s="3">
        <f t="shared" si="9"/>
        <v>0</v>
      </c>
      <c r="D35" s="3">
        <f t="shared" si="10"/>
        <v>0</v>
      </c>
      <c r="E35" s="3">
        <f t="shared" si="11"/>
        <v>0</v>
      </c>
      <c r="F35" s="3">
        <f t="shared" si="12"/>
        <v>0</v>
      </c>
      <c r="G35" s="3">
        <v>0</v>
      </c>
      <c r="H35" s="3">
        <v>0</v>
      </c>
      <c r="I35" s="3">
        <f t="shared" si="13"/>
        <v>0</v>
      </c>
      <c r="J35" s="3">
        <v>0</v>
      </c>
      <c r="K35" s="3">
        <v>0</v>
      </c>
      <c r="L35" s="3">
        <f t="shared" si="14"/>
        <v>0</v>
      </c>
      <c r="M35" s="3">
        <v>0</v>
      </c>
      <c r="N35" s="3">
        <v>0</v>
      </c>
    </row>
    <row r="36" spans="1:14" ht="15.75" customHeight="1">
      <c r="A36" s="58"/>
      <c r="B36" s="47" t="s">
        <v>30</v>
      </c>
      <c r="C36" s="3">
        <f t="shared" si="9"/>
        <v>0</v>
      </c>
      <c r="D36" s="3">
        <f t="shared" si="10"/>
        <v>0</v>
      </c>
      <c r="E36" s="3">
        <f t="shared" si="11"/>
        <v>0</v>
      </c>
      <c r="F36" s="3">
        <f t="shared" si="12"/>
        <v>0</v>
      </c>
      <c r="G36" s="3">
        <v>0</v>
      </c>
      <c r="H36" s="3">
        <v>0</v>
      </c>
      <c r="I36" s="3">
        <f t="shared" si="13"/>
        <v>0</v>
      </c>
      <c r="J36" s="3">
        <v>0</v>
      </c>
      <c r="K36" s="3">
        <v>0</v>
      </c>
      <c r="L36" s="3">
        <f t="shared" si="14"/>
        <v>0</v>
      </c>
      <c r="M36" s="3">
        <v>0</v>
      </c>
      <c r="N36" s="3">
        <v>0</v>
      </c>
    </row>
    <row r="37" spans="1:14" ht="15.75" customHeight="1">
      <c r="A37" s="58"/>
      <c r="B37" s="4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customHeight="1">
      <c r="A38" s="111" t="s">
        <v>71</v>
      </c>
      <c r="B38" s="112"/>
      <c r="C38" s="34">
        <f aca="true" t="shared" si="15" ref="C38:N38">SUM(C39:C39)</f>
        <v>9005</v>
      </c>
      <c r="D38" s="34">
        <f t="shared" si="15"/>
        <v>4569</v>
      </c>
      <c r="E38" s="34">
        <f t="shared" si="15"/>
        <v>4436</v>
      </c>
      <c r="F38" s="34">
        <f t="shared" si="15"/>
        <v>2740</v>
      </c>
      <c r="G38" s="34">
        <f t="shared" si="15"/>
        <v>1429</v>
      </c>
      <c r="H38" s="34">
        <f t="shared" si="15"/>
        <v>1311</v>
      </c>
      <c r="I38" s="34">
        <f t="shared" si="15"/>
        <v>3135</v>
      </c>
      <c r="J38" s="34">
        <f t="shared" si="15"/>
        <v>1526</v>
      </c>
      <c r="K38" s="34">
        <f t="shared" si="15"/>
        <v>1609</v>
      </c>
      <c r="L38" s="34">
        <f t="shared" si="15"/>
        <v>3130</v>
      </c>
      <c r="M38" s="34">
        <f t="shared" si="15"/>
        <v>1614</v>
      </c>
      <c r="N38" s="34">
        <f t="shared" si="15"/>
        <v>1516</v>
      </c>
    </row>
    <row r="39" spans="1:14" ht="15.75" customHeight="1">
      <c r="A39" s="58"/>
      <c r="B39" s="47" t="s">
        <v>53</v>
      </c>
      <c r="C39" s="3">
        <f>D39+E39</f>
        <v>9005</v>
      </c>
      <c r="D39" s="3">
        <f>G39+J39+M39</f>
        <v>4569</v>
      </c>
      <c r="E39" s="3">
        <f>H39+K39+N39</f>
        <v>4436</v>
      </c>
      <c r="F39" s="3">
        <f>G39+H39</f>
        <v>2740</v>
      </c>
      <c r="G39" s="3">
        <v>1429</v>
      </c>
      <c r="H39" s="3">
        <v>1311</v>
      </c>
      <c r="I39" s="3">
        <f>J39+K39</f>
        <v>3135</v>
      </c>
      <c r="J39" s="3">
        <v>1526</v>
      </c>
      <c r="K39" s="3">
        <v>1609</v>
      </c>
      <c r="L39" s="3">
        <f>M39+N39</f>
        <v>3130</v>
      </c>
      <c r="M39" s="3">
        <v>1614</v>
      </c>
      <c r="N39" s="3">
        <v>1516</v>
      </c>
    </row>
    <row r="40" spans="1:14" ht="15.75" customHeight="1">
      <c r="A40" s="58"/>
      <c r="B40" s="4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75" customHeight="1">
      <c r="A41" s="109" t="s">
        <v>84</v>
      </c>
      <c r="B41" s="110"/>
      <c r="C41" s="34">
        <f aca="true" t="shared" si="16" ref="C41:N41">SUM(C42:C53)</f>
        <v>9729</v>
      </c>
      <c r="D41" s="34">
        <f t="shared" si="16"/>
        <v>4999</v>
      </c>
      <c r="E41" s="34">
        <f t="shared" si="16"/>
        <v>4730</v>
      </c>
      <c r="F41" s="34">
        <f t="shared" si="16"/>
        <v>3117</v>
      </c>
      <c r="G41" s="34">
        <f t="shared" si="16"/>
        <v>1564</v>
      </c>
      <c r="H41" s="34">
        <f t="shared" si="16"/>
        <v>1553</v>
      </c>
      <c r="I41" s="34">
        <f t="shared" si="16"/>
        <v>3287</v>
      </c>
      <c r="J41" s="34">
        <f t="shared" si="16"/>
        <v>1728</v>
      </c>
      <c r="K41" s="34">
        <f t="shared" si="16"/>
        <v>1559</v>
      </c>
      <c r="L41" s="34">
        <f t="shared" si="16"/>
        <v>3325</v>
      </c>
      <c r="M41" s="34">
        <f t="shared" si="16"/>
        <v>1707</v>
      </c>
      <c r="N41" s="34">
        <f t="shared" si="16"/>
        <v>1618</v>
      </c>
    </row>
    <row r="42" spans="1:14" ht="15.75" customHeight="1">
      <c r="A42" s="58"/>
      <c r="B42" s="47" t="s">
        <v>54</v>
      </c>
      <c r="C42" s="3">
        <f aca="true" t="shared" si="17" ref="C42:C53">D42+E42</f>
        <v>1462</v>
      </c>
      <c r="D42" s="3">
        <f aca="true" t="shared" si="18" ref="D42:D53">G42+J42+M42</f>
        <v>742</v>
      </c>
      <c r="E42" s="3">
        <f aca="true" t="shared" si="19" ref="E42:E53">H42+K42+N42</f>
        <v>720</v>
      </c>
      <c r="F42" s="3">
        <f aca="true" t="shared" si="20" ref="F42:F53">G42+H42</f>
        <v>485</v>
      </c>
      <c r="G42" s="3">
        <v>250</v>
      </c>
      <c r="H42" s="3">
        <v>235</v>
      </c>
      <c r="I42" s="3">
        <f aca="true" t="shared" si="21" ref="I42:I53">J42+K42</f>
        <v>495</v>
      </c>
      <c r="J42" s="3">
        <v>257</v>
      </c>
      <c r="K42" s="3">
        <v>238</v>
      </c>
      <c r="L42" s="3">
        <f aca="true" t="shared" si="22" ref="L42:L53">M42+N42</f>
        <v>482</v>
      </c>
      <c r="M42" s="3">
        <v>235</v>
      </c>
      <c r="N42" s="3">
        <v>247</v>
      </c>
    </row>
    <row r="43" spans="1:14" ht="15.75" customHeight="1">
      <c r="A43" s="58"/>
      <c r="B43" s="47" t="s">
        <v>55</v>
      </c>
      <c r="C43" s="3">
        <f t="shared" si="17"/>
        <v>505</v>
      </c>
      <c r="D43" s="3">
        <f t="shared" si="18"/>
        <v>245</v>
      </c>
      <c r="E43" s="3">
        <f t="shared" si="19"/>
        <v>260</v>
      </c>
      <c r="F43" s="3">
        <f t="shared" si="20"/>
        <v>174</v>
      </c>
      <c r="G43" s="3">
        <v>81</v>
      </c>
      <c r="H43" s="3">
        <v>93</v>
      </c>
      <c r="I43" s="3">
        <f t="shared" si="21"/>
        <v>163</v>
      </c>
      <c r="J43" s="3">
        <v>82</v>
      </c>
      <c r="K43" s="3">
        <v>81</v>
      </c>
      <c r="L43" s="3">
        <f t="shared" si="22"/>
        <v>168</v>
      </c>
      <c r="M43" s="3">
        <v>82</v>
      </c>
      <c r="N43" s="3">
        <v>86</v>
      </c>
    </row>
    <row r="44" spans="1:14" ht="15.75" customHeight="1">
      <c r="A44" s="58"/>
      <c r="B44" s="47" t="s">
        <v>56</v>
      </c>
      <c r="C44" s="3">
        <f t="shared" si="17"/>
        <v>2186</v>
      </c>
      <c r="D44" s="3">
        <f t="shared" si="18"/>
        <v>1163</v>
      </c>
      <c r="E44" s="3">
        <f t="shared" si="19"/>
        <v>1023</v>
      </c>
      <c r="F44" s="3">
        <f t="shared" si="20"/>
        <v>660</v>
      </c>
      <c r="G44" s="3">
        <v>342</v>
      </c>
      <c r="H44" s="3">
        <v>318</v>
      </c>
      <c r="I44" s="3">
        <f t="shared" si="21"/>
        <v>750</v>
      </c>
      <c r="J44" s="3">
        <v>411</v>
      </c>
      <c r="K44" s="3">
        <v>339</v>
      </c>
      <c r="L44" s="3">
        <f t="shared" si="22"/>
        <v>776</v>
      </c>
      <c r="M44" s="3">
        <v>410</v>
      </c>
      <c r="N44" s="3">
        <v>366</v>
      </c>
    </row>
    <row r="45" spans="1:14" ht="15.75" customHeight="1">
      <c r="A45" s="58"/>
      <c r="B45" s="47" t="s">
        <v>57</v>
      </c>
      <c r="C45" s="3">
        <f t="shared" si="17"/>
        <v>1162</v>
      </c>
      <c r="D45" s="3">
        <f t="shared" si="18"/>
        <v>585</v>
      </c>
      <c r="E45" s="3">
        <f t="shared" si="19"/>
        <v>577</v>
      </c>
      <c r="F45" s="3">
        <f t="shared" si="20"/>
        <v>388</v>
      </c>
      <c r="G45" s="3">
        <v>191</v>
      </c>
      <c r="H45" s="3">
        <v>197</v>
      </c>
      <c r="I45" s="3">
        <f t="shared" si="21"/>
        <v>367</v>
      </c>
      <c r="J45" s="3">
        <v>189</v>
      </c>
      <c r="K45" s="3">
        <v>178</v>
      </c>
      <c r="L45" s="3">
        <f t="shared" si="22"/>
        <v>407</v>
      </c>
      <c r="M45" s="3">
        <v>205</v>
      </c>
      <c r="N45" s="3">
        <v>202</v>
      </c>
    </row>
    <row r="46" spans="1:14" ht="15.75" customHeight="1">
      <c r="A46" s="58"/>
      <c r="B46" s="47" t="s">
        <v>58</v>
      </c>
      <c r="C46" s="3">
        <f t="shared" si="17"/>
        <v>3012</v>
      </c>
      <c r="D46" s="3">
        <f t="shared" si="18"/>
        <v>1552</v>
      </c>
      <c r="E46" s="3">
        <f t="shared" si="19"/>
        <v>1460</v>
      </c>
      <c r="F46" s="3">
        <f t="shared" si="20"/>
        <v>978</v>
      </c>
      <c r="G46" s="3">
        <v>502</v>
      </c>
      <c r="H46" s="3">
        <v>476</v>
      </c>
      <c r="I46" s="3">
        <f t="shared" si="21"/>
        <v>1040</v>
      </c>
      <c r="J46" s="3">
        <v>547</v>
      </c>
      <c r="K46" s="3">
        <v>493</v>
      </c>
      <c r="L46" s="3">
        <f t="shared" si="22"/>
        <v>994</v>
      </c>
      <c r="M46" s="3">
        <v>503</v>
      </c>
      <c r="N46" s="3">
        <v>491</v>
      </c>
    </row>
    <row r="47" spans="1:14" ht="15.75" customHeight="1">
      <c r="A47" s="58"/>
      <c r="B47" s="47" t="s">
        <v>59</v>
      </c>
      <c r="C47" s="3">
        <f t="shared" si="17"/>
        <v>136</v>
      </c>
      <c r="D47" s="3">
        <f t="shared" si="18"/>
        <v>72</v>
      </c>
      <c r="E47" s="3">
        <f t="shared" si="19"/>
        <v>64</v>
      </c>
      <c r="F47" s="3">
        <f t="shared" si="20"/>
        <v>42</v>
      </c>
      <c r="G47" s="3">
        <v>21</v>
      </c>
      <c r="H47" s="3">
        <v>21</v>
      </c>
      <c r="I47" s="3">
        <f t="shared" si="21"/>
        <v>46</v>
      </c>
      <c r="J47" s="3">
        <v>24</v>
      </c>
      <c r="K47" s="3">
        <v>22</v>
      </c>
      <c r="L47" s="3">
        <f t="shared" si="22"/>
        <v>48</v>
      </c>
      <c r="M47" s="3">
        <v>27</v>
      </c>
      <c r="N47" s="3">
        <v>21</v>
      </c>
    </row>
    <row r="48" spans="1:14" ht="15.75" customHeight="1">
      <c r="A48" s="58"/>
      <c r="B48" s="47" t="s">
        <v>37</v>
      </c>
      <c r="C48" s="3">
        <f t="shared" si="17"/>
        <v>0</v>
      </c>
      <c r="D48" s="3">
        <f t="shared" si="18"/>
        <v>0</v>
      </c>
      <c r="E48" s="3">
        <f t="shared" si="19"/>
        <v>0</v>
      </c>
      <c r="F48" s="3">
        <f t="shared" si="20"/>
        <v>0</v>
      </c>
      <c r="G48" s="3">
        <v>0</v>
      </c>
      <c r="H48" s="3">
        <v>0</v>
      </c>
      <c r="I48" s="3">
        <f t="shared" si="21"/>
        <v>0</v>
      </c>
      <c r="J48" s="3">
        <v>0</v>
      </c>
      <c r="K48" s="3">
        <v>0</v>
      </c>
      <c r="L48" s="3">
        <f t="shared" si="22"/>
        <v>0</v>
      </c>
      <c r="M48" s="3">
        <v>0</v>
      </c>
      <c r="N48" s="3">
        <v>0</v>
      </c>
    </row>
    <row r="49" spans="1:14" ht="15.75" customHeight="1">
      <c r="A49" s="58"/>
      <c r="B49" s="47" t="s">
        <v>38</v>
      </c>
      <c r="C49" s="3">
        <f t="shared" si="17"/>
        <v>309</v>
      </c>
      <c r="D49" s="3">
        <f t="shared" si="18"/>
        <v>141</v>
      </c>
      <c r="E49" s="3">
        <f t="shared" si="19"/>
        <v>168</v>
      </c>
      <c r="F49" s="3">
        <f t="shared" si="20"/>
        <v>104</v>
      </c>
      <c r="G49" s="3">
        <v>43</v>
      </c>
      <c r="H49" s="3">
        <v>61</v>
      </c>
      <c r="I49" s="3">
        <f t="shared" si="21"/>
        <v>111</v>
      </c>
      <c r="J49" s="3">
        <v>52</v>
      </c>
      <c r="K49" s="3">
        <v>59</v>
      </c>
      <c r="L49" s="3">
        <f t="shared" si="22"/>
        <v>94</v>
      </c>
      <c r="M49" s="3">
        <v>46</v>
      </c>
      <c r="N49" s="3">
        <v>48</v>
      </c>
    </row>
    <row r="50" spans="1:14" ht="15.75" customHeight="1">
      <c r="A50" s="58"/>
      <c r="B50" s="47" t="s">
        <v>78</v>
      </c>
      <c r="C50" s="3">
        <f t="shared" si="17"/>
        <v>491</v>
      </c>
      <c r="D50" s="3">
        <f t="shared" si="18"/>
        <v>256</v>
      </c>
      <c r="E50" s="3">
        <f t="shared" si="19"/>
        <v>235</v>
      </c>
      <c r="F50" s="3">
        <f t="shared" si="20"/>
        <v>137</v>
      </c>
      <c r="G50" s="3">
        <v>61</v>
      </c>
      <c r="H50" s="3">
        <v>76</v>
      </c>
      <c r="I50" s="3">
        <f t="shared" si="21"/>
        <v>163</v>
      </c>
      <c r="J50" s="3">
        <v>86</v>
      </c>
      <c r="K50" s="3">
        <v>77</v>
      </c>
      <c r="L50" s="3">
        <f t="shared" si="22"/>
        <v>191</v>
      </c>
      <c r="M50" s="3">
        <v>109</v>
      </c>
      <c r="N50" s="3">
        <v>82</v>
      </c>
    </row>
    <row r="51" spans="1:14" ht="15.75" customHeight="1">
      <c r="A51" s="58"/>
      <c r="B51" s="47" t="s">
        <v>31</v>
      </c>
      <c r="C51" s="3">
        <f t="shared" si="17"/>
        <v>445</v>
      </c>
      <c r="D51" s="3">
        <f t="shared" si="18"/>
        <v>231</v>
      </c>
      <c r="E51" s="3">
        <f t="shared" si="19"/>
        <v>214</v>
      </c>
      <c r="F51" s="3">
        <f t="shared" si="20"/>
        <v>145</v>
      </c>
      <c r="G51" s="3">
        <v>71</v>
      </c>
      <c r="H51" s="3">
        <v>74</v>
      </c>
      <c r="I51" s="3">
        <f t="shared" si="21"/>
        <v>143</v>
      </c>
      <c r="J51" s="3">
        <v>74</v>
      </c>
      <c r="K51" s="3">
        <v>69</v>
      </c>
      <c r="L51" s="3">
        <f t="shared" si="22"/>
        <v>157</v>
      </c>
      <c r="M51" s="3">
        <v>86</v>
      </c>
      <c r="N51" s="3">
        <v>71</v>
      </c>
    </row>
    <row r="52" spans="1:14" ht="15.75" customHeight="1">
      <c r="A52" s="58"/>
      <c r="B52" s="47" t="s">
        <v>79</v>
      </c>
      <c r="C52" s="3">
        <f t="shared" si="17"/>
        <v>21</v>
      </c>
      <c r="D52" s="3">
        <f t="shared" si="18"/>
        <v>12</v>
      </c>
      <c r="E52" s="3">
        <f t="shared" si="19"/>
        <v>9</v>
      </c>
      <c r="F52" s="3">
        <f t="shared" si="20"/>
        <v>4</v>
      </c>
      <c r="G52" s="3">
        <v>2</v>
      </c>
      <c r="H52" s="3">
        <v>2</v>
      </c>
      <c r="I52" s="3">
        <f t="shared" si="21"/>
        <v>9</v>
      </c>
      <c r="J52" s="3">
        <v>6</v>
      </c>
      <c r="K52" s="3">
        <v>3</v>
      </c>
      <c r="L52" s="3">
        <f t="shared" si="22"/>
        <v>8</v>
      </c>
      <c r="M52" s="3">
        <v>4</v>
      </c>
      <c r="N52" s="3">
        <v>4</v>
      </c>
    </row>
    <row r="53" spans="1:14" ht="15.75" customHeight="1">
      <c r="A53" s="58"/>
      <c r="B53" s="47" t="s">
        <v>32</v>
      </c>
      <c r="C53" s="3">
        <f t="shared" si="17"/>
        <v>0</v>
      </c>
      <c r="D53" s="3">
        <f t="shared" si="18"/>
        <v>0</v>
      </c>
      <c r="E53" s="3">
        <f t="shared" si="19"/>
        <v>0</v>
      </c>
      <c r="F53" s="3">
        <f t="shared" si="20"/>
        <v>0</v>
      </c>
      <c r="G53" s="3">
        <v>0</v>
      </c>
      <c r="H53" s="3">
        <v>0</v>
      </c>
      <c r="I53" s="3">
        <f t="shared" si="21"/>
        <v>0</v>
      </c>
      <c r="J53" s="3">
        <v>0</v>
      </c>
      <c r="K53" s="3">
        <v>0</v>
      </c>
      <c r="L53" s="3">
        <f t="shared" si="22"/>
        <v>0</v>
      </c>
      <c r="M53" s="3">
        <v>0</v>
      </c>
      <c r="N53" s="3">
        <v>0</v>
      </c>
    </row>
    <row r="54" spans="1:14" ht="15.75" customHeight="1">
      <c r="A54" s="58"/>
      <c r="B54" s="4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75" customHeight="1">
      <c r="A55" s="111" t="s">
        <v>76</v>
      </c>
      <c r="B55" s="112"/>
      <c r="C55" s="34">
        <f aca="true" t="shared" si="23" ref="C55:N55">SUM(C56:C58)</f>
        <v>11605</v>
      </c>
      <c r="D55" s="34">
        <f t="shared" si="23"/>
        <v>5964</v>
      </c>
      <c r="E55" s="34">
        <f t="shared" si="23"/>
        <v>5641</v>
      </c>
      <c r="F55" s="34">
        <f t="shared" si="23"/>
        <v>3746</v>
      </c>
      <c r="G55" s="34">
        <f t="shared" si="23"/>
        <v>1902</v>
      </c>
      <c r="H55" s="34">
        <f t="shared" si="23"/>
        <v>1844</v>
      </c>
      <c r="I55" s="34">
        <f t="shared" si="23"/>
        <v>3927</v>
      </c>
      <c r="J55" s="34">
        <f t="shared" si="23"/>
        <v>2012</v>
      </c>
      <c r="K55" s="34">
        <f t="shared" si="23"/>
        <v>1915</v>
      </c>
      <c r="L55" s="34">
        <f t="shared" si="23"/>
        <v>3932</v>
      </c>
      <c r="M55" s="34">
        <f t="shared" si="23"/>
        <v>2050</v>
      </c>
      <c r="N55" s="34">
        <f t="shared" si="23"/>
        <v>1882</v>
      </c>
    </row>
    <row r="56" spans="1:14" ht="15.75" customHeight="1">
      <c r="A56" s="58"/>
      <c r="B56" s="47" t="s">
        <v>60</v>
      </c>
      <c r="C56" s="3">
        <f>D56+E56</f>
        <v>11417</v>
      </c>
      <c r="D56" s="3">
        <f aca="true" t="shared" si="24" ref="D56:E58">G56+J56+M56</f>
        <v>5878</v>
      </c>
      <c r="E56" s="3">
        <f t="shared" si="24"/>
        <v>5539</v>
      </c>
      <c r="F56" s="3">
        <f>G56+H56</f>
        <v>3677</v>
      </c>
      <c r="G56" s="3">
        <v>1870</v>
      </c>
      <c r="H56" s="3">
        <v>1807</v>
      </c>
      <c r="I56" s="3">
        <f>J56+K56</f>
        <v>3866</v>
      </c>
      <c r="J56" s="3">
        <v>1990</v>
      </c>
      <c r="K56" s="3">
        <v>1876</v>
      </c>
      <c r="L56" s="3">
        <f>M56+N56</f>
        <v>3874</v>
      </c>
      <c r="M56" s="3">
        <v>2018</v>
      </c>
      <c r="N56" s="3">
        <v>1856</v>
      </c>
    </row>
    <row r="57" spans="1:14" ht="15.75" customHeight="1">
      <c r="A57" s="58"/>
      <c r="B57" s="47" t="s">
        <v>61</v>
      </c>
      <c r="C57" s="3">
        <f>D57+E57</f>
        <v>188</v>
      </c>
      <c r="D57" s="3">
        <f t="shared" si="24"/>
        <v>86</v>
      </c>
      <c r="E57" s="3">
        <f t="shared" si="24"/>
        <v>102</v>
      </c>
      <c r="F57" s="3">
        <f>G57+H57</f>
        <v>69</v>
      </c>
      <c r="G57" s="3">
        <v>32</v>
      </c>
      <c r="H57" s="3">
        <v>37</v>
      </c>
      <c r="I57" s="3">
        <f>J57+K57</f>
        <v>61</v>
      </c>
      <c r="J57" s="3">
        <v>22</v>
      </c>
      <c r="K57" s="3">
        <v>39</v>
      </c>
      <c r="L57" s="3">
        <f>M57+N57</f>
        <v>58</v>
      </c>
      <c r="M57" s="3">
        <v>32</v>
      </c>
      <c r="N57" s="3">
        <v>26</v>
      </c>
    </row>
    <row r="58" spans="1:14" s="76" customFormat="1" ht="15.75" customHeight="1">
      <c r="A58" s="73"/>
      <c r="B58" s="74" t="s">
        <v>33</v>
      </c>
      <c r="C58" s="75">
        <f>D58+E58</f>
        <v>0</v>
      </c>
      <c r="D58" s="75">
        <f t="shared" si="24"/>
        <v>0</v>
      </c>
      <c r="E58" s="75">
        <f t="shared" si="24"/>
        <v>0</v>
      </c>
      <c r="F58" s="75">
        <f>G58+H58</f>
        <v>0</v>
      </c>
      <c r="G58" s="75">
        <v>0</v>
      </c>
      <c r="H58" s="75">
        <v>0</v>
      </c>
      <c r="I58" s="75">
        <f>J58+K58</f>
        <v>0</v>
      </c>
      <c r="J58" s="75">
        <v>0</v>
      </c>
      <c r="K58" s="75">
        <v>0</v>
      </c>
      <c r="L58" s="75">
        <f>M58+N58</f>
        <v>0</v>
      </c>
      <c r="M58" s="75">
        <v>0</v>
      </c>
      <c r="N58" s="75">
        <v>0</v>
      </c>
    </row>
  </sheetData>
  <mergeCells count="18">
    <mergeCell ref="A55:B55"/>
    <mergeCell ref="A13:B13"/>
    <mergeCell ref="A25:B25"/>
    <mergeCell ref="A38:B38"/>
    <mergeCell ref="A41:B41"/>
    <mergeCell ref="A2:B3"/>
    <mergeCell ref="A8:B8"/>
    <mergeCell ref="A9:B9"/>
    <mergeCell ref="A11:B11"/>
    <mergeCell ref="A12:B12"/>
    <mergeCell ref="A4:B4"/>
    <mergeCell ref="A5:B5"/>
    <mergeCell ref="A6:B6"/>
    <mergeCell ref="A7:B7"/>
    <mergeCell ref="L2:N2"/>
    <mergeCell ref="C2:E2"/>
    <mergeCell ref="F2:H2"/>
    <mergeCell ref="I2:K2"/>
  </mergeCells>
  <printOptions/>
  <pageMargins left="0.7874015748031497" right="0.7874015748031497" top="0.7874015748031497" bottom="0.5905511811023623" header="0.3937007874015748" footer="0.3937007874015748"/>
  <pageSetup firstPageNumber="35" useFirstPageNumber="1" fitToHeight="0" horizontalDpi="300" verticalDpi="300" orientation="portrait" paperSize="9" scale="80" r:id="rId3"/>
  <headerFooter alignWithMargins="0">
    <oddHeader>&amp;R&amp;"ＭＳ Ｐゴシック,標準"&amp;18幼稚園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A61"/>
  <sheetViews>
    <sheetView zoomScaleSheetLayoutView="85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Z10" sqref="Z10:Z12"/>
    </sheetView>
  </sheetViews>
  <sheetFormatPr defaultColWidth="8.796875" defaultRowHeight="14.25"/>
  <cols>
    <col min="1" max="1" width="2.59765625" style="2" customWidth="1"/>
    <col min="2" max="2" width="11.59765625" style="2" customWidth="1"/>
    <col min="3" max="3" width="6.09765625" style="2" customWidth="1"/>
    <col min="4" max="4" width="5.19921875" style="2" customWidth="1"/>
    <col min="5" max="5" width="6.3984375" style="2" customWidth="1"/>
    <col min="6" max="9" width="5.59765625" style="2" customWidth="1"/>
    <col min="10" max="15" width="5.09765625" style="2" customWidth="1"/>
    <col min="16" max="16" width="6" style="2" customWidth="1"/>
    <col min="17" max="17" width="6.09765625" style="2" customWidth="1"/>
    <col min="18" max="18" width="4.59765625" style="2" customWidth="1"/>
    <col min="19" max="21" width="5.59765625" style="2" customWidth="1"/>
    <col min="22" max="22" width="5.09765625" style="2" customWidth="1"/>
    <col min="23" max="26" width="5.59765625" style="2" customWidth="1"/>
    <col min="27" max="16384" width="9" style="2" customWidth="1"/>
  </cols>
  <sheetData>
    <row r="1" spans="1:2" s="56" customFormat="1" ht="24" customHeight="1">
      <c r="A1" s="66" t="s">
        <v>97</v>
      </c>
      <c r="B1" s="67"/>
    </row>
    <row r="2" spans="1:26" s="1" customFormat="1" ht="13.5" customHeight="1">
      <c r="A2" s="155" t="s">
        <v>88</v>
      </c>
      <c r="B2" s="156"/>
      <c r="C2" s="155" t="s">
        <v>89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7" t="s">
        <v>34</v>
      </c>
      <c r="Y2" s="156" t="s">
        <v>14</v>
      </c>
      <c r="Z2" s="154"/>
    </row>
    <row r="3" spans="1:26" s="1" customFormat="1" ht="13.5" customHeight="1">
      <c r="A3" s="155"/>
      <c r="B3" s="156"/>
      <c r="C3" s="155" t="s">
        <v>4</v>
      </c>
      <c r="D3" s="156"/>
      <c r="E3" s="156"/>
      <c r="F3" s="156" t="s">
        <v>90</v>
      </c>
      <c r="G3" s="156"/>
      <c r="H3" s="154" t="s">
        <v>94</v>
      </c>
      <c r="I3" s="155"/>
      <c r="J3" s="156" t="s">
        <v>91</v>
      </c>
      <c r="K3" s="156"/>
      <c r="L3" s="154" t="s">
        <v>95</v>
      </c>
      <c r="M3" s="158"/>
      <c r="N3" s="154" t="s">
        <v>96</v>
      </c>
      <c r="O3" s="155"/>
      <c r="P3" s="156" t="s">
        <v>92</v>
      </c>
      <c r="Q3" s="156"/>
      <c r="R3" s="156" t="s">
        <v>15</v>
      </c>
      <c r="S3" s="156"/>
      <c r="T3" s="68" t="s">
        <v>82</v>
      </c>
      <c r="U3" s="68" t="s">
        <v>85</v>
      </c>
      <c r="V3" s="156" t="s">
        <v>35</v>
      </c>
      <c r="W3" s="156"/>
      <c r="X3" s="157"/>
      <c r="Y3" s="156"/>
      <c r="Z3" s="154"/>
    </row>
    <row r="4" spans="1:26" s="1" customFormat="1" ht="13.5" customHeight="1">
      <c r="A4" s="155"/>
      <c r="B4" s="156"/>
      <c r="C4" s="62" t="s">
        <v>4</v>
      </c>
      <c r="D4" s="63" t="s">
        <v>6</v>
      </c>
      <c r="E4" s="63" t="s">
        <v>7</v>
      </c>
      <c r="F4" s="63" t="s">
        <v>6</v>
      </c>
      <c r="G4" s="63" t="s">
        <v>7</v>
      </c>
      <c r="H4" s="63" t="s">
        <v>93</v>
      </c>
      <c r="I4" s="63" t="s">
        <v>83</v>
      </c>
      <c r="J4" s="63" t="s">
        <v>6</v>
      </c>
      <c r="K4" s="63" t="s">
        <v>7</v>
      </c>
      <c r="L4" s="63" t="s">
        <v>93</v>
      </c>
      <c r="M4" s="63" t="s">
        <v>83</v>
      </c>
      <c r="N4" s="63" t="s">
        <v>93</v>
      </c>
      <c r="O4" s="63" t="s">
        <v>83</v>
      </c>
      <c r="P4" s="63" t="s">
        <v>6</v>
      </c>
      <c r="Q4" s="63" t="s">
        <v>7</v>
      </c>
      <c r="R4" s="63" t="s">
        <v>6</v>
      </c>
      <c r="S4" s="63" t="s">
        <v>7</v>
      </c>
      <c r="T4" s="65" t="s">
        <v>83</v>
      </c>
      <c r="U4" s="65" t="s">
        <v>83</v>
      </c>
      <c r="V4" s="63" t="s">
        <v>6</v>
      </c>
      <c r="W4" s="63" t="s">
        <v>7</v>
      </c>
      <c r="X4" s="157"/>
      <c r="Y4" s="63" t="s">
        <v>16</v>
      </c>
      <c r="Z4" s="64" t="s">
        <v>17</v>
      </c>
    </row>
    <row r="5" spans="1:26" s="1" customFormat="1" ht="15.75" customHeight="1">
      <c r="A5" s="130">
        <v>17</v>
      </c>
      <c r="B5" s="131"/>
      <c r="C5" s="3">
        <v>4473</v>
      </c>
      <c r="D5" s="3">
        <v>203</v>
      </c>
      <c r="E5" s="3">
        <v>4270</v>
      </c>
      <c r="F5" s="3">
        <v>126</v>
      </c>
      <c r="G5" s="3">
        <v>296</v>
      </c>
      <c r="H5" s="3" t="s">
        <v>117</v>
      </c>
      <c r="I5" s="3" t="s">
        <v>117</v>
      </c>
      <c r="J5" s="3">
        <v>16</v>
      </c>
      <c r="K5" s="3">
        <v>118</v>
      </c>
      <c r="L5" s="3" t="s">
        <v>117</v>
      </c>
      <c r="M5" s="3" t="s">
        <v>117</v>
      </c>
      <c r="N5" s="3" t="s">
        <v>117</v>
      </c>
      <c r="O5" s="3" t="s">
        <v>117</v>
      </c>
      <c r="P5" s="3">
        <v>50</v>
      </c>
      <c r="Q5" s="3">
        <v>3456</v>
      </c>
      <c r="R5" s="3">
        <v>1</v>
      </c>
      <c r="S5" s="3">
        <v>24</v>
      </c>
      <c r="T5" s="3">
        <v>3</v>
      </c>
      <c r="U5" s="3">
        <v>0</v>
      </c>
      <c r="V5" s="3">
        <v>10</v>
      </c>
      <c r="W5" s="3">
        <v>373</v>
      </c>
      <c r="X5" s="3">
        <v>392</v>
      </c>
      <c r="Y5" s="3">
        <v>59</v>
      </c>
      <c r="Z5" s="3">
        <v>52</v>
      </c>
    </row>
    <row r="6" spans="1:26" s="1" customFormat="1" ht="15.75" customHeight="1">
      <c r="A6" s="130">
        <f>A5+1</f>
        <v>18</v>
      </c>
      <c r="B6" s="131"/>
      <c r="C6" s="3">
        <v>4467</v>
      </c>
      <c r="D6" s="3">
        <v>211</v>
      </c>
      <c r="E6" s="3">
        <v>4256</v>
      </c>
      <c r="F6" s="3">
        <v>121</v>
      </c>
      <c r="G6" s="3">
        <v>310</v>
      </c>
      <c r="H6" s="3" t="s">
        <v>117</v>
      </c>
      <c r="I6" s="3" t="s">
        <v>117</v>
      </c>
      <c r="J6" s="3">
        <v>17</v>
      </c>
      <c r="K6" s="3">
        <v>96</v>
      </c>
      <c r="L6" s="3" t="s">
        <v>117</v>
      </c>
      <c r="M6" s="3" t="s">
        <v>117</v>
      </c>
      <c r="N6" s="3" t="s">
        <v>117</v>
      </c>
      <c r="O6" s="3" t="s">
        <v>117</v>
      </c>
      <c r="P6" s="3">
        <v>64</v>
      </c>
      <c r="Q6" s="3">
        <v>3449</v>
      </c>
      <c r="R6" s="3">
        <v>1</v>
      </c>
      <c r="S6" s="3">
        <v>8</v>
      </c>
      <c r="T6" s="3">
        <v>3</v>
      </c>
      <c r="U6" s="3">
        <v>0</v>
      </c>
      <c r="V6" s="3">
        <v>8</v>
      </c>
      <c r="W6" s="3">
        <v>390</v>
      </c>
      <c r="X6" s="3">
        <v>403</v>
      </c>
      <c r="Y6" s="3">
        <v>89</v>
      </c>
      <c r="Z6" s="3">
        <v>50</v>
      </c>
    </row>
    <row r="7" spans="1:26" s="1" customFormat="1" ht="15.75" customHeight="1">
      <c r="A7" s="130">
        <f>A6+1</f>
        <v>19</v>
      </c>
      <c r="B7" s="131"/>
      <c r="C7" s="3">
        <v>4459</v>
      </c>
      <c r="D7" s="3">
        <v>217</v>
      </c>
      <c r="E7" s="3">
        <v>4242</v>
      </c>
      <c r="F7" s="3">
        <v>125</v>
      </c>
      <c r="G7" s="3">
        <v>306</v>
      </c>
      <c r="H7" s="3" t="s">
        <v>117</v>
      </c>
      <c r="I7" s="3" t="s">
        <v>117</v>
      </c>
      <c r="J7" s="3">
        <v>14</v>
      </c>
      <c r="K7" s="3">
        <v>93</v>
      </c>
      <c r="L7" s="3" t="s">
        <v>117</v>
      </c>
      <c r="M7" s="3" t="s">
        <v>117</v>
      </c>
      <c r="N7" s="3" t="s">
        <v>117</v>
      </c>
      <c r="O7" s="3" t="s">
        <v>117</v>
      </c>
      <c r="P7" s="3">
        <v>65</v>
      </c>
      <c r="Q7" s="3">
        <v>3422</v>
      </c>
      <c r="R7" s="3">
        <v>1</v>
      </c>
      <c r="S7" s="3">
        <v>11</v>
      </c>
      <c r="T7" s="3">
        <v>1</v>
      </c>
      <c r="U7" s="3">
        <v>1</v>
      </c>
      <c r="V7" s="3">
        <v>12</v>
      </c>
      <c r="W7" s="3">
        <v>408</v>
      </c>
      <c r="X7" s="3">
        <v>446</v>
      </c>
      <c r="Y7" s="3">
        <v>103</v>
      </c>
      <c r="Z7" s="3">
        <v>50</v>
      </c>
    </row>
    <row r="8" spans="1:26" s="1" customFormat="1" ht="15.75" customHeight="1">
      <c r="A8" s="130">
        <f>A7+1</f>
        <v>20</v>
      </c>
      <c r="B8" s="108"/>
      <c r="C8" s="3">
        <v>4428</v>
      </c>
      <c r="D8" s="3">
        <v>219</v>
      </c>
      <c r="E8" s="3">
        <v>4209</v>
      </c>
      <c r="F8" s="3">
        <v>123</v>
      </c>
      <c r="G8" s="3">
        <v>306</v>
      </c>
      <c r="H8" s="3">
        <v>15</v>
      </c>
      <c r="I8" s="3">
        <v>41</v>
      </c>
      <c r="J8" s="3">
        <v>3</v>
      </c>
      <c r="K8" s="3">
        <v>77</v>
      </c>
      <c r="L8" s="3" t="s">
        <v>117</v>
      </c>
      <c r="M8" s="3">
        <v>13</v>
      </c>
      <c r="N8" s="3" t="s">
        <v>117</v>
      </c>
      <c r="O8" s="3">
        <v>6</v>
      </c>
      <c r="P8" s="3">
        <v>65</v>
      </c>
      <c r="Q8" s="3">
        <v>3356</v>
      </c>
      <c r="R8" s="3">
        <v>0</v>
      </c>
      <c r="S8" s="3">
        <v>15</v>
      </c>
      <c r="T8" s="3">
        <v>2</v>
      </c>
      <c r="U8" s="3">
        <v>2</v>
      </c>
      <c r="V8" s="3">
        <v>13</v>
      </c>
      <c r="W8" s="3">
        <v>391</v>
      </c>
      <c r="X8" s="3">
        <v>456</v>
      </c>
      <c r="Y8" s="3">
        <v>78</v>
      </c>
      <c r="Z8" s="3">
        <v>72</v>
      </c>
    </row>
    <row r="9" spans="1:26" s="60" customFormat="1" ht="15.75" customHeight="1">
      <c r="A9" s="138">
        <f>A8+1</f>
        <v>21</v>
      </c>
      <c r="B9" s="139"/>
      <c r="C9" s="61">
        <f aca="true" t="shared" si="0" ref="C9:Z9">C14+C26+C39+C42+C56</f>
        <v>4366</v>
      </c>
      <c r="D9" s="61">
        <f t="shared" si="0"/>
        <v>213</v>
      </c>
      <c r="E9" s="61">
        <f t="shared" si="0"/>
        <v>4153</v>
      </c>
      <c r="F9" s="61">
        <f t="shared" si="0"/>
        <v>119</v>
      </c>
      <c r="G9" s="61">
        <f t="shared" si="0"/>
        <v>311</v>
      </c>
      <c r="H9" s="61">
        <f t="shared" si="0"/>
        <v>13</v>
      </c>
      <c r="I9" s="61">
        <f t="shared" si="0"/>
        <v>46</v>
      </c>
      <c r="J9" s="61">
        <f t="shared" si="0"/>
        <v>5</v>
      </c>
      <c r="K9" s="61">
        <f t="shared" si="0"/>
        <v>59</v>
      </c>
      <c r="L9" s="61">
        <f t="shared" si="0"/>
        <v>1</v>
      </c>
      <c r="M9" s="61">
        <f t="shared" si="0"/>
        <v>27</v>
      </c>
      <c r="N9" s="61">
        <f t="shared" si="0"/>
        <v>1</v>
      </c>
      <c r="O9" s="61">
        <f t="shared" si="0"/>
        <v>9</v>
      </c>
      <c r="P9" s="61">
        <f t="shared" si="0"/>
        <v>65</v>
      </c>
      <c r="Q9" s="61">
        <f t="shared" si="0"/>
        <v>3358</v>
      </c>
      <c r="R9" s="61">
        <f t="shared" si="0"/>
        <v>1</v>
      </c>
      <c r="S9" s="61">
        <f t="shared" si="0"/>
        <v>9</v>
      </c>
      <c r="T9" s="61">
        <f t="shared" si="0"/>
        <v>3</v>
      </c>
      <c r="U9" s="61">
        <f t="shared" si="0"/>
        <v>0</v>
      </c>
      <c r="V9" s="61">
        <f t="shared" si="0"/>
        <v>8</v>
      </c>
      <c r="W9" s="61">
        <f t="shared" si="0"/>
        <v>331</v>
      </c>
      <c r="X9" s="61">
        <f t="shared" si="0"/>
        <v>533</v>
      </c>
      <c r="Y9" s="61">
        <f t="shared" si="0"/>
        <v>68</v>
      </c>
      <c r="Z9" s="61">
        <f t="shared" si="0"/>
        <v>69</v>
      </c>
    </row>
    <row r="10" spans="1:26" s="1" customFormat="1" ht="15.75" customHeight="1">
      <c r="A10" s="148" t="s">
        <v>11</v>
      </c>
      <c r="B10" s="149"/>
      <c r="C10" s="3">
        <f>D10+E10</f>
        <v>7</v>
      </c>
      <c r="D10" s="3">
        <f>F10+J10+P10+R10+V10+H10+L10+N10</f>
        <v>2</v>
      </c>
      <c r="E10" s="3">
        <f>G10+K10+I10+Q10+S10+M10+O10+T10+U10+W10</f>
        <v>5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2</v>
      </c>
      <c r="Q10" s="3">
        <v>3</v>
      </c>
      <c r="R10" s="3">
        <v>0</v>
      </c>
      <c r="S10" s="3">
        <v>0</v>
      </c>
      <c r="T10" s="3">
        <v>1</v>
      </c>
      <c r="U10" s="3">
        <v>0</v>
      </c>
      <c r="V10" s="3">
        <v>0</v>
      </c>
      <c r="W10" s="3">
        <v>0</v>
      </c>
      <c r="X10" s="3">
        <v>5</v>
      </c>
      <c r="Y10" s="3">
        <v>0</v>
      </c>
      <c r="Z10" s="3">
        <v>0</v>
      </c>
    </row>
    <row r="11" spans="1:26" s="1" customFormat="1" ht="15.75" customHeight="1">
      <c r="A11" s="148" t="s">
        <v>12</v>
      </c>
      <c r="B11" s="149"/>
      <c r="C11" s="3">
        <f>D11+E11</f>
        <v>1679</v>
      </c>
      <c r="D11" s="3">
        <f>F11+J11+P11+R11+V11+H11+L11+N11</f>
        <v>44</v>
      </c>
      <c r="E11" s="3">
        <f>G11+K11+I11+Q11+S11+M11+O11+T11+U11+W11</f>
        <v>1635</v>
      </c>
      <c r="F11" s="3">
        <v>11</v>
      </c>
      <c r="G11" s="3">
        <v>217</v>
      </c>
      <c r="H11" s="3">
        <v>0</v>
      </c>
      <c r="I11" s="3">
        <v>6</v>
      </c>
      <c r="J11" s="3">
        <v>0</v>
      </c>
      <c r="K11" s="3">
        <v>25</v>
      </c>
      <c r="L11" s="3">
        <v>0</v>
      </c>
      <c r="M11" s="3">
        <v>0</v>
      </c>
      <c r="N11" s="3">
        <v>0</v>
      </c>
      <c r="O11" s="3">
        <v>0</v>
      </c>
      <c r="P11" s="3">
        <v>28</v>
      </c>
      <c r="Q11" s="3">
        <v>1162</v>
      </c>
      <c r="R11" s="3">
        <v>0</v>
      </c>
      <c r="S11" s="3">
        <v>5</v>
      </c>
      <c r="T11" s="3">
        <v>0</v>
      </c>
      <c r="U11" s="3">
        <v>0</v>
      </c>
      <c r="V11" s="3">
        <v>5</v>
      </c>
      <c r="W11" s="3">
        <v>220</v>
      </c>
      <c r="X11" s="3">
        <v>190</v>
      </c>
      <c r="Y11" s="3">
        <v>41</v>
      </c>
      <c r="Z11" s="3">
        <v>23</v>
      </c>
    </row>
    <row r="12" spans="1:26" s="1" customFormat="1" ht="15.75" customHeight="1">
      <c r="A12" s="148" t="s">
        <v>13</v>
      </c>
      <c r="B12" s="149"/>
      <c r="C12" s="3">
        <f>D12+E12</f>
        <v>2680</v>
      </c>
      <c r="D12" s="3">
        <f>F12+J12+P12+R12+V12+H12+L12+N12</f>
        <v>167</v>
      </c>
      <c r="E12" s="3">
        <f>G12+K12+I12+Q12+S12+M12+O12+T12+U12+W12</f>
        <v>2513</v>
      </c>
      <c r="F12" s="3">
        <v>108</v>
      </c>
      <c r="G12" s="3">
        <v>94</v>
      </c>
      <c r="H12" s="3">
        <v>13</v>
      </c>
      <c r="I12" s="3">
        <v>39</v>
      </c>
      <c r="J12" s="3">
        <v>5</v>
      </c>
      <c r="K12" s="3">
        <v>34</v>
      </c>
      <c r="L12" s="3">
        <v>1</v>
      </c>
      <c r="M12" s="3">
        <v>27</v>
      </c>
      <c r="N12" s="3">
        <v>1</v>
      </c>
      <c r="O12" s="3">
        <v>9</v>
      </c>
      <c r="P12" s="3">
        <v>35</v>
      </c>
      <c r="Q12" s="3">
        <v>2193</v>
      </c>
      <c r="R12" s="3">
        <v>1</v>
      </c>
      <c r="S12" s="3">
        <v>4</v>
      </c>
      <c r="T12" s="3">
        <v>2</v>
      </c>
      <c r="U12" s="3">
        <v>0</v>
      </c>
      <c r="V12" s="3">
        <v>3</v>
      </c>
      <c r="W12" s="3">
        <v>111</v>
      </c>
      <c r="X12" s="3">
        <v>338</v>
      </c>
      <c r="Y12" s="3">
        <v>27</v>
      </c>
      <c r="Z12" s="3">
        <v>46</v>
      </c>
    </row>
    <row r="13" spans="1:26" s="1" customFormat="1" ht="15.75" customHeight="1">
      <c r="A13" s="58"/>
      <c r="B13" s="5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" customFormat="1" ht="15.75" customHeight="1">
      <c r="A14" s="111" t="s">
        <v>67</v>
      </c>
      <c r="B14" s="112"/>
      <c r="C14" s="34">
        <f aca="true" t="shared" si="1" ref="C14:Z14">SUM(C15:C24)</f>
        <v>264</v>
      </c>
      <c r="D14" s="34">
        <f t="shared" si="1"/>
        <v>5</v>
      </c>
      <c r="E14" s="34">
        <f t="shared" si="1"/>
        <v>259</v>
      </c>
      <c r="F14" s="34">
        <f t="shared" si="1"/>
        <v>2</v>
      </c>
      <c r="G14" s="34">
        <f t="shared" si="1"/>
        <v>33</v>
      </c>
      <c r="H14" s="34">
        <f t="shared" si="1"/>
        <v>0</v>
      </c>
      <c r="I14" s="34">
        <f t="shared" si="1"/>
        <v>0</v>
      </c>
      <c r="J14" s="34">
        <f t="shared" si="1"/>
        <v>0</v>
      </c>
      <c r="K14" s="34">
        <f t="shared" si="1"/>
        <v>11</v>
      </c>
      <c r="L14" s="34">
        <f t="shared" si="1"/>
        <v>0</v>
      </c>
      <c r="M14" s="34">
        <f t="shared" si="1"/>
        <v>0</v>
      </c>
      <c r="N14" s="34">
        <f t="shared" si="1"/>
        <v>0</v>
      </c>
      <c r="O14" s="34">
        <f t="shared" si="1"/>
        <v>0</v>
      </c>
      <c r="P14" s="34">
        <f t="shared" si="1"/>
        <v>3</v>
      </c>
      <c r="Q14" s="34">
        <f t="shared" si="1"/>
        <v>196</v>
      </c>
      <c r="R14" s="34">
        <f t="shared" si="1"/>
        <v>0</v>
      </c>
      <c r="S14" s="34">
        <f t="shared" si="1"/>
        <v>1</v>
      </c>
      <c r="T14" s="34">
        <f t="shared" si="1"/>
        <v>0</v>
      </c>
      <c r="U14" s="34">
        <f t="shared" si="1"/>
        <v>0</v>
      </c>
      <c r="V14" s="34">
        <f t="shared" si="1"/>
        <v>0</v>
      </c>
      <c r="W14" s="34">
        <f t="shared" si="1"/>
        <v>18</v>
      </c>
      <c r="X14" s="34">
        <f t="shared" si="1"/>
        <v>51</v>
      </c>
      <c r="Y14" s="34">
        <f t="shared" si="1"/>
        <v>0</v>
      </c>
      <c r="Z14" s="34">
        <f t="shared" si="1"/>
        <v>4</v>
      </c>
    </row>
    <row r="15" spans="1:26" s="1" customFormat="1" ht="15.75" customHeight="1">
      <c r="A15" s="58"/>
      <c r="B15" s="47" t="s">
        <v>44</v>
      </c>
      <c r="C15" s="3">
        <f aca="true" t="shared" si="2" ref="C15:C24">D15+E15</f>
        <v>36</v>
      </c>
      <c r="D15" s="3">
        <f aca="true" t="shared" si="3" ref="D15:D24">F15+J15+P15+R15+V15+H15+L15+N15</f>
        <v>1</v>
      </c>
      <c r="E15" s="3">
        <f>G15+K15+Q15+S15+T15+U15+W15+I15+M15+O15</f>
        <v>35</v>
      </c>
      <c r="F15" s="3">
        <v>1</v>
      </c>
      <c r="G15" s="3">
        <v>4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31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2</v>
      </c>
      <c r="Y15" s="3">
        <v>0</v>
      </c>
      <c r="Z15" s="3">
        <v>0</v>
      </c>
    </row>
    <row r="16" spans="1:26" s="1" customFormat="1" ht="15.75" customHeight="1">
      <c r="A16" s="58"/>
      <c r="B16" s="47" t="s">
        <v>45</v>
      </c>
      <c r="C16" s="3">
        <f t="shared" si="2"/>
        <v>69</v>
      </c>
      <c r="D16" s="3">
        <f t="shared" si="3"/>
        <v>2</v>
      </c>
      <c r="E16" s="3">
        <f aca="true" t="shared" si="4" ref="E16:E24">G16+K16+Q16+S16+T16+U16+W16+I16+M16+O16</f>
        <v>67</v>
      </c>
      <c r="F16" s="3">
        <v>1</v>
      </c>
      <c r="G16" s="3">
        <v>11</v>
      </c>
      <c r="H16" s="3">
        <v>0</v>
      </c>
      <c r="I16" s="3">
        <v>0</v>
      </c>
      <c r="J16" s="3">
        <v>0</v>
      </c>
      <c r="K16" s="3">
        <v>7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48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18</v>
      </c>
      <c r="Y16" s="3">
        <v>0</v>
      </c>
      <c r="Z16" s="3">
        <v>1</v>
      </c>
    </row>
    <row r="17" spans="1:26" s="1" customFormat="1" ht="15.75" customHeight="1">
      <c r="A17" s="58"/>
      <c r="B17" s="47" t="s">
        <v>46</v>
      </c>
      <c r="C17" s="3">
        <f t="shared" si="2"/>
        <v>13</v>
      </c>
      <c r="D17" s="3">
        <f t="shared" si="3"/>
        <v>0</v>
      </c>
      <c r="E17" s="3">
        <f t="shared" si="4"/>
        <v>13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2</v>
      </c>
      <c r="X17" s="3">
        <v>7</v>
      </c>
      <c r="Y17" s="3">
        <v>0</v>
      </c>
      <c r="Z17" s="3">
        <v>1</v>
      </c>
    </row>
    <row r="18" spans="1:26" s="1" customFormat="1" ht="15.75" customHeight="1">
      <c r="A18" s="58"/>
      <c r="B18" s="47" t="s">
        <v>36</v>
      </c>
      <c r="C18" s="3">
        <f t="shared" si="2"/>
        <v>25</v>
      </c>
      <c r="D18" s="3">
        <f t="shared" si="3"/>
        <v>0</v>
      </c>
      <c r="E18" s="3">
        <f t="shared" si="4"/>
        <v>25</v>
      </c>
      <c r="F18" s="3">
        <v>0</v>
      </c>
      <c r="G18" s="3">
        <v>5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15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5</v>
      </c>
      <c r="X18" s="3">
        <v>0</v>
      </c>
      <c r="Y18" s="3">
        <v>0</v>
      </c>
      <c r="Z18" s="3">
        <v>0</v>
      </c>
    </row>
    <row r="19" spans="1:26" s="1" customFormat="1" ht="15.75" customHeight="1">
      <c r="A19" s="58"/>
      <c r="B19" s="47" t="s">
        <v>39</v>
      </c>
      <c r="C19" s="3">
        <f t="shared" si="2"/>
        <v>64</v>
      </c>
      <c r="D19" s="3">
        <f t="shared" si="3"/>
        <v>2</v>
      </c>
      <c r="E19" s="3">
        <f t="shared" si="4"/>
        <v>62</v>
      </c>
      <c r="F19" s="3">
        <v>0</v>
      </c>
      <c r="G19" s="3">
        <v>8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2</v>
      </c>
      <c r="Q19" s="3">
        <v>48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6</v>
      </c>
      <c r="X19" s="3">
        <v>17</v>
      </c>
      <c r="Y19" s="3">
        <v>0</v>
      </c>
      <c r="Z19" s="3">
        <v>0</v>
      </c>
    </row>
    <row r="20" spans="1:26" s="1" customFormat="1" ht="15.75" customHeight="1">
      <c r="A20" s="58"/>
      <c r="B20" s="47" t="s">
        <v>21</v>
      </c>
      <c r="C20" s="3">
        <f t="shared" si="2"/>
        <v>18</v>
      </c>
      <c r="D20" s="3">
        <f t="shared" si="3"/>
        <v>0</v>
      </c>
      <c r="E20" s="3">
        <f t="shared" si="4"/>
        <v>18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15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3</v>
      </c>
      <c r="Y20" s="3">
        <v>0</v>
      </c>
      <c r="Z20" s="3">
        <v>2</v>
      </c>
    </row>
    <row r="21" spans="1:26" s="1" customFormat="1" ht="15.75" customHeight="1">
      <c r="A21" s="58"/>
      <c r="B21" s="47" t="s">
        <v>22</v>
      </c>
      <c r="C21" s="3">
        <f t="shared" si="2"/>
        <v>9</v>
      </c>
      <c r="D21" s="3">
        <f t="shared" si="3"/>
        <v>0</v>
      </c>
      <c r="E21" s="3">
        <f t="shared" si="4"/>
        <v>9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8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</row>
    <row r="22" spans="1:26" s="1" customFormat="1" ht="15.75" customHeight="1">
      <c r="A22" s="58"/>
      <c r="B22" s="47" t="s">
        <v>23</v>
      </c>
      <c r="C22" s="3">
        <f t="shared" si="2"/>
        <v>5</v>
      </c>
      <c r="D22" s="3">
        <f t="shared" si="3"/>
        <v>0</v>
      </c>
      <c r="E22" s="3">
        <f t="shared" si="4"/>
        <v>5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4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</row>
    <row r="23" spans="1:26" s="1" customFormat="1" ht="15.75" customHeight="1">
      <c r="A23" s="58"/>
      <c r="B23" s="47" t="s">
        <v>24</v>
      </c>
      <c r="C23" s="3">
        <f t="shared" si="2"/>
        <v>11</v>
      </c>
      <c r="D23" s="3">
        <f t="shared" si="3"/>
        <v>0</v>
      </c>
      <c r="E23" s="3">
        <f t="shared" si="4"/>
        <v>11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8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2</v>
      </c>
      <c r="X23" s="3">
        <v>3</v>
      </c>
      <c r="Y23" s="3">
        <v>0</v>
      </c>
      <c r="Z23" s="3">
        <v>0</v>
      </c>
    </row>
    <row r="24" spans="1:26" s="1" customFormat="1" ht="15.75" customHeight="1">
      <c r="A24" s="58"/>
      <c r="B24" s="47" t="s">
        <v>25</v>
      </c>
      <c r="C24" s="3">
        <f t="shared" si="2"/>
        <v>14</v>
      </c>
      <c r="D24" s="3">
        <f t="shared" si="3"/>
        <v>0</v>
      </c>
      <c r="E24" s="3">
        <f t="shared" si="4"/>
        <v>14</v>
      </c>
      <c r="F24" s="3">
        <v>0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9</v>
      </c>
      <c r="R24" s="3">
        <v>0</v>
      </c>
      <c r="S24" s="3">
        <v>1</v>
      </c>
      <c r="T24" s="3">
        <v>0</v>
      </c>
      <c r="U24" s="3">
        <v>0</v>
      </c>
      <c r="V24" s="3">
        <v>0</v>
      </c>
      <c r="W24" s="3">
        <v>2</v>
      </c>
      <c r="X24" s="3">
        <v>1</v>
      </c>
      <c r="Y24" s="3">
        <v>0</v>
      </c>
      <c r="Z24" s="3">
        <v>0</v>
      </c>
    </row>
    <row r="25" spans="1:26" s="1" customFormat="1" ht="15.75" customHeight="1">
      <c r="A25" s="58"/>
      <c r="B25" s="4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1" customFormat="1" ht="15.75" customHeight="1">
      <c r="A26" s="111" t="s">
        <v>70</v>
      </c>
      <c r="B26" s="112"/>
      <c r="C26" s="34">
        <f aca="true" t="shared" si="5" ref="C26:Z26">SUM(C27:C37)</f>
        <v>1092</v>
      </c>
      <c r="D26" s="34">
        <f t="shared" si="5"/>
        <v>57</v>
      </c>
      <c r="E26" s="34">
        <f t="shared" si="5"/>
        <v>1035</v>
      </c>
      <c r="F26" s="34">
        <f t="shared" si="5"/>
        <v>39</v>
      </c>
      <c r="G26" s="34">
        <f t="shared" si="5"/>
        <v>76</v>
      </c>
      <c r="H26" s="34">
        <f t="shared" si="5"/>
        <v>5</v>
      </c>
      <c r="I26" s="34">
        <f t="shared" si="5"/>
        <v>9</v>
      </c>
      <c r="J26" s="34">
        <f t="shared" si="5"/>
        <v>1</v>
      </c>
      <c r="K26" s="34">
        <f t="shared" si="5"/>
        <v>16</v>
      </c>
      <c r="L26" s="34">
        <f t="shared" si="5"/>
        <v>0</v>
      </c>
      <c r="M26" s="34">
        <f t="shared" si="5"/>
        <v>4</v>
      </c>
      <c r="N26" s="34">
        <f t="shared" si="5"/>
        <v>1</v>
      </c>
      <c r="O26" s="34">
        <f t="shared" si="5"/>
        <v>0</v>
      </c>
      <c r="P26" s="34">
        <f t="shared" si="5"/>
        <v>9</v>
      </c>
      <c r="Q26" s="34">
        <f t="shared" si="5"/>
        <v>839</v>
      </c>
      <c r="R26" s="34">
        <f t="shared" si="5"/>
        <v>0</v>
      </c>
      <c r="S26" s="34">
        <f t="shared" si="5"/>
        <v>2</v>
      </c>
      <c r="T26" s="34">
        <f t="shared" si="5"/>
        <v>0</v>
      </c>
      <c r="U26" s="34">
        <f t="shared" si="5"/>
        <v>0</v>
      </c>
      <c r="V26" s="34">
        <f t="shared" si="5"/>
        <v>2</v>
      </c>
      <c r="W26" s="34">
        <f t="shared" si="5"/>
        <v>89</v>
      </c>
      <c r="X26" s="34">
        <f t="shared" si="5"/>
        <v>113</v>
      </c>
      <c r="Y26" s="34">
        <f t="shared" si="5"/>
        <v>28</v>
      </c>
      <c r="Z26" s="34">
        <f t="shared" si="5"/>
        <v>25</v>
      </c>
    </row>
    <row r="27" spans="1:26" s="1" customFormat="1" ht="15.75" customHeight="1">
      <c r="A27" s="58"/>
      <c r="B27" s="47" t="s">
        <v>47</v>
      </c>
      <c r="C27" s="3">
        <f aca="true" t="shared" si="6" ref="C27:C37">D27+E27</f>
        <v>246</v>
      </c>
      <c r="D27" s="3">
        <f aca="true" t="shared" si="7" ref="D27:D37">F27+J27+P27+R27+V27+H27+L27+N27</f>
        <v>22</v>
      </c>
      <c r="E27" s="3">
        <f aca="true" t="shared" si="8" ref="E27:E37">G27+K27+Q27+S27+T27+U27+W27+I27+M27+O27</f>
        <v>224</v>
      </c>
      <c r="F27" s="3">
        <v>15</v>
      </c>
      <c r="G27" s="3">
        <v>6</v>
      </c>
      <c r="H27" s="3">
        <v>1</v>
      </c>
      <c r="I27" s="3">
        <v>0</v>
      </c>
      <c r="J27" s="3">
        <v>0</v>
      </c>
      <c r="K27" s="3">
        <v>4</v>
      </c>
      <c r="L27" s="3">
        <v>0</v>
      </c>
      <c r="M27" s="3">
        <v>1</v>
      </c>
      <c r="N27" s="3">
        <v>1</v>
      </c>
      <c r="O27" s="3">
        <v>0</v>
      </c>
      <c r="P27" s="3">
        <v>4</v>
      </c>
      <c r="Q27" s="3">
        <v>198</v>
      </c>
      <c r="R27" s="3">
        <v>0</v>
      </c>
      <c r="S27" s="3">
        <v>2</v>
      </c>
      <c r="T27" s="3">
        <v>0</v>
      </c>
      <c r="U27" s="3">
        <v>0</v>
      </c>
      <c r="V27" s="3">
        <v>1</v>
      </c>
      <c r="W27" s="3">
        <v>13</v>
      </c>
      <c r="X27" s="3">
        <v>31</v>
      </c>
      <c r="Y27" s="3">
        <v>4</v>
      </c>
      <c r="Z27" s="3">
        <v>11</v>
      </c>
    </row>
    <row r="28" spans="1:26" s="1" customFormat="1" ht="15.75" customHeight="1">
      <c r="A28" s="58"/>
      <c r="B28" s="47" t="s">
        <v>48</v>
      </c>
      <c r="C28" s="3">
        <f t="shared" si="6"/>
        <v>124</v>
      </c>
      <c r="D28" s="3">
        <f t="shared" si="7"/>
        <v>2</v>
      </c>
      <c r="E28" s="3">
        <f t="shared" si="8"/>
        <v>122</v>
      </c>
      <c r="F28" s="3">
        <v>1</v>
      </c>
      <c r="G28" s="3">
        <v>19</v>
      </c>
      <c r="H28" s="3">
        <v>1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100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1</v>
      </c>
      <c r="X28" s="3">
        <v>12</v>
      </c>
      <c r="Y28" s="3">
        <v>15</v>
      </c>
      <c r="Z28" s="3">
        <v>2</v>
      </c>
    </row>
    <row r="29" spans="1:26" s="1" customFormat="1" ht="15.75" customHeight="1">
      <c r="A29" s="58"/>
      <c r="B29" s="47" t="s">
        <v>49</v>
      </c>
      <c r="C29" s="3">
        <f t="shared" si="6"/>
        <v>113</v>
      </c>
      <c r="D29" s="3">
        <f t="shared" si="7"/>
        <v>10</v>
      </c>
      <c r="E29" s="3">
        <f t="shared" si="8"/>
        <v>103</v>
      </c>
      <c r="F29" s="3">
        <v>7</v>
      </c>
      <c r="G29" s="3">
        <v>2</v>
      </c>
      <c r="H29" s="3">
        <v>2</v>
      </c>
      <c r="I29" s="3">
        <v>3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97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5</v>
      </c>
      <c r="Y29" s="3">
        <v>2</v>
      </c>
      <c r="Z29" s="3">
        <v>0</v>
      </c>
    </row>
    <row r="30" spans="1:26" s="1" customFormat="1" ht="15.75" customHeight="1">
      <c r="A30" s="58"/>
      <c r="B30" s="47" t="s">
        <v>50</v>
      </c>
      <c r="C30" s="3">
        <f t="shared" si="6"/>
        <v>291</v>
      </c>
      <c r="D30" s="3">
        <f t="shared" si="7"/>
        <v>15</v>
      </c>
      <c r="E30" s="3">
        <f t="shared" si="8"/>
        <v>276</v>
      </c>
      <c r="F30" s="3">
        <v>11</v>
      </c>
      <c r="G30" s="3">
        <v>16</v>
      </c>
      <c r="H30" s="3">
        <v>1</v>
      </c>
      <c r="I30" s="3">
        <v>4</v>
      </c>
      <c r="J30" s="3">
        <v>1</v>
      </c>
      <c r="K30" s="3">
        <v>3</v>
      </c>
      <c r="L30" s="3">
        <v>0</v>
      </c>
      <c r="M30" s="3">
        <v>3</v>
      </c>
      <c r="N30" s="3">
        <v>0</v>
      </c>
      <c r="O30" s="3">
        <v>0</v>
      </c>
      <c r="P30" s="3">
        <v>2</v>
      </c>
      <c r="Q30" s="3">
        <v>232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18</v>
      </c>
      <c r="X30" s="3">
        <v>34</v>
      </c>
      <c r="Y30" s="3">
        <v>4</v>
      </c>
      <c r="Z30" s="3">
        <v>9</v>
      </c>
    </row>
    <row r="31" spans="1:26" s="1" customFormat="1" ht="15.75" customHeight="1">
      <c r="A31" s="58"/>
      <c r="B31" s="47" t="s">
        <v>51</v>
      </c>
      <c r="C31" s="3">
        <f t="shared" si="6"/>
        <v>74</v>
      </c>
      <c r="D31" s="3">
        <f t="shared" si="7"/>
        <v>4</v>
      </c>
      <c r="E31" s="3">
        <f t="shared" si="8"/>
        <v>70</v>
      </c>
      <c r="F31" s="3">
        <v>2</v>
      </c>
      <c r="G31" s="3">
        <v>8</v>
      </c>
      <c r="H31" s="3">
        <v>0</v>
      </c>
      <c r="I31" s="3">
        <v>0</v>
      </c>
      <c r="J31" s="3">
        <v>0</v>
      </c>
      <c r="K31" s="3">
        <v>5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43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14</v>
      </c>
      <c r="X31" s="3">
        <v>8</v>
      </c>
      <c r="Y31" s="3">
        <v>3</v>
      </c>
      <c r="Z31" s="3">
        <v>0</v>
      </c>
    </row>
    <row r="32" spans="1:26" s="1" customFormat="1" ht="15.75" customHeight="1">
      <c r="A32" s="58"/>
      <c r="B32" s="47" t="s">
        <v>52</v>
      </c>
      <c r="C32" s="3">
        <f t="shared" si="6"/>
        <v>70</v>
      </c>
      <c r="D32" s="3">
        <f t="shared" si="7"/>
        <v>2</v>
      </c>
      <c r="E32" s="3">
        <f t="shared" si="8"/>
        <v>68</v>
      </c>
      <c r="F32" s="3">
        <v>2</v>
      </c>
      <c r="G32" s="3">
        <v>6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58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1</v>
      </c>
      <c r="X32" s="3">
        <v>4</v>
      </c>
      <c r="Y32" s="3">
        <v>0</v>
      </c>
      <c r="Z32" s="3">
        <v>0</v>
      </c>
    </row>
    <row r="33" spans="1:26" s="1" customFormat="1" ht="15.75" customHeight="1">
      <c r="A33" s="58"/>
      <c r="B33" s="47" t="s">
        <v>26</v>
      </c>
      <c r="C33" s="3">
        <f t="shared" si="6"/>
        <v>40</v>
      </c>
      <c r="D33" s="3">
        <f t="shared" si="7"/>
        <v>0</v>
      </c>
      <c r="E33" s="3">
        <f t="shared" si="8"/>
        <v>40</v>
      </c>
      <c r="F33" s="3">
        <v>0</v>
      </c>
      <c r="G33" s="3">
        <v>6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34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15</v>
      </c>
      <c r="Y33" s="3">
        <v>0</v>
      </c>
      <c r="Z33" s="3">
        <v>0</v>
      </c>
    </row>
    <row r="34" spans="1:26" s="1" customFormat="1" ht="15.75" customHeight="1">
      <c r="A34" s="58"/>
      <c r="B34" s="47" t="s">
        <v>27</v>
      </c>
      <c r="C34" s="3">
        <f t="shared" si="6"/>
        <v>52</v>
      </c>
      <c r="D34" s="3">
        <f t="shared" si="7"/>
        <v>1</v>
      </c>
      <c r="E34" s="3">
        <f t="shared" si="8"/>
        <v>51</v>
      </c>
      <c r="F34" s="3">
        <v>0</v>
      </c>
      <c r="G34" s="3">
        <v>4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18</v>
      </c>
      <c r="R34" s="3">
        <v>0</v>
      </c>
      <c r="S34" s="3">
        <v>0</v>
      </c>
      <c r="T34" s="3">
        <v>0</v>
      </c>
      <c r="U34" s="3">
        <v>0</v>
      </c>
      <c r="V34" s="3">
        <v>1</v>
      </c>
      <c r="W34" s="3">
        <v>29</v>
      </c>
      <c r="X34" s="3">
        <v>0</v>
      </c>
      <c r="Y34" s="3">
        <v>0</v>
      </c>
      <c r="Z34" s="3">
        <v>0</v>
      </c>
    </row>
    <row r="35" spans="1:26" s="1" customFormat="1" ht="15.75" customHeight="1">
      <c r="A35" s="58"/>
      <c r="B35" s="47" t="s">
        <v>28</v>
      </c>
      <c r="C35" s="3">
        <f t="shared" si="6"/>
        <v>58</v>
      </c>
      <c r="D35" s="3">
        <f t="shared" si="7"/>
        <v>1</v>
      </c>
      <c r="E35" s="3">
        <f t="shared" si="8"/>
        <v>57</v>
      </c>
      <c r="F35" s="3">
        <v>1</v>
      </c>
      <c r="G35" s="3">
        <v>5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39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12</v>
      </c>
      <c r="X35" s="3">
        <v>0</v>
      </c>
      <c r="Y35" s="3">
        <v>0</v>
      </c>
      <c r="Z35" s="3">
        <v>0</v>
      </c>
    </row>
    <row r="36" spans="1:26" s="1" customFormat="1" ht="15.75" customHeight="1">
      <c r="A36" s="58"/>
      <c r="B36" s="47" t="s">
        <v>29</v>
      </c>
      <c r="C36" s="3">
        <f t="shared" si="6"/>
        <v>24</v>
      </c>
      <c r="D36" s="3">
        <f t="shared" si="7"/>
        <v>0</v>
      </c>
      <c r="E36" s="3">
        <f t="shared" si="8"/>
        <v>24</v>
      </c>
      <c r="F36" s="3">
        <v>0</v>
      </c>
      <c r="G36" s="3">
        <v>4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20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4</v>
      </c>
      <c r="Y36" s="3">
        <v>0</v>
      </c>
      <c r="Z36" s="3">
        <v>3</v>
      </c>
    </row>
    <row r="37" spans="1:26" s="1" customFormat="1" ht="15.75" customHeight="1">
      <c r="A37" s="58"/>
      <c r="B37" s="47" t="s">
        <v>30</v>
      </c>
      <c r="C37" s="3">
        <f t="shared" si="6"/>
        <v>0</v>
      </c>
      <c r="D37" s="3">
        <f t="shared" si="7"/>
        <v>0</v>
      </c>
      <c r="E37" s="3">
        <f t="shared" si="8"/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</row>
    <row r="38" spans="1:26" s="1" customFormat="1" ht="15.75" customHeight="1">
      <c r="A38" s="58"/>
      <c r="B38" s="4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1" customFormat="1" ht="15.75" customHeight="1">
      <c r="A39" s="111" t="s">
        <v>71</v>
      </c>
      <c r="B39" s="112"/>
      <c r="C39" s="34">
        <f aca="true" t="shared" si="9" ref="C39:Z39">SUM(C40:C40)</f>
        <v>664</v>
      </c>
      <c r="D39" s="34">
        <f t="shared" si="9"/>
        <v>33</v>
      </c>
      <c r="E39" s="34">
        <f t="shared" si="9"/>
        <v>631</v>
      </c>
      <c r="F39" s="34">
        <f t="shared" si="9"/>
        <v>18</v>
      </c>
      <c r="G39" s="34">
        <f t="shared" si="9"/>
        <v>42</v>
      </c>
      <c r="H39" s="34">
        <f t="shared" si="9"/>
        <v>1</v>
      </c>
      <c r="I39" s="34">
        <f t="shared" si="9"/>
        <v>9</v>
      </c>
      <c r="J39" s="34">
        <f t="shared" si="9"/>
        <v>2</v>
      </c>
      <c r="K39" s="34">
        <f t="shared" si="9"/>
        <v>7</v>
      </c>
      <c r="L39" s="34">
        <f t="shared" si="9"/>
        <v>0</v>
      </c>
      <c r="M39" s="34">
        <f t="shared" si="9"/>
        <v>2</v>
      </c>
      <c r="N39" s="34">
        <f t="shared" si="9"/>
        <v>0</v>
      </c>
      <c r="O39" s="34">
        <f t="shared" si="9"/>
        <v>2</v>
      </c>
      <c r="P39" s="34">
        <f t="shared" si="9"/>
        <v>10</v>
      </c>
      <c r="Q39" s="34">
        <f t="shared" si="9"/>
        <v>512</v>
      </c>
      <c r="R39" s="34">
        <f t="shared" si="9"/>
        <v>1</v>
      </c>
      <c r="S39" s="34">
        <f t="shared" si="9"/>
        <v>2</v>
      </c>
      <c r="T39" s="34">
        <f t="shared" si="9"/>
        <v>2</v>
      </c>
      <c r="U39" s="34">
        <f t="shared" si="9"/>
        <v>0</v>
      </c>
      <c r="V39" s="34">
        <f t="shared" si="9"/>
        <v>1</v>
      </c>
      <c r="W39" s="34">
        <f t="shared" si="9"/>
        <v>53</v>
      </c>
      <c r="X39" s="34">
        <f t="shared" si="9"/>
        <v>65</v>
      </c>
      <c r="Y39" s="34">
        <f t="shared" si="9"/>
        <v>19</v>
      </c>
      <c r="Z39" s="34">
        <f t="shared" si="9"/>
        <v>15</v>
      </c>
    </row>
    <row r="40" spans="1:26" s="1" customFormat="1" ht="15.75" customHeight="1">
      <c r="A40" s="58"/>
      <c r="B40" s="47" t="s">
        <v>53</v>
      </c>
      <c r="C40" s="3">
        <f>D40+E40</f>
        <v>664</v>
      </c>
      <c r="D40" s="3">
        <f>F40+J40+P40+R40+V40+H40+L40+N40</f>
        <v>33</v>
      </c>
      <c r="E40" s="3">
        <f>G40+K40+Q40+S40+T40+U40+W40+I40+M40+O40</f>
        <v>631</v>
      </c>
      <c r="F40" s="3">
        <v>18</v>
      </c>
      <c r="G40" s="3">
        <v>42</v>
      </c>
      <c r="H40" s="3">
        <v>1</v>
      </c>
      <c r="I40" s="3">
        <v>9</v>
      </c>
      <c r="J40" s="3">
        <v>2</v>
      </c>
      <c r="K40" s="3">
        <v>7</v>
      </c>
      <c r="L40" s="3">
        <v>0</v>
      </c>
      <c r="M40" s="3">
        <v>2</v>
      </c>
      <c r="N40" s="3">
        <v>0</v>
      </c>
      <c r="O40" s="3">
        <v>2</v>
      </c>
      <c r="P40" s="3">
        <v>10</v>
      </c>
      <c r="Q40" s="3">
        <v>512</v>
      </c>
      <c r="R40" s="3">
        <v>1</v>
      </c>
      <c r="S40" s="3">
        <v>2</v>
      </c>
      <c r="T40" s="3">
        <v>2</v>
      </c>
      <c r="U40" s="3">
        <v>0</v>
      </c>
      <c r="V40" s="3">
        <v>1</v>
      </c>
      <c r="W40" s="3">
        <v>53</v>
      </c>
      <c r="X40" s="3">
        <v>65</v>
      </c>
      <c r="Y40" s="3">
        <v>19</v>
      </c>
      <c r="Z40" s="3">
        <v>15</v>
      </c>
    </row>
    <row r="41" spans="1:26" s="1" customFormat="1" ht="15.75" customHeight="1">
      <c r="A41" s="58"/>
      <c r="B41" s="4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1" customFormat="1" ht="15.75" customHeight="1">
      <c r="A42" s="109" t="s">
        <v>84</v>
      </c>
      <c r="B42" s="110"/>
      <c r="C42" s="34">
        <f aca="true" t="shared" si="10" ref="C42:Z42">SUM(C43:C54)</f>
        <v>1184</v>
      </c>
      <c r="D42" s="34">
        <f t="shared" si="10"/>
        <v>51</v>
      </c>
      <c r="E42" s="34">
        <f t="shared" si="10"/>
        <v>1133</v>
      </c>
      <c r="F42" s="34">
        <f t="shared" si="10"/>
        <v>28</v>
      </c>
      <c r="G42" s="34">
        <f t="shared" si="10"/>
        <v>88</v>
      </c>
      <c r="H42" s="34">
        <f t="shared" si="10"/>
        <v>4</v>
      </c>
      <c r="I42" s="34">
        <f t="shared" si="10"/>
        <v>16</v>
      </c>
      <c r="J42" s="34">
        <f t="shared" si="10"/>
        <v>1</v>
      </c>
      <c r="K42" s="34">
        <f t="shared" si="10"/>
        <v>6</v>
      </c>
      <c r="L42" s="34">
        <f t="shared" si="10"/>
        <v>0</v>
      </c>
      <c r="M42" s="34">
        <f t="shared" si="10"/>
        <v>7</v>
      </c>
      <c r="N42" s="34">
        <f t="shared" si="10"/>
        <v>0</v>
      </c>
      <c r="O42" s="34">
        <f t="shared" si="10"/>
        <v>1</v>
      </c>
      <c r="P42" s="34">
        <f t="shared" si="10"/>
        <v>18</v>
      </c>
      <c r="Q42" s="34">
        <f t="shared" si="10"/>
        <v>941</v>
      </c>
      <c r="R42" s="34">
        <f t="shared" si="10"/>
        <v>0</v>
      </c>
      <c r="S42" s="34">
        <f t="shared" si="10"/>
        <v>4</v>
      </c>
      <c r="T42" s="34">
        <f t="shared" si="10"/>
        <v>1</v>
      </c>
      <c r="U42" s="34">
        <f t="shared" si="10"/>
        <v>0</v>
      </c>
      <c r="V42" s="34">
        <f t="shared" si="10"/>
        <v>0</v>
      </c>
      <c r="W42" s="34">
        <f t="shared" si="10"/>
        <v>69</v>
      </c>
      <c r="X42" s="34">
        <f t="shared" si="10"/>
        <v>192</v>
      </c>
      <c r="Y42" s="34">
        <f t="shared" si="10"/>
        <v>15</v>
      </c>
      <c r="Z42" s="34">
        <f t="shared" si="10"/>
        <v>13</v>
      </c>
    </row>
    <row r="43" spans="1:26" s="1" customFormat="1" ht="15.75" customHeight="1">
      <c r="A43" s="58"/>
      <c r="B43" s="47" t="s">
        <v>54</v>
      </c>
      <c r="C43" s="3">
        <f aca="true" t="shared" si="11" ref="C43:C54">D43+E43</f>
        <v>103</v>
      </c>
      <c r="D43" s="3">
        <f aca="true" t="shared" si="12" ref="D43:D54">F43+J43+P43+R43+V43+H43+L43+N43</f>
        <v>8</v>
      </c>
      <c r="E43" s="3">
        <f aca="true" t="shared" si="13" ref="E43:E54">G43+K43+Q43+S43+T43+U43+W43+I43+M43+O43</f>
        <v>95</v>
      </c>
      <c r="F43" s="3">
        <v>6</v>
      </c>
      <c r="G43" s="3">
        <v>2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90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2</v>
      </c>
      <c r="X43" s="3">
        <v>4</v>
      </c>
      <c r="Y43" s="3">
        <v>2</v>
      </c>
      <c r="Z43" s="3">
        <v>0</v>
      </c>
    </row>
    <row r="44" spans="1:26" s="1" customFormat="1" ht="15.75" customHeight="1">
      <c r="A44" s="58"/>
      <c r="B44" s="47" t="s">
        <v>55</v>
      </c>
      <c r="C44" s="3">
        <f t="shared" si="11"/>
        <v>188</v>
      </c>
      <c r="D44" s="3">
        <f t="shared" si="12"/>
        <v>4</v>
      </c>
      <c r="E44" s="3">
        <f t="shared" si="13"/>
        <v>184</v>
      </c>
      <c r="F44" s="3">
        <v>1</v>
      </c>
      <c r="G44" s="3">
        <v>25</v>
      </c>
      <c r="H44" s="3">
        <v>0</v>
      </c>
      <c r="I44" s="3">
        <v>2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3</v>
      </c>
      <c r="Q44" s="3">
        <v>151</v>
      </c>
      <c r="R44" s="3">
        <v>0</v>
      </c>
      <c r="S44" s="3">
        <v>4</v>
      </c>
      <c r="T44" s="3">
        <v>0</v>
      </c>
      <c r="U44" s="3">
        <v>0</v>
      </c>
      <c r="V44" s="3">
        <v>0</v>
      </c>
      <c r="W44" s="3">
        <v>1</v>
      </c>
      <c r="X44" s="3">
        <v>15</v>
      </c>
      <c r="Y44" s="3">
        <v>0</v>
      </c>
      <c r="Z44" s="3">
        <v>4</v>
      </c>
    </row>
    <row r="45" spans="1:26" s="1" customFormat="1" ht="15.75" customHeight="1">
      <c r="A45" s="58"/>
      <c r="B45" s="47" t="s">
        <v>56</v>
      </c>
      <c r="C45" s="3">
        <f t="shared" si="11"/>
        <v>181</v>
      </c>
      <c r="D45" s="3">
        <f t="shared" si="12"/>
        <v>6</v>
      </c>
      <c r="E45" s="3">
        <f t="shared" si="13"/>
        <v>175</v>
      </c>
      <c r="F45" s="3">
        <v>5</v>
      </c>
      <c r="G45" s="3">
        <v>12</v>
      </c>
      <c r="H45" s="3">
        <v>0</v>
      </c>
      <c r="I45" s="3">
        <v>4</v>
      </c>
      <c r="J45" s="3">
        <v>0</v>
      </c>
      <c r="K45" s="3">
        <v>0</v>
      </c>
      <c r="L45" s="3">
        <v>0</v>
      </c>
      <c r="M45" s="3">
        <v>3</v>
      </c>
      <c r="N45" s="3">
        <v>0</v>
      </c>
      <c r="O45" s="3">
        <v>1</v>
      </c>
      <c r="P45" s="3">
        <v>1</v>
      </c>
      <c r="Q45" s="3">
        <v>153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1</v>
      </c>
      <c r="X45" s="3">
        <v>38</v>
      </c>
      <c r="Y45" s="3">
        <v>3</v>
      </c>
      <c r="Z45" s="3">
        <v>1</v>
      </c>
    </row>
    <row r="46" spans="1:26" s="1" customFormat="1" ht="15.75" customHeight="1">
      <c r="A46" s="58"/>
      <c r="B46" s="47" t="s">
        <v>57</v>
      </c>
      <c r="C46" s="3">
        <f t="shared" si="11"/>
        <v>171</v>
      </c>
      <c r="D46" s="3">
        <f t="shared" si="12"/>
        <v>5</v>
      </c>
      <c r="E46" s="3">
        <f t="shared" si="13"/>
        <v>166</v>
      </c>
      <c r="F46" s="3">
        <v>2</v>
      </c>
      <c r="G46" s="3">
        <v>14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4</v>
      </c>
      <c r="N46" s="3">
        <v>0</v>
      </c>
      <c r="O46" s="3">
        <v>0</v>
      </c>
      <c r="P46" s="3">
        <v>2</v>
      </c>
      <c r="Q46" s="3">
        <v>133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15</v>
      </c>
      <c r="X46" s="3">
        <v>6</v>
      </c>
      <c r="Y46" s="3">
        <v>0</v>
      </c>
      <c r="Z46" s="3">
        <v>5</v>
      </c>
    </row>
    <row r="47" spans="1:26" s="1" customFormat="1" ht="15.75" customHeight="1">
      <c r="A47" s="58"/>
      <c r="B47" s="47" t="s">
        <v>58</v>
      </c>
      <c r="C47" s="3">
        <f t="shared" si="11"/>
        <v>194</v>
      </c>
      <c r="D47" s="3">
        <f t="shared" si="12"/>
        <v>10</v>
      </c>
      <c r="E47" s="3">
        <f t="shared" si="13"/>
        <v>184</v>
      </c>
      <c r="F47" s="3">
        <v>4</v>
      </c>
      <c r="G47" s="3">
        <v>5</v>
      </c>
      <c r="H47" s="3">
        <v>2</v>
      </c>
      <c r="I47" s="3">
        <v>2</v>
      </c>
      <c r="J47" s="3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3</v>
      </c>
      <c r="Q47" s="3">
        <v>151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25</v>
      </c>
      <c r="X47" s="3">
        <v>66</v>
      </c>
      <c r="Y47" s="3">
        <v>0</v>
      </c>
      <c r="Z47" s="3">
        <v>1</v>
      </c>
    </row>
    <row r="48" spans="1:26" s="1" customFormat="1" ht="15.75" customHeight="1">
      <c r="A48" s="58"/>
      <c r="B48" s="47" t="s">
        <v>59</v>
      </c>
      <c r="C48" s="3">
        <f t="shared" si="11"/>
        <v>138</v>
      </c>
      <c r="D48" s="3">
        <f t="shared" si="12"/>
        <v>8</v>
      </c>
      <c r="E48" s="3">
        <f t="shared" si="13"/>
        <v>130</v>
      </c>
      <c r="F48" s="3">
        <v>2</v>
      </c>
      <c r="G48" s="3">
        <v>14</v>
      </c>
      <c r="H48" s="3">
        <v>0</v>
      </c>
      <c r="I48" s="3">
        <v>1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6</v>
      </c>
      <c r="Q48" s="3">
        <v>111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2</v>
      </c>
      <c r="X48" s="3">
        <v>48</v>
      </c>
      <c r="Y48" s="3">
        <v>0</v>
      </c>
      <c r="Z48" s="3">
        <v>0</v>
      </c>
    </row>
    <row r="49" spans="1:26" s="1" customFormat="1" ht="15.75" customHeight="1">
      <c r="A49" s="58"/>
      <c r="B49" s="47" t="s">
        <v>37</v>
      </c>
      <c r="C49" s="3">
        <f t="shared" si="11"/>
        <v>51</v>
      </c>
      <c r="D49" s="3">
        <f t="shared" si="12"/>
        <v>0</v>
      </c>
      <c r="E49" s="3">
        <f t="shared" si="13"/>
        <v>51</v>
      </c>
      <c r="F49" s="3">
        <v>0</v>
      </c>
      <c r="G49" s="3">
        <v>6</v>
      </c>
      <c r="H49" s="3">
        <v>0</v>
      </c>
      <c r="I49" s="3">
        <v>6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32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7</v>
      </c>
      <c r="X49" s="3">
        <v>0</v>
      </c>
      <c r="Y49" s="3">
        <v>9</v>
      </c>
      <c r="Z49" s="3">
        <v>0</v>
      </c>
    </row>
    <row r="50" spans="1:26" s="1" customFormat="1" ht="15.75" customHeight="1">
      <c r="A50" s="58"/>
      <c r="B50" s="47" t="s">
        <v>38</v>
      </c>
      <c r="C50" s="3">
        <f t="shared" si="11"/>
        <v>53</v>
      </c>
      <c r="D50" s="3">
        <f t="shared" si="12"/>
        <v>0</v>
      </c>
      <c r="E50" s="3">
        <f t="shared" si="13"/>
        <v>53</v>
      </c>
      <c r="F50" s="3">
        <v>0</v>
      </c>
      <c r="G50" s="3">
        <v>6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41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6</v>
      </c>
      <c r="X50" s="3">
        <v>3</v>
      </c>
      <c r="Y50" s="3">
        <v>0</v>
      </c>
      <c r="Z50" s="3">
        <v>2</v>
      </c>
    </row>
    <row r="51" spans="1:26" s="1" customFormat="1" ht="15.75" customHeight="1">
      <c r="A51" s="58"/>
      <c r="B51" s="47" t="s">
        <v>78</v>
      </c>
      <c r="C51" s="3">
        <f t="shared" si="11"/>
        <v>51</v>
      </c>
      <c r="D51" s="3">
        <f t="shared" si="12"/>
        <v>4</v>
      </c>
      <c r="E51" s="3">
        <f t="shared" si="13"/>
        <v>47</v>
      </c>
      <c r="F51" s="3">
        <v>3</v>
      </c>
      <c r="G51" s="3">
        <v>3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35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8</v>
      </c>
      <c r="X51" s="3">
        <v>8</v>
      </c>
      <c r="Y51" s="3">
        <v>0</v>
      </c>
      <c r="Z51" s="3">
        <v>0</v>
      </c>
    </row>
    <row r="52" spans="1:26" s="1" customFormat="1" ht="15.75" customHeight="1">
      <c r="A52" s="58"/>
      <c r="B52" s="47" t="s">
        <v>31</v>
      </c>
      <c r="C52" s="3">
        <f t="shared" si="11"/>
        <v>25</v>
      </c>
      <c r="D52" s="3">
        <f t="shared" si="12"/>
        <v>3</v>
      </c>
      <c r="E52" s="3">
        <f t="shared" si="13"/>
        <v>22</v>
      </c>
      <c r="F52" s="3">
        <v>2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21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1</v>
      </c>
      <c r="Z52" s="3">
        <v>0</v>
      </c>
    </row>
    <row r="53" spans="1:26" s="1" customFormat="1" ht="15.75" customHeight="1">
      <c r="A53" s="58"/>
      <c r="B53" s="47" t="s">
        <v>79</v>
      </c>
      <c r="C53" s="3">
        <f t="shared" si="11"/>
        <v>3</v>
      </c>
      <c r="D53" s="3">
        <f t="shared" si="12"/>
        <v>0</v>
      </c>
      <c r="E53" s="3">
        <f t="shared" si="13"/>
        <v>3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2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</row>
    <row r="54" spans="1:26" s="1" customFormat="1" ht="15.75" customHeight="1">
      <c r="A54" s="58"/>
      <c r="B54" s="47" t="s">
        <v>32</v>
      </c>
      <c r="C54" s="3">
        <f t="shared" si="11"/>
        <v>26</v>
      </c>
      <c r="D54" s="3">
        <f t="shared" si="12"/>
        <v>3</v>
      </c>
      <c r="E54" s="3">
        <f t="shared" si="13"/>
        <v>23</v>
      </c>
      <c r="F54" s="3">
        <v>3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21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2</v>
      </c>
      <c r="X54" s="3">
        <v>4</v>
      </c>
      <c r="Y54" s="3">
        <v>0</v>
      </c>
      <c r="Z54" s="3">
        <v>0</v>
      </c>
    </row>
    <row r="55" spans="1:26" s="1" customFormat="1" ht="15.75" customHeight="1">
      <c r="A55" s="58"/>
      <c r="B55" s="4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s="1" customFormat="1" ht="15.75" customHeight="1">
      <c r="A56" s="111" t="s">
        <v>76</v>
      </c>
      <c r="B56" s="112"/>
      <c r="C56" s="34">
        <f aca="true" t="shared" si="14" ref="C56:Z56">SUM(C57:C59)</f>
        <v>1162</v>
      </c>
      <c r="D56" s="34">
        <f t="shared" si="14"/>
        <v>67</v>
      </c>
      <c r="E56" s="34">
        <f t="shared" si="14"/>
        <v>1095</v>
      </c>
      <c r="F56" s="34">
        <f t="shared" si="14"/>
        <v>32</v>
      </c>
      <c r="G56" s="34">
        <f t="shared" si="14"/>
        <v>72</v>
      </c>
      <c r="H56" s="34">
        <f t="shared" si="14"/>
        <v>3</v>
      </c>
      <c r="I56" s="34">
        <f t="shared" si="14"/>
        <v>12</v>
      </c>
      <c r="J56" s="34">
        <f t="shared" si="14"/>
        <v>1</v>
      </c>
      <c r="K56" s="34">
        <f t="shared" si="14"/>
        <v>19</v>
      </c>
      <c r="L56" s="34">
        <f t="shared" si="14"/>
        <v>1</v>
      </c>
      <c r="M56" s="34">
        <f t="shared" si="14"/>
        <v>14</v>
      </c>
      <c r="N56" s="34">
        <f t="shared" si="14"/>
        <v>0</v>
      </c>
      <c r="O56" s="34">
        <f t="shared" si="14"/>
        <v>6</v>
      </c>
      <c r="P56" s="34">
        <f t="shared" si="14"/>
        <v>25</v>
      </c>
      <c r="Q56" s="34">
        <f t="shared" si="14"/>
        <v>870</v>
      </c>
      <c r="R56" s="34">
        <f t="shared" si="14"/>
        <v>0</v>
      </c>
      <c r="S56" s="34">
        <f t="shared" si="14"/>
        <v>0</v>
      </c>
      <c r="T56" s="34">
        <f t="shared" si="14"/>
        <v>0</v>
      </c>
      <c r="U56" s="34">
        <f t="shared" si="14"/>
        <v>0</v>
      </c>
      <c r="V56" s="34">
        <f t="shared" si="14"/>
        <v>5</v>
      </c>
      <c r="W56" s="34">
        <f t="shared" si="14"/>
        <v>102</v>
      </c>
      <c r="X56" s="34">
        <f t="shared" si="14"/>
        <v>112</v>
      </c>
      <c r="Y56" s="34">
        <f t="shared" si="14"/>
        <v>6</v>
      </c>
      <c r="Z56" s="34">
        <f t="shared" si="14"/>
        <v>12</v>
      </c>
    </row>
    <row r="57" spans="1:26" s="1" customFormat="1" ht="15.75" customHeight="1">
      <c r="A57" s="58"/>
      <c r="B57" s="47" t="s">
        <v>60</v>
      </c>
      <c r="C57" s="3">
        <f>D57+E57</f>
        <v>1089</v>
      </c>
      <c r="D57" s="3">
        <f>F57+J57+P57+R57+V57+H57+L57+N57</f>
        <v>65</v>
      </c>
      <c r="E57" s="3">
        <f>G57+K57+Q57+S57+T57+U57+W57+I57+M57+O57</f>
        <v>1024</v>
      </c>
      <c r="F57" s="3">
        <v>32</v>
      </c>
      <c r="G57" s="3">
        <v>65</v>
      </c>
      <c r="H57" s="3">
        <v>3</v>
      </c>
      <c r="I57" s="3">
        <v>12</v>
      </c>
      <c r="J57" s="3">
        <v>1</v>
      </c>
      <c r="K57" s="3">
        <v>16</v>
      </c>
      <c r="L57" s="3">
        <v>1</v>
      </c>
      <c r="M57" s="3">
        <v>14</v>
      </c>
      <c r="N57" s="3">
        <v>0</v>
      </c>
      <c r="O57" s="3">
        <v>6</v>
      </c>
      <c r="P57" s="3">
        <v>23</v>
      </c>
      <c r="Q57" s="3">
        <v>813</v>
      </c>
      <c r="R57" s="3">
        <v>0</v>
      </c>
      <c r="S57" s="3">
        <v>0</v>
      </c>
      <c r="T57" s="3">
        <v>0</v>
      </c>
      <c r="U57" s="3">
        <v>0</v>
      </c>
      <c r="V57" s="3">
        <v>5</v>
      </c>
      <c r="W57" s="3">
        <v>98</v>
      </c>
      <c r="X57" s="3">
        <v>108</v>
      </c>
      <c r="Y57" s="3">
        <v>4</v>
      </c>
      <c r="Z57" s="3">
        <v>9</v>
      </c>
    </row>
    <row r="58" spans="1:26" s="1" customFormat="1" ht="15.75" customHeight="1">
      <c r="A58" s="58"/>
      <c r="B58" s="47" t="s">
        <v>61</v>
      </c>
      <c r="C58" s="3">
        <f>D58+E58</f>
        <v>60</v>
      </c>
      <c r="D58" s="3">
        <f>F58+J58+P58+R58+V58+H58+L58+N58</f>
        <v>2</v>
      </c>
      <c r="E58" s="3">
        <f>G58+K58+Q58+S58+T58+U58+W58+I58+M58+O58</f>
        <v>58</v>
      </c>
      <c r="F58" s="3">
        <v>0</v>
      </c>
      <c r="G58" s="3">
        <v>6</v>
      </c>
      <c r="H58" s="3">
        <v>0</v>
      </c>
      <c r="I58" s="3">
        <v>0</v>
      </c>
      <c r="J58" s="3">
        <v>0</v>
      </c>
      <c r="K58" s="3">
        <v>2</v>
      </c>
      <c r="L58" s="3">
        <v>0</v>
      </c>
      <c r="M58" s="3">
        <v>0</v>
      </c>
      <c r="N58" s="3">
        <v>0</v>
      </c>
      <c r="O58" s="3">
        <v>0</v>
      </c>
      <c r="P58" s="3">
        <v>2</v>
      </c>
      <c r="Q58" s="3">
        <v>46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4</v>
      </c>
      <c r="X58" s="3">
        <v>4</v>
      </c>
      <c r="Y58" s="3">
        <v>2</v>
      </c>
      <c r="Z58" s="3">
        <v>3</v>
      </c>
    </row>
    <row r="59" spans="1:27" s="76" customFormat="1" ht="15.75" customHeight="1">
      <c r="A59" s="73"/>
      <c r="B59" s="74" t="s">
        <v>33</v>
      </c>
      <c r="C59" s="75">
        <f>D59+E59</f>
        <v>13</v>
      </c>
      <c r="D59" s="75">
        <f>F59+J59+P59+R59+V59+H59+L59+N59</f>
        <v>0</v>
      </c>
      <c r="E59" s="75">
        <f>G59+K59+Q59+S59+T59+U59+W59+I59+M59+O59</f>
        <v>13</v>
      </c>
      <c r="F59" s="75">
        <v>0</v>
      </c>
      <c r="G59" s="75">
        <v>1</v>
      </c>
      <c r="H59" s="75">
        <v>0</v>
      </c>
      <c r="I59" s="75">
        <v>0</v>
      </c>
      <c r="J59" s="75">
        <v>0</v>
      </c>
      <c r="K59" s="75">
        <v>1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11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1"/>
    </row>
    <row r="60" spans="2:26" s="7" customFormat="1" ht="18.75" customHeight="1">
      <c r="B60" s="1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s="7" customFormat="1" ht="18.75" customHeight="1">
      <c r="B61" s="1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="7" customFormat="1" ht="13.5"/>
  </sheetData>
  <mergeCells count="26">
    <mergeCell ref="A10:B10"/>
    <mergeCell ref="A2:B4"/>
    <mergeCell ref="A7:B7"/>
    <mergeCell ref="A9:B9"/>
    <mergeCell ref="A5:B5"/>
    <mergeCell ref="A6:B6"/>
    <mergeCell ref="X2:X4"/>
    <mergeCell ref="A56:B56"/>
    <mergeCell ref="A14:B14"/>
    <mergeCell ref="A26:B26"/>
    <mergeCell ref="A39:B39"/>
    <mergeCell ref="A42:B42"/>
    <mergeCell ref="L3:M3"/>
    <mergeCell ref="N3:O3"/>
    <mergeCell ref="A12:B12"/>
    <mergeCell ref="A11:B11"/>
    <mergeCell ref="H3:I3"/>
    <mergeCell ref="A8:B8"/>
    <mergeCell ref="Y2:Z3"/>
    <mergeCell ref="C3:E3"/>
    <mergeCell ref="F3:G3"/>
    <mergeCell ref="J3:K3"/>
    <mergeCell ref="C2:W2"/>
    <mergeCell ref="P3:Q3"/>
    <mergeCell ref="R3:S3"/>
    <mergeCell ref="V3:W3"/>
  </mergeCells>
  <printOptions/>
  <pageMargins left="0.6692913385826772" right="0.7086614173228347" top="0.7874015748031497" bottom="0.5905511811023623" header="0.3937007874015748" footer="0.3937007874015748"/>
  <pageSetup fitToWidth="0" fitToHeight="1" horizontalDpi="300" verticalDpi="300" orientation="portrait" paperSize="9" scale="81" r:id="rId3"/>
  <headerFooter alignWithMargins="0">
    <oddHeader>&amp;L&amp;"ＭＳ Ｐゴシック,標準"&amp;18幼稚園&amp;R&amp;"ＭＳ Ｐゴシック,標準"&amp;18幼稚園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00184252</cp:lastModifiedBy>
  <cp:lastPrinted>2009-11-25T06:18:59Z</cp:lastPrinted>
  <dcterms:created xsi:type="dcterms:W3CDTF">2000-12-11T08:13:53Z</dcterms:created>
  <dcterms:modified xsi:type="dcterms:W3CDTF">2009-11-25T06:20:03Z</dcterms:modified>
  <cp:category/>
  <cp:version/>
  <cp:contentType/>
  <cp:contentStatus/>
</cp:coreProperties>
</file>