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480" windowWidth="11970" windowHeight="3540" activeTab="8"/>
  </bookViews>
  <sheets>
    <sheet name="16" sheetId="1" r:id="rId1"/>
    <sheet name="16 公" sheetId="2" r:id="rId2"/>
    <sheet name="16私" sheetId="3" r:id="rId3"/>
    <sheet name="17" sheetId="4" r:id="rId4"/>
    <sheet name="18" sheetId="5" r:id="rId5"/>
    <sheet name="19" sheetId="6" r:id="rId6"/>
    <sheet name="20" sheetId="7" r:id="rId7"/>
    <sheet name="21" sheetId="8" r:id="rId8"/>
    <sheet name="22・23・24・25" sheetId="9" r:id="rId9"/>
  </sheets>
  <definedNames>
    <definedName name="_xlnm.Print_Area" localSheetId="4">'18'!$A$1:$N$54</definedName>
    <definedName name="_xlnm.Print_Area" localSheetId="5">'19'!$A$1:$M$67</definedName>
    <definedName name="_xlnm.Print_Area" localSheetId="6">'20'!$A$1:$V$43</definedName>
    <definedName name="_xlnm.Print_Area" localSheetId="7">'21'!$A$1:$Q$17</definedName>
    <definedName name="_xlnm.Print_Area" localSheetId="8">'22・23・24・25'!$A$1:$M$38</definedName>
    <definedName name="_xlnm.Print_Titles" localSheetId="0">'16'!$1:$4</definedName>
    <definedName name="_xlnm.Print_Titles" localSheetId="1">'16 公'!$1:$4</definedName>
    <definedName name="_xlnm.Print_Titles" localSheetId="2">'16私'!$1:$4</definedName>
    <definedName name="_xlnm.Print_Titles" localSheetId="3">'17'!$1:$5</definedName>
  </definedNames>
  <calcPr fullCalcOnLoad="1"/>
</workbook>
</file>

<file path=xl/sharedStrings.xml><?xml version="1.0" encoding="utf-8"?>
<sst xmlns="http://schemas.openxmlformats.org/spreadsheetml/2006/main" count="662" uniqueCount="194">
  <si>
    <t>教員数（本務者）</t>
  </si>
  <si>
    <t>区　　分</t>
  </si>
  <si>
    <t>計</t>
  </si>
  <si>
    <t>全日制</t>
  </si>
  <si>
    <t>男</t>
  </si>
  <si>
    <t>女</t>
  </si>
  <si>
    <t>本　　　　　　　　　　　　　　　　　　　　科</t>
  </si>
  <si>
    <t>全　　　　　　　日　　　　　　　制</t>
  </si>
  <si>
    <t>１　学　年</t>
  </si>
  <si>
    <t>２　学　年</t>
  </si>
  <si>
    <t>３　学　年</t>
  </si>
  <si>
    <t>公　立</t>
  </si>
  <si>
    <t>私　立</t>
  </si>
  <si>
    <t>専　攻　科</t>
  </si>
  <si>
    <t>定　　　　　　　時　　　　　　　制</t>
  </si>
  <si>
    <t>１学年</t>
  </si>
  <si>
    <t>２学年</t>
  </si>
  <si>
    <t>３学年</t>
  </si>
  <si>
    <t>４学年</t>
  </si>
  <si>
    <t>農業科</t>
  </si>
  <si>
    <t>工業科</t>
  </si>
  <si>
    <t>商業科</t>
  </si>
  <si>
    <t>水産科</t>
  </si>
  <si>
    <t>家庭科</t>
  </si>
  <si>
    <t>看護科</t>
  </si>
  <si>
    <t>入学志願者</t>
  </si>
  <si>
    <t>入　学　者</t>
  </si>
  <si>
    <t>（入学者のうち                他県所在の中学卒）</t>
  </si>
  <si>
    <t>(全日制）</t>
  </si>
  <si>
    <t>（定時制）</t>
  </si>
  <si>
    <t>(公　立)</t>
  </si>
  <si>
    <t>本　　務　　者</t>
  </si>
  <si>
    <t>兼務者</t>
  </si>
  <si>
    <t>校　長</t>
  </si>
  <si>
    <t>教　頭</t>
  </si>
  <si>
    <t>教　諭</t>
  </si>
  <si>
    <t>助教諭</t>
  </si>
  <si>
    <t>養護教諭</t>
  </si>
  <si>
    <t>講　師</t>
  </si>
  <si>
    <t>定時制(公立）</t>
  </si>
  <si>
    <t>事務職員</t>
  </si>
  <si>
    <t>技術職員</t>
  </si>
  <si>
    <t>実習助手</t>
  </si>
  <si>
    <t>養護職員</t>
  </si>
  <si>
    <t>用務員</t>
  </si>
  <si>
    <t>警備員　　　　その他</t>
  </si>
  <si>
    <t>区 　分</t>
  </si>
  <si>
    <t>総 数</t>
  </si>
  <si>
    <t>全　　日　　制</t>
  </si>
  <si>
    <t>定　　　時　　　制</t>
  </si>
  <si>
    <t>外国人</t>
  </si>
  <si>
    <t>入学者数</t>
  </si>
  <si>
    <t>２０～２４歳　</t>
  </si>
  <si>
    <t>２５～２９歳　</t>
  </si>
  <si>
    <t>３０～３９歳　</t>
  </si>
  <si>
    <t>４０～４９歳　</t>
  </si>
  <si>
    <t>５０～５９歳　</t>
  </si>
  <si>
    <t>６０歳以上</t>
  </si>
  <si>
    <t>区　分</t>
  </si>
  <si>
    <t>１５歳</t>
  </si>
  <si>
    <t>１６歳</t>
  </si>
  <si>
    <t>１７歳</t>
  </si>
  <si>
    <t>１８歳</t>
  </si>
  <si>
    <t>１９歳</t>
  </si>
  <si>
    <t>教　員　数　（兼　務　者）</t>
  </si>
  <si>
    <t>校　　内</t>
  </si>
  <si>
    <t>協　力　校</t>
  </si>
  <si>
    <t>そ　の　他</t>
  </si>
  <si>
    <t>富士宮市</t>
  </si>
  <si>
    <t>情報科</t>
  </si>
  <si>
    <t>福祉科</t>
  </si>
  <si>
    <t>伊豆市</t>
  </si>
  <si>
    <t>御前崎市</t>
  </si>
  <si>
    <t>普通科</t>
  </si>
  <si>
    <t>情報科</t>
  </si>
  <si>
    <t>福祉科</t>
  </si>
  <si>
    <t>その他の学科</t>
  </si>
  <si>
    <t>平成16年度</t>
  </si>
  <si>
    <t>平成17年度</t>
  </si>
  <si>
    <t>菊川市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</si>
  <si>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</si>
  <si>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</si>
  <si>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</si>
  <si>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</si>
  <si>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</si>
  <si>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</si>
  <si>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</si>
  <si>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</si>
  <si>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</si>
  <si>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</si>
  <si>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</si>
  <si>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</si>
  <si>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</si>
  <si>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</si>
  <si>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</si>
  <si>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</si>
  <si>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森町</t>
  </si>
  <si>
    <t>新居町</t>
  </si>
  <si>
    <t>静岡市</t>
  </si>
  <si>
    <t>浜松市</t>
  </si>
  <si>
    <t>沼津市</t>
  </si>
  <si>
    <t>熱海市</t>
  </si>
  <si>
    <t>三島市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</si>
  <si>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</si>
  <si>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</si>
  <si>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</si>
  <si>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</si>
  <si>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</si>
  <si>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</si>
  <si>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</si>
  <si>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</si>
  <si>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</si>
  <si>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</si>
  <si>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</si>
  <si>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</si>
  <si>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牧之原市</t>
  </si>
  <si>
    <t>川根本町</t>
  </si>
  <si>
    <t>職員数
（本務者）</t>
  </si>
  <si>
    <t>伊豆市</t>
  </si>
  <si>
    <t>伊豆の国市</t>
  </si>
  <si>
    <t>御前崎市</t>
  </si>
  <si>
    <t>菊川市</t>
  </si>
  <si>
    <t>牧之原市</t>
  </si>
  <si>
    <t>川根本町</t>
  </si>
  <si>
    <t>学　校　数</t>
  </si>
  <si>
    <t>計</t>
  </si>
  <si>
    <t>全日制</t>
  </si>
  <si>
    <t>定時制</t>
  </si>
  <si>
    <t>併置</t>
  </si>
  <si>
    <t>生　徒　数</t>
  </si>
  <si>
    <t>公立</t>
  </si>
  <si>
    <t>入　学
定　員
（本科）</t>
  </si>
  <si>
    <t>普通科</t>
  </si>
  <si>
    <t>（入学者のうち
過年度中学卒）</t>
  </si>
  <si>
    <r>
      <t>職員数　</t>
    </r>
    <r>
      <rPr>
        <sz val="8"/>
        <rFont val="ＭＳ Ｐ明朝"/>
        <family val="1"/>
      </rPr>
      <t>（本務者）</t>
    </r>
  </si>
  <si>
    <t>他校からの併修者</t>
  </si>
  <si>
    <t>当校の通信制課程の生徒数</t>
  </si>
  <si>
    <t>協力校数</t>
  </si>
  <si>
    <t>教員数（本務者）</t>
  </si>
  <si>
    <t>平成16年度</t>
  </si>
  <si>
    <t>平成18年度</t>
  </si>
  <si>
    <t>総合学科</t>
  </si>
  <si>
    <t>平成16年度</t>
  </si>
  <si>
    <t>平成17年度</t>
  </si>
  <si>
    <t>平成18年度</t>
  </si>
  <si>
    <t>平成16年度</t>
  </si>
  <si>
    <t>定時制</t>
  </si>
  <si>
    <t>４　学　年</t>
  </si>
  <si>
    <t>その他の学科</t>
  </si>
  <si>
    <t>（入学者のうち
過年度中学卒）</t>
  </si>
  <si>
    <t>平成16年度</t>
  </si>
  <si>
    <t>平成17年度</t>
  </si>
  <si>
    <t>平成18年度</t>
  </si>
  <si>
    <t>2(1)</t>
  </si>
  <si>
    <t>伊豆半島</t>
  </si>
  <si>
    <t>東部</t>
  </si>
  <si>
    <t>中部</t>
  </si>
  <si>
    <t>志太榛原・中東遠</t>
  </si>
  <si>
    <t>西部</t>
  </si>
  <si>
    <t>教員数（本務者）</t>
  </si>
  <si>
    <t>平成16年度</t>
  </si>
  <si>
    <t>平成17年度</t>
  </si>
  <si>
    <t>平成18年度</t>
  </si>
  <si>
    <t>定時制</t>
  </si>
  <si>
    <t>履修者
(実数)</t>
  </si>
  <si>
    <r>
      <t>学校数
(</t>
    </r>
    <r>
      <rPr>
        <sz val="9"/>
        <rFont val="ＭＳ 明朝"/>
        <family val="1"/>
      </rPr>
      <t>うち併置)</t>
    </r>
  </si>
  <si>
    <t>平成19年度</t>
  </si>
  <si>
    <t>平成20年度</t>
  </si>
  <si>
    <t>副校長</t>
  </si>
  <si>
    <t>主幹教諭</t>
  </si>
  <si>
    <t>指導教諭</t>
  </si>
  <si>
    <t>男</t>
  </si>
  <si>
    <t>平成
19年度</t>
  </si>
  <si>
    <t>平成　　
20年度</t>
  </si>
  <si>
    <t>平成19年度</t>
  </si>
  <si>
    <t>平成20年度</t>
  </si>
  <si>
    <t>１７　学年別生徒数（全日制・定時制）</t>
  </si>
  <si>
    <t>１８　学科別学年別生徒数（全日制・定時制）</t>
  </si>
  <si>
    <t>１９　学科別入学状況（本科）　（全日制・定時制）</t>
  </si>
  <si>
    <t>２０　職名別教員数（全日制・定時制）</t>
  </si>
  <si>
    <t>２１　職員数（本務者）（全日制・定時制）</t>
  </si>
  <si>
    <t>２３　高等学校通信制課程総括表</t>
  </si>
  <si>
    <t xml:space="preserve">２４　高等学校通信制課程生徒数の年齢別内訳 </t>
  </si>
  <si>
    <t>２５　高等学校通信制課程の教員数及び職員数</t>
  </si>
  <si>
    <t>養　護
助教諭</t>
  </si>
  <si>
    <t>学校図書　       館事務員</t>
  </si>
  <si>
    <t>２２　本科生徒のうち帰国生徒数及び外国人生徒数（全日制・定時制）</t>
  </si>
  <si>
    <t>帰　　国　　生　　徒　　数　　（　　本　　科　　）</t>
  </si>
  <si>
    <t>…</t>
  </si>
  <si>
    <t>…</t>
  </si>
  <si>
    <t>定時制(公立）</t>
  </si>
  <si>
    <t>１６　高等学校総括表（全日制・定時制）　（１）計</t>
  </si>
  <si>
    <t>（２）公　立</t>
  </si>
  <si>
    <t>（３）私　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</si>
</sst>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</numFmts>
  <fonts count="30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11"/>
      <color indexed="56"/>
      <name val="ＭＳ 明朝"/>
      <family val="1"/>
    </font>
    <font>
      <sz val="8"/>
      <name val="標準ゴシック"/>
      <family val="3"/>
    </font>
    <font>
      <sz val="12"/>
      <name val="ＭＳ 明朝"/>
      <family val="1"/>
    </font>
    <font>
      <sz val="12"/>
      <color indexed="5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10"/>
      <color indexed="56"/>
      <name val="ＭＳ Ｐ明朝"/>
      <family val="1"/>
    </font>
    <font>
      <sz val="11"/>
      <color indexed="56"/>
      <name val="ＭＳ 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38" fontId="2" fillId="0" borderId="0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178" fontId="4" fillId="0" borderId="0" xfId="17" applyNumberFormat="1" applyFont="1" applyFill="1" applyBorder="1" applyAlignment="1">
      <alignment/>
    </xf>
    <xf numFmtId="178" fontId="3" fillId="0" borderId="0" xfId="17" applyNumberFormat="1" applyFont="1" applyFill="1" applyBorder="1" applyAlignment="1">
      <alignment/>
    </xf>
    <xf numFmtId="178" fontId="3" fillId="0" borderId="0" xfId="17" applyNumberFormat="1" applyFont="1" applyFill="1" applyBorder="1" applyAlignment="1">
      <alignment/>
    </xf>
    <xf numFmtId="178" fontId="3" fillId="0" borderId="0" xfId="21" applyNumberFormat="1" applyFont="1">
      <alignment/>
      <protection/>
    </xf>
    <xf numFmtId="38" fontId="7" fillId="0" borderId="0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178" fontId="9" fillId="0" borderId="0" xfId="0" applyNumberFormat="1" applyFont="1" applyFill="1" applyBorder="1" applyAlignment="1">
      <alignment horizontal="distributed"/>
    </xf>
    <xf numFmtId="178" fontId="9" fillId="0" borderId="0" xfId="0" applyNumberFormat="1" applyFont="1" applyFill="1" applyBorder="1" applyAlignment="1" quotePrefix="1">
      <alignment horizontal="center"/>
    </xf>
    <xf numFmtId="178" fontId="9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38" fontId="9" fillId="0" borderId="0" xfId="17" applyFont="1" applyFill="1" applyBorder="1" applyAlignment="1">
      <alignment/>
    </xf>
    <xf numFmtId="177" fontId="12" fillId="0" borderId="0" xfId="17" applyNumberFormat="1" applyFont="1" applyFill="1" applyBorder="1" applyAlignment="1">
      <alignment/>
    </xf>
    <xf numFmtId="177" fontId="11" fillId="0" borderId="0" xfId="17" applyNumberFormat="1" applyFont="1" applyFill="1" applyBorder="1" applyAlignment="1">
      <alignment/>
    </xf>
    <xf numFmtId="177" fontId="9" fillId="0" borderId="0" xfId="17" applyNumberFormat="1" applyFont="1" applyFill="1" applyBorder="1" applyAlignment="1">
      <alignment/>
    </xf>
    <xf numFmtId="177" fontId="9" fillId="0" borderId="0" xfId="17" applyNumberFormat="1" applyFont="1" applyFill="1" applyBorder="1" applyAlignment="1">
      <alignment horizontal="right"/>
    </xf>
    <xf numFmtId="178" fontId="9" fillId="0" borderId="1" xfId="21" applyNumberFormat="1" applyFont="1" applyBorder="1" applyAlignment="1">
      <alignment horizontal="centerContinuous" vertical="center"/>
      <protection/>
    </xf>
    <xf numFmtId="178" fontId="9" fillId="0" borderId="0" xfId="21" applyNumberFormat="1" applyFont="1">
      <alignment/>
      <protection/>
    </xf>
    <xf numFmtId="178" fontId="9" fillId="0" borderId="1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Border="1" applyAlignment="1">
      <alignment horizontal="centerContinuous" vertical="center"/>
      <protection/>
    </xf>
    <xf numFmtId="178" fontId="9" fillId="0" borderId="3" xfId="21" applyNumberFormat="1" applyFont="1" applyBorder="1" applyAlignment="1">
      <alignment horizontal="centerContinuous"/>
      <protection/>
    </xf>
    <xf numFmtId="178" fontId="9" fillId="0" borderId="4" xfId="21" applyNumberFormat="1" applyFont="1" applyBorder="1" applyAlignment="1">
      <alignment horizontal="centerContinuous" vertical="center"/>
      <protection/>
    </xf>
    <xf numFmtId="38" fontId="3" fillId="0" borderId="5" xfId="17" applyFont="1" applyFill="1" applyBorder="1" applyAlignment="1">
      <alignment horizontal="center" vertical="center"/>
    </xf>
    <xf numFmtId="0" fontId="2" fillId="0" borderId="0" xfId="21" applyFont="1" applyBorder="1" applyAlignment="1">
      <alignment horizontal="left" vertical="center"/>
      <protection/>
    </xf>
    <xf numFmtId="0" fontId="15" fillId="0" borderId="0" xfId="21" applyFont="1" applyBorder="1" applyAlignment="1">
      <alignment vertical="center"/>
      <protection/>
    </xf>
    <xf numFmtId="0" fontId="15" fillId="0" borderId="0" xfId="21" applyFont="1" applyBorder="1" applyAlignment="1">
      <alignment horizontal="left" vertical="center"/>
      <protection/>
    </xf>
    <xf numFmtId="0" fontId="15" fillId="0" borderId="0" xfId="21" applyFont="1" applyFill="1" applyBorder="1" applyAlignment="1">
      <alignment vertical="center"/>
      <protection/>
    </xf>
    <xf numFmtId="178" fontId="6" fillId="0" borderId="0" xfId="0" applyNumberFormat="1" applyFont="1" applyFill="1" applyBorder="1" applyAlignment="1">
      <alignment vertical="center"/>
    </xf>
    <xf numFmtId="178" fontId="3" fillId="0" borderId="0" xfId="17" applyNumberFormat="1" applyFont="1" applyFill="1" applyBorder="1" applyAlignment="1">
      <alignment horizontal="right"/>
    </xf>
    <xf numFmtId="178" fontId="15" fillId="0" borderId="0" xfId="17" applyNumberFormat="1" applyFont="1" applyFill="1" applyBorder="1" applyAlignment="1">
      <alignment horizontal="right"/>
    </xf>
    <xf numFmtId="38" fontId="16" fillId="0" borderId="6" xfId="17" applyFont="1" applyFill="1" applyBorder="1" applyAlignment="1">
      <alignment horizontal="distributed"/>
    </xf>
    <xf numFmtId="178" fontId="16" fillId="0" borderId="0" xfId="17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/>
    </xf>
    <xf numFmtId="178" fontId="17" fillId="0" borderId="0" xfId="17" applyNumberFormat="1" applyFont="1" applyFill="1" applyBorder="1" applyAlignment="1">
      <alignment horizontal="right"/>
    </xf>
    <xf numFmtId="178" fontId="17" fillId="0" borderId="0" xfId="0" applyNumberFormat="1" applyFont="1" applyFill="1" applyBorder="1" applyAlignment="1">
      <alignment/>
    </xf>
    <xf numFmtId="178" fontId="16" fillId="0" borderId="6" xfId="0" applyNumberFormat="1" applyFont="1" applyFill="1" applyBorder="1" applyAlignment="1">
      <alignment/>
    </xf>
    <xf numFmtId="178" fontId="18" fillId="0" borderId="0" xfId="17" applyNumberFormat="1" applyFont="1" applyFill="1" applyBorder="1" applyAlignment="1">
      <alignment horizontal="right"/>
    </xf>
    <xf numFmtId="178" fontId="16" fillId="0" borderId="6" xfId="0" applyNumberFormat="1" applyFont="1" applyFill="1" applyBorder="1" applyAlignment="1">
      <alignment horizontal="distributed"/>
    </xf>
    <xf numFmtId="178" fontId="3" fillId="0" borderId="0" xfId="0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1" fillId="0" borderId="0" xfId="17" applyFont="1" applyFill="1" applyBorder="1" applyAlignment="1">
      <alignment vertical="center"/>
    </xf>
    <xf numFmtId="177" fontId="16" fillId="0" borderId="0" xfId="17" applyNumberFormat="1" applyFont="1" applyFill="1" applyBorder="1" applyAlignment="1">
      <alignment/>
    </xf>
    <xf numFmtId="177" fontId="16" fillId="0" borderId="0" xfId="17" applyNumberFormat="1" applyFont="1" applyFill="1" applyBorder="1" applyAlignment="1">
      <alignment/>
    </xf>
    <xf numFmtId="177" fontId="16" fillId="0" borderId="0" xfId="17" applyNumberFormat="1" applyFont="1" applyFill="1" applyBorder="1" applyAlignment="1">
      <alignment horizontal="right"/>
    </xf>
    <xf numFmtId="38" fontId="16" fillId="0" borderId="0" xfId="17" applyFont="1" applyFill="1" applyBorder="1" applyAlignment="1">
      <alignment/>
    </xf>
    <xf numFmtId="38" fontId="16" fillId="0" borderId="6" xfId="17" applyFont="1" applyFill="1" applyBorder="1" applyAlignment="1">
      <alignment/>
    </xf>
    <xf numFmtId="0" fontId="16" fillId="0" borderId="0" xfId="21" applyFont="1" applyBorder="1">
      <alignment/>
      <protection/>
    </xf>
    <xf numFmtId="38" fontId="16" fillId="0" borderId="0" xfId="17" applyFont="1" applyFill="1" applyBorder="1" applyAlignment="1">
      <alignment/>
    </xf>
    <xf numFmtId="38" fontId="3" fillId="0" borderId="7" xfId="17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177" fontId="17" fillId="0" borderId="0" xfId="17" applyNumberFormat="1" applyFont="1" applyFill="1" applyBorder="1" applyAlignment="1">
      <alignment horizontal="right"/>
    </xf>
    <xf numFmtId="38" fontId="17" fillId="0" borderId="0" xfId="17" applyFont="1" applyFill="1" applyBorder="1" applyAlignment="1">
      <alignment/>
    </xf>
    <xf numFmtId="38" fontId="15" fillId="0" borderId="0" xfId="17" applyFont="1" applyFill="1" applyBorder="1" applyAlignment="1">
      <alignment vertical="center"/>
    </xf>
    <xf numFmtId="38" fontId="15" fillId="0" borderId="8" xfId="17" applyFont="1" applyFill="1" applyBorder="1" applyAlignment="1">
      <alignment vertical="center"/>
    </xf>
    <xf numFmtId="38" fontId="9" fillId="0" borderId="0" xfId="17" applyFont="1" applyFill="1" applyBorder="1" applyAlignment="1">
      <alignment horizontal="left"/>
    </xf>
    <xf numFmtId="178" fontId="2" fillId="0" borderId="9" xfId="17" applyNumberFormat="1" applyFont="1" applyFill="1" applyBorder="1" applyAlignment="1">
      <alignment vertical="center"/>
    </xf>
    <xf numFmtId="178" fontId="15" fillId="0" borderId="9" xfId="17" applyNumberFormat="1" applyFont="1" applyFill="1" applyBorder="1" applyAlignment="1">
      <alignment vertical="center"/>
    </xf>
    <xf numFmtId="178" fontId="15" fillId="0" borderId="0" xfId="17" applyNumberFormat="1" applyFont="1" applyFill="1" applyBorder="1" applyAlignment="1">
      <alignment vertical="center"/>
    </xf>
    <xf numFmtId="38" fontId="3" fillId="0" borderId="10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left"/>
    </xf>
    <xf numFmtId="177" fontId="3" fillId="0" borderId="0" xfId="17" applyNumberFormat="1" applyFont="1" applyFill="1" applyBorder="1" applyAlignment="1">
      <alignment/>
    </xf>
    <xf numFmtId="177" fontId="3" fillId="0" borderId="0" xfId="17" applyNumberFormat="1" applyFont="1" applyFill="1" applyBorder="1" applyAlignment="1">
      <alignment horizontal="right"/>
    </xf>
    <xf numFmtId="38" fontId="3" fillId="0" borderId="6" xfId="17" applyFont="1" applyFill="1" applyBorder="1" applyAlignment="1">
      <alignment/>
    </xf>
    <xf numFmtId="38" fontId="23" fillId="0" borderId="12" xfId="17" applyFont="1" applyFill="1" applyBorder="1" applyAlignment="1">
      <alignment horizontal="distributed"/>
    </xf>
    <xf numFmtId="177" fontId="17" fillId="0" borderId="13" xfId="17" applyNumberFormat="1" applyFont="1" applyFill="1" applyBorder="1" applyAlignment="1">
      <alignment/>
    </xf>
    <xf numFmtId="177" fontId="17" fillId="0" borderId="13" xfId="17" applyNumberFormat="1" applyFont="1" applyFill="1" applyBorder="1" applyAlignment="1">
      <alignment/>
    </xf>
    <xf numFmtId="177" fontId="15" fillId="0" borderId="13" xfId="17" applyNumberFormat="1" applyFont="1" applyFill="1" applyBorder="1" applyAlignment="1">
      <alignment/>
    </xf>
    <xf numFmtId="177" fontId="15" fillId="0" borderId="13" xfId="17" applyNumberFormat="1" applyFont="1" applyFill="1" applyBorder="1" applyAlignment="1">
      <alignment horizontal="right"/>
    </xf>
    <xf numFmtId="38" fontId="15" fillId="0" borderId="0" xfId="17" applyFont="1" applyFill="1" applyBorder="1" applyAlignment="1">
      <alignment/>
    </xf>
    <xf numFmtId="178" fontId="3" fillId="0" borderId="0" xfId="21" applyNumberFormat="1" applyFont="1" applyFill="1" applyBorder="1">
      <alignment/>
      <protection/>
    </xf>
    <xf numFmtId="178" fontId="3" fillId="0" borderId="10" xfId="21" applyNumberFormat="1" applyFont="1" applyFill="1" applyBorder="1" applyAlignment="1">
      <alignment horizontal="center"/>
      <protection/>
    </xf>
    <xf numFmtId="178" fontId="3" fillId="0" borderId="7" xfId="21" applyNumberFormat="1" applyFont="1" applyFill="1" applyBorder="1" applyAlignment="1">
      <alignment horizontal="center"/>
      <protection/>
    </xf>
    <xf numFmtId="178" fontId="3" fillId="0" borderId="11" xfId="17" applyNumberFormat="1" applyFont="1" applyFill="1" applyBorder="1" applyAlignment="1">
      <alignment horizontal="distributed"/>
    </xf>
    <xf numFmtId="178" fontId="3" fillId="0" borderId="14" xfId="17" applyNumberFormat="1" applyFont="1" applyFill="1" applyBorder="1" applyAlignment="1">
      <alignment horizontal="right"/>
    </xf>
    <xf numFmtId="178" fontId="3" fillId="0" borderId="11" xfId="17" applyNumberFormat="1" applyFont="1" applyFill="1" applyBorder="1" applyAlignment="1">
      <alignment/>
    </xf>
    <xf numFmtId="178" fontId="3" fillId="0" borderId="14" xfId="17" applyNumberFormat="1" applyFont="1" applyFill="1" applyBorder="1" applyAlignment="1">
      <alignment/>
    </xf>
    <xf numFmtId="178" fontId="3" fillId="0" borderId="11" xfId="17" applyNumberFormat="1" applyFont="1" applyFill="1" applyBorder="1" applyAlignment="1">
      <alignment horizontal="right"/>
    </xf>
    <xf numFmtId="178" fontId="3" fillId="0" borderId="11" xfId="17" applyNumberFormat="1" applyFont="1" applyFill="1" applyBorder="1" applyAlignment="1">
      <alignment horizontal="distributed" vertical="distributed"/>
    </xf>
    <xf numFmtId="178" fontId="21" fillId="0" borderId="0" xfId="21" applyNumberFormat="1" applyFont="1" applyFill="1" applyBorder="1" applyAlignment="1">
      <alignment horizontal="center" vertical="center"/>
      <protection/>
    </xf>
    <xf numFmtId="178" fontId="15" fillId="0" borderId="0" xfId="17" applyNumberFormat="1" applyFont="1" applyFill="1" applyBorder="1" applyAlignment="1">
      <alignment/>
    </xf>
    <xf numFmtId="178" fontId="15" fillId="0" borderId="0" xfId="17" applyNumberFormat="1" applyFont="1" applyFill="1" applyBorder="1" applyAlignment="1">
      <alignment/>
    </xf>
    <xf numFmtId="178" fontId="21" fillId="0" borderId="8" xfId="21" applyNumberFormat="1" applyFont="1" applyFill="1" applyBorder="1" applyAlignment="1">
      <alignment horizontal="center" vertical="center"/>
      <protection/>
    </xf>
    <xf numFmtId="178" fontId="15" fillId="0" borderId="8" xfId="17" applyNumberFormat="1" applyFont="1" applyFill="1" applyBorder="1" applyAlignment="1">
      <alignment/>
    </xf>
    <xf numFmtId="178" fontId="15" fillId="0" borderId="8" xfId="17" applyNumberFormat="1" applyFont="1" applyFill="1" applyBorder="1" applyAlignment="1">
      <alignment/>
    </xf>
    <xf numFmtId="178" fontId="15" fillId="0" borderId="11" xfId="17" applyNumberFormat="1" applyFont="1" applyFill="1" applyBorder="1" applyAlignment="1">
      <alignment horizontal="distributed"/>
    </xf>
    <xf numFmtId="178" fontId="15" fillId="0" borderId="14" xfId="17" applyNumberFormat="1" applyFont="1" applyFill="1" applyBorder="1" applyAlignment="1">
      <alignment horizontal="right"/>
    </xf>
    <xf numFmtId="178" fontId="15" fillId="0" borderId="14" xfId="17" applyNumberFormat="1" applyFont="1" applyFill="1" applyBorder="1" applyAlignment="1">
      <alignment/>
    </xf>
    <xf numFmtId="0" fontId="15" fillId="0" borderId="0" xfId="21" applyFont="1" applyFill="1" applyBorder="1" applyAlignment="1">
      <alignment horizontal="centerContinuous" vertical="center"/>
      <protection/>
    </xf>
    <xf numFmtId="178" fontId="2" fillId="0" borderId="0" xfId="21" applyNumberFormat="1" applyFont="1" applyAlignment="1">
      <alignment horizontal="left" vertical="center"/>
      <protection/>
    </xf>
    <xf numFmtId="178" fontId="15" fillId="0" borderId="0" xfId="21" applyNumberFormat="1" applyFont="1" applyAlignment="1">
      <alignment horizontal="centerContinuous" vertical="center"/>
      <protection/>
    </xf>
    <xf numFmtId="178" fontId="15" fillId="0" borderId="0" xfId="21" applyNumberFormat="1" applyFont="1" applyAlignment="1">
      <alignment vertical="center"/>
      <protection/>
    </xf>
    <xf numFmtId="178" fontId="2" fillId="0" borderId="0" xfId="21" applyNumberFormat="1" applyFont="1" applyAlignment="1">
      <alignment vertical="center"/>
      <protection/>
    </xf>
    <xf numFmtId="178" fontId="3" fillId="0" borderId="15" xfId="21" applyNumberFormat="1" applyFont="1" applyBorder="1" applyAlignment="1">
      <alignment horizontal="centerContinuous" vertical="center"/>
      <protection/>
    </xf>
    <xf numFmtId="178" fontId="3" fillId="0" borderId="15" xfId="21" applyNumberFormat="1" applyFont="1" applyBorder="1" applyAlignment="1">
      <alignment horizontal="center" vertical="center"/>
      <protection/>
    </xf>
    <xf numFmtId="178" fontId="3" fillId="2" borderId="6" xfId="17" applyNumberFormat="1" applyFont="1" applyFill="1" applyBorder="1" applyAlignment="1">
      <alignment horizontal="distributed"/>
    </xf>
    <xf numFmtId="178" fontId="3" fillId="2" borderId="0" xfId="17" applyNumberFormat="1" applyFont="1" applyFill="1" applyBorder="1" applyAlignment="1">
      <alignment horizontal="right"/>
    </xf>
    <xf numFmtId="178" fontId="15" fillId="0" borderId="6" xfId="21" applyNumberFormat="1" applyFont="1" applyBorder="1" applyAlignment="1">
      <alignment horizontal="center"/>
      <protection/>
    </xf>
    <xf numFmtId="178" fontId="15" fillId="0" borderId="0" xfId="21" applyNumberFormat="1" applyFont="1" applyBorder="1" applyAlignment="1">
      <alignment horizontal="right"/>
      <protection/>
    </xf>
    <xf numFmtId="178" fontId="15" fillId="0" borderId="0" xfId="21" applyNumberFormat="1" applyFont="1">
      <alignment/>
      <protection/>
    </xf>
    <xf numFmtId="178" fontId="3" fillId="0" borderId="1" xfId="21" applyNumberFormat="1" applyFont="1" applyBorder="1" applyAlignment="1">
      <alignment horizontal="centerContinuous" vertical="center"/>
      <protection/>
    </xf>
    <xf numFmtId="178" fontId="3" fillId="0" borderId="0" xfId="17" applyNumberFormat="1" applyFont="1" applyBorder="1" applyAlignment="1">
      <alignment horizontal="center"/>
    </xf>
    <xf numFmtId="178" fontId="3" fillId="0" borderId="0" xfId="17" applyNumberFormat="1" applyFont="1" applyBorder="1" applyAlignment="1">
      <alignment horizontal="right"/>
    </xf>
    <xf numFmtId="178" fontId="15" fillId="0" borderId="0" xfId="17" applyNumberFormat="1" applyFont="1" applyBorder="1" applyAlignment="1">
      <alignment horizontal="center"/>
    </xf>
    <xf numFmtId="178" fontId="15" fillId="0" borderId="0" xfId="17" applyNumberFormat="1" applyFont="1" applyBorder="1" applyAlignment="1">
      <alignment horizontal="right"/>
    </xf>
    <xf numFmtId="178" fontId="2" fillId="0" borderId="0" xfId="21" applyNumberFormat="1" applyFont="1" applyAlignment="1">
      <alignment horizontal="left"/>
      <protection/>
    </xf>
    <xf numFmtId="178" fontId="15" fillId="0" borderId="0" xfId="21" applyNumberFormat="1" applyFont="1" applyAlignment="1">
      <alignment horizontal="centerContinuous"/>
      <protection/>
    </xf>
    <xf numFmtId="178" fontId="3" fillId="0" borderId="0" xfId="21" applyNumberFormat="1" applyFont="1" applyBorder="1">
      <alignment/>
      <protection/>
    </xf>
    <xf numFmtId="178" fontId="16" fillId="0" borderId="8" xfId="0" applyNumberFormat="1" applyFont="1" applyFill="1" applyBorder="1" applyAlignment="1">
      <alignment/>
    </xf>
    <xf numFmtId="178" fontId="16" fillId="0" borderId="16" xfId="0" applyNumberFormat="1" applyFont="1" applyFill="1" applyBorder="1" applyAlignment="1">
      <alignment horizontal="distributed"/>
    </xf>
    <xf numFmtId="178" fontId="16" fillId="0" borderId="8" xfId="17" applyNumberFormat="1" applyFont="1" applyFill="1" applyBorder="1" applyAlignment="1">
      <alignment horizontal="right"/>
    </xf>
    <xf numFmtId="38" fontId="16" fillId="0" borderId="8" xfId="17" applyFont="1" applyFill="1" applyBorder="1" applyAlignment="1">
      <alignment/>
    </xf>
    <xf numFmtId="38" fontId="16" fillId="0" borderId="16" xfId="17" applyFont="1" applyFill="1" applyBorder="1" applyAlignment="1">
      <alignment horizontal="distributed"/>
    </xf>
    <xf numFmtId="177" fontId="16" fillId="0" borderId="8" xfId="17" applyNumberFormat="1" applyFont="1" applyFill="1" applyBorder="1" applyAlignment="1">
      <alignment/>
    </xf>
    <xf numFmtId="177" fontId="16" fillId="0" borderId="8" xfId="17" applyNumberFormat="1" applyFont="1" applyFill="1" applyBorder="1" applyAlignment="1">
      <alignment horizontal="right"/>
    </xf>
    <xf numFmtId="177" fontId="16" fillId="0" borderId="8" xfId="17" applyNumberFormat="1" applyFont="1" applyFill="1" applyBorder="1" applyAlignment="1">
      <alignment/>
    </xf>
    <xf numFmtId="177" fontId="17" fillId="0" borderId="0" xfId="17" applyNumberFormat="1" applyFont="1" applyFill="1" applyBorder="1" applyAlignment="1">
      <alignment/>
    </xf>
    <xf numFmtId="0" fontId="17" fillId="0" borderId="0" xfId="21" applyFont="1" applyBorder="1">
      <alignment/>
      <protection/>
    </xf>
    <xf numFmtId="38" fontId="16" fillId="0" borderId="6" xfId="17" applyFont="1" applyFill="1" applyBorder="1" applyAlignment="1">
      <alignment horizontal="center" shrinkToFit="1"/>
    </xf>
    <xf numFmtId="38" fontId="3" fillId="0" borderId="17" xfId="17" applyFont="1" applyFill="1" applyBorder="1" applyAlignment="1">
      <alignment horizontal="left"/>
    </xf>
    <xf numFmtId="177" fontId="3" fillId="0" borderId="8" xfId="17" applyNumberFormat="1" applyFont="1" applyFill="1" applyBorder="1" applyAlignment="1">
      <alignment/>
    </xf>
    <xf numFmtId="177" fontId="3" fillId="0" borderId="8" xfId="17" applyNumberFormat="1" applyFont="1" applyFill="1" applyBorder="1" applyAlignment="1">
      <alignment horizontal="right"/>
    </xf>
    <xf numFmtId="178" fontId="3" fillId="0" borderId="17" xfId="17" applyNumberFormat="1" applyFont="1" applyFill="1" applyBorder="1" applyAlignment="1">
      <alignment/>
    </xf>
    <xf numFmtId="178" fontId="3" fillId="0" borderId="18" xfId="17" applyNumberFormat="1" applyFont="1" applyFill="1" applyBorder="1" applyAlignment="1">
      <alignment horizontal="right"/>
    </xf>
    <xf numFmtId="178" fontId="3" fillId="0" borderId="8" xfId="17" applyNumberFormat="1" applyFont="1" applyFill="1" applyBorder="1" applyAlignment="1">
      <alignment horizontal="right"/>
    </xf>
    <xf numFmtId="178" fontId="3" fillId="0" borderId="18" xfId="17" applyNumberFormat="1" applyFont="1" applyFill="1" applyBorder="1" applyAlignment="1">
      <alignment/>
    </xf>
    <xf numFmtId="178" fontId="3" fillId="0" borderId="8" xfId="17" applyNumberFormat="1" applyFont="1" applyFill="1" applyBorder="1" applyAlignment="1">
      <alignment/>
    </xf>
    <xf numFmtId="178" fontId="3" fillId="2" borderId="16" xfId="17" applyNumberFormat="1" applyFont="1" applyFill="1" applyBorder="1" applyAlignment="1">
      <alignment horizontal="distributed"/>
    </xf>
    <xf numFmtId="178" fontId="3" fillId="2" borderId="8" xfId="17" applyNumberFormat="1" applyFont="1" applyFill="1" applyBorder="1" applyAlignment="1">
      <alignment horizontal="right"/>
    </xf>
    <xf numFmtId="178" fontId="15" fillId="0" borderId="4" xfId="17" applyNumberFormat="1" applyFont="1" applyBorder="1" applyAlignment="1">
      <alignment horizontal="right"/>
    </xf>
    <xf numFmtId="178" fontId="15" fillId="0" borderId="4" xfId="17" applyNumberFormat="1" applyFont="1" applyBorder="1" applyAlignment="1">
      <alignment/>
    </xf>
    <xf numFmtId="178" fontId="3" fillId="0" borderId="8" xfId="17" applyNumberFormat="1" applyFont="1" applyBorder="1" applyAlignment="1">
      <alignment horizontal="center"/>
    </xf>
    <xf numFmtId="178" fontId="3" fillId="0" borderId="8" xfId="17" applyNumberFormat="1" applyFont="1" applyBorder="1" applyAlignment="1">
      <alignment horizontal="right"/>
    </xf>
    <xf numFmtId="38" fontId="17" fillId="0" borderId="0" xfId="17" applyFont="1" applyFill="1" applyBorder="1" applyAlignment="1">
      <alignment horizontal="distributed"/>
    </xf>
    <xf numFmtId="38" fontId="17" fillId="0" borderId="6" xfId="17" applyFont="1" applyFill="1" applyBorder="1" applyAlignment="1">
      <alignment horizontal="distributed"/>
    </xf>
    <xf numFmtId="178" fontId="16" fillId="0" borderId="19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38" fontId="13" fillId="0" borderId="19" xfId="17" applyFont="1" applyFill="1" applyBorder="1" applyAlignment="1">
      <alignment horizontal="center" vertical="center"/>
    </xf>
    <xf numFmtId="38" fontId="13" fillId="0" borderId="15" xfId="17" applyFont="1" applyFill="1" applyBorder="1" applyAlignment="1">
      <alignment horizontal="center" vertical="center"/>
    </xf>
    <xf numFmtId="38" fontId="13" fillId="0" borderId="1" xfId="17" applyFont="1" applyFill="1" applyBorder="1" applyAlignment="1">
      <alignment horizontal="center" vertical="center"/>
    </xf>
    <xf numFmtId="38" fontId="26" fillId="0" borderId="0" xfId="17" applyFont="1" applyFill="1" applyBorder="1" applyAlignment="1">
      <alignment vertical="center"/>
    </xf>
    <xf numFmtId="38" fontId="27" fillId="0" borderId="0" xfId="17" applyFont="1" applyFill="1" applyBorder="1" applyAlignment="1">
      <alignment vertical="center"/>
    </xf>
    <xf numFmtId="0" fontId="26" fillId="0" borderId="0" xfId="21" applyFont="1" applyFill="1" applyBorder="1" applyAlignment="1">
      <alignment horizontal="left" vertical="center"/>
      <protection/>
    </xf>
    <xf numFmtId="177" fontId="28" fillId="0" borderId="0" xfId="17" applyNumberFormat="1" applyFont="1" applyFill="1" applyBorder="1" applyAlignment="1">
      <alignment/>
    </xf>
    <xf numFmtId="177" fontId="29" fillId="0" borderId="0" xfId="17" applyNumberFormat="1" applyFont="1" applyFill="1" applyBorder="1" applyAlignment="1">
      <alignment/>
    </xf>
    <xf numFmtId="177" fontId="28" fillId="0" borderId="8" xfId="17" applyNumberFormat="1" applyFont="1" applyFill="1" applyBorder="1" applyAlignment="1">
      <alignment/>
    </xf>
    <xf numFmtId="177" fontId="28" fillId="0" borderId="0" xfId="17" applyNumberFormat="1" applyFont="1" applyFill="1" applyBorder="1" applyAlignment="1">
      <alignment horizontal="right"/>
    </xf>
    <xf numFmtId="38" fontId="29" fillId="0" borderId="0" xfId="17" applyFont="1" applyFill="1" applyBorder="1" applyAlignment="1">
      <alignment/>
    </xf>
    <xf numFmtId="38" fontId="28" fillId="0" borderId="0" xfId="17" applyFont="1" applyFill="1" applyBorder="1" applyAlignment="1">
      <alignment/>
    </xf>
    <xf numFmtId="38" fontId="28" fillId="0" borderId="6" xfId="17" applyFont="1" applyFill="1" applyBorder="1" applyAlignment="1">
      <alignment horizontal="distributed"/>
    </xf>
    <xf numFmtId="38" fontId="29" fillId="0" borderId="6" xfId="17" applyFont="1" applyFill="1" applyBorder="1" applyAlignment="1">
      <alignment horizontal="distributed"/>
    </xf>
    <xf numFmtId="38" fontId="28" fillId="0" borderId="6" xfId="17" applyFont="1" applyFill="1" applyBorder="1" applyAlignment="1">
      <alignment horizontal="right"/>
    </xf>
    <xf numFmtId="38" fontId="28" fillId="0" borderId="6" xfId="17" applyFont="1" applyFill="1" applyBorder="1" applyAlignment="1">
      <alignment/>
    </xf>
    <xf numFmtId="38" fontId="28" fillId="0" borderId="16" xfId="17" applyFont="1" applyFill="1" applyBorder="1" applyAlignment="1">
      <alignment shrinkToFit="1"/>
    </xf>
    <xf numFmtId="38" fontId="28" fillId="0" borderId="19" xfId="17" applyFont="1" applyFill="1" applyBorder="1" applyAlignment="1">
      <alignment horizontal="center" vertical="center"/>
    </xf>
    <xf numFmtId="0" fontId="28" fillId="0" borderId="19" xfId="21" applyFont="1" applyFill="1" applyBorder="1" applyAlignment="1">
      <alignment horizontal="center" vertical="center"/>
      <protection/>
    </xf>
    <xf numFmtId="38" fontId="28" fillId="0" borderId="15" xfId="17" applyFont="1" applyFill="1" applyBorder="1" applyAlignment="1">
      <alignment horizontal="center" vertical="center"/>
    </xf>
    <xf numFmtId="38" fontId="16" fillId="0" borderId="1" xfId="17" applyFont="1" applyFill="1" applyBorder="1" applyAlignment="1">
      <alignment horizontal="center" vertical="center"/>
    </xf>
    <xf numFmtId="38" fontId="16" fillId="0" borderId="15" xfId="17" applyFont="1" applyFill="1" applyBorder="1" applyAlignment="1">
      <alignment horizontal="center" vertical="center" wrapText="1"/>
    </xf>
    <xf numFmtId="0" fontId="28" fillId="0" borderId="15" xfId="21" applyFont="1" applyFill="1" applyBorder="1" applyAlignment="1">
      <alignment horizontal="center" vertical="center"/>
      <protection/>
    </xf>
    <xf numFmtId="0" fontId="28" fillId="0" borderId="1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38" fontId="3" fillId="0" borderId="20" xfId="17" applyFont="1" applyFill="1" applyBorder="1" applyAlignment="1">
      <alignment horizontal="center" vertical="center"/>
    </xf>
    <xf numFmtId="38" fontId="3" fillId="0" borderId="21" xfId="17" applyFont="1" applyFill="1" applyBorder="1" applyAlignment="1">
      <alignment horizontal="center" vertical="center"/>
    </xf>
    <xf numFmtId="38" fontId="3" fillId="0" borderId="22" xfId="17" applyFont="1" applyFill="1" applyBorder="1" applyAlignment="1">
      <alignment horizontal="center" vertical="center"/>
    </xf>
    <xf numFmtId="0" fontId="13" fillId="0" borderId="19" xfId="21" applyFont="1" applyFill="1" applyBorder="1" applyAlignment="1">
      <alignment horizontal="center" vertical="center"/>
      <protection/>
    </xf>
    <xf numFmtId="38" fontId="22" fillId="0" borderId="19" xfId="17" applyFont="1" applyFill="1" applyBorder="1" applyAlignment="1">
      <alignment horizontal="center" vertical="center"/>
    </xf>
    <xf numFmtId="38" fontId="22" fillId="0" borderId="15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0" fontId="3" fillId="0" borderId="5" xfId="21" applyFont="1" applyFill="1" applyBorder="1" applyAlignment="1">
      <alignment/>
      <protection/>
    </xf>
    <xf numFmtId="0" fontId="13" fillId="0" borderId="1" xfId="21" applyFont="1" applyFill="1" applyBorder="1" applyAlignment="1">
      <alignment vertical="center"/>
      <protection/>
    </xf>
    <xf numFmtId="38" fontId="3" fillId="0" borderId="16" xfId="17" applyFont="1" applyFill="1" applyBorder="1" applyAlignment="1">
      <alignment/>
    </xf>
    <xf numFmtId="38" fontId="16" fillId="0" borderId="0" xfId="17" applyFont="1" applyFill="1" applyBorder="1" applyAlignment="1">
      <alignment horizontal="distributed"/>
    </xf>
    <xf numFmtId="38" fontId="16" fillId="0" borderId="6" xfId="17" applyFont="1" applyFill="1" applyBorder="1" applyAlignment="1">
      <alignment horizontal="distributed"/>
    </xf>
    <xf numFmtId="178" fontId="17" fillId="0" borderId="0" xfId="0" applyNumberFormat="1" applyFont="1" applyFill="1" applyBorder="1" applyAlignment="1">
      <alignment horizontal="distributed"/>
    </xf>
    <xf numFmtId="178" fontId="17" fillId="0" borderId="6" xfId="0" applyNumberFormat="1" applyFont="1" applyFill="1" applyBorder="1" applyAlignment="1">
      <alignment horizontal="distributed"/>
    </xf>
    <xf numFmtId="178" fontId="17" fillId="0" borderId="0" xfId="0" applyNumberFormat="1" applyFont="1" applyFill="1" applyBorder="1" applyAlignment="1">
      <alignment horizontal="center" shrinkToFit="1"/>
    </xf>
    <xf numFmtId="178" fontId="17" fillId="0" borderId="6" xfId="0" applyNumberFormat="1" applyFont="1" applyFill="1" applyBorder="1" applyAlignment="1">
      <alignment horizontal="center" shrinkToFit="1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 quotePrefix="1">
      <alignment horizontal="center" vertical="center"/>
    </xf>
    <xf numFmtId="178" fontId="3" fillId="0" borderId="15" xfId="0" applyNumberFormat="1" applyFont="1" applyFill="1" applyBorder="1" applyAlignment="1" quotePrefix="1">
      <alignment horizontal="center" vertical="center"/>
    </xf>
    <xf numFmtId="178" fontId="20" fillId="0" borderId="15" xfId="0" applyNumberFormat="1" applyFont="1" applyFill="1" applyBorder="1" applyAlignment="1">
      <alignment horizontal="center" vertical="center" wrapText="1"/>
    </xf>
    <xf numFmtId="178" fontId="19" fillId="0" borderId="15" xfId="0" applyNumberFormat="1" applyFont="1" applyFill="1" applyBorder="1" applyAlignment="1">
      <alignment horizontal="center" vertical="center"/>
    </xf>
    <xf numFmtId="178" fontId="20" fillId="0" borderId="15" xfId="0" applyNumberFormat="1" applyFont="1" applyFill="1" applyBorder="1" applyAlignment="1">
      <alignment horizontal="center" vertical="center"/>
    </xf>
    <xf numFmtId="38" fontId="17" fillId="0" borderId="0" xfId="17" applyFont="1" applyFill="1" applyBorder="1" applyAlignment="1">
      <alignment horizontal="distributed"/>
    </xf>
    <xf numFmtId="38" fontId="17" fillId="0" borderId="6" xfId="17" applyFont="1" applyFill="1" applyBorder="1" applyAlignment="1">
      <alignment horizontal="distributed"/>
    </xf>
    <xf numFmtId="38" fontId="13" fillId="0" borderId="15" xfId="17" applyFont="1" applyFill="1" applyBorder="1" applyAlignment="1">
      <alignment horizontal="center" vertical="center"/>
    </xf>
    <xf numFmtId="38" fontId="13" fillId="0" borderId="19" xfId="17" applyFont="1" applyFill="1" applyBorder="1" applyAlignment="1">
      <alignment horizontal="center" vertical="center"/>
    </xf>
    <xf numFmtId="38" fontId="13" fillId="0" borderId="1" xfId="17" applyFont="1" applyFill="1" applyBorder="1" applyAlignment="1">
      <alignment horizontal="center" vertical="center"/>
    </xf>
    <xf numFmtId="0" fontId="13" fillId="0" borderId="15" xfId="21" applyFont="1" applyFill="1" applyBorder="1" applyAlignment="1">
      <alignment vertical="center"/>
      <protection/>
    </xf>
    <xf numFmtId="38" fontId="3" fillId="0" borderId="25" xfId="17" applyFont="1" applyFill="1" applyBorder="1" applyAlignment="1">
      <alignment horizontal="center" vertical="center"/>
    </xf>
    <xf numFmtId="0" fontId="3" fillId="0" borderId="10" xfId="21" applyFont="1" applyFill="1" applyBorder="1" applyAlignment="1">
      <alignment vertical="center"/>
      <protection/>
    </xf>
    <xf numFmtId="0" fontId="3" fillId="0" borderId="7" xfId="21" applyFont="1" applyFill="1" applyBorder="1" applyAlignment="1">
      <alignment vertical="center"/>
      <protection/>
    </xf>
    <xf numFmtId="178" fontId="20" fillId="0" borderId="10" xfId="21" applyNumberFormat="1" applyFont="1" applyFill="1" applyBorder="1" applyAlignment="1">
      <alignment horizontal="center" vertical="center" wrapText="1"/>
      <protection/>
    </xf>
    <xf numFmtId="178" fontId="20" fillId="0" borderId="7" xfId="21" applyNumberFormat="1" applyFont="1" applyFill="1" applyBorder="1" applyAlignment="1">
      <alignment horizontal="center" vertical="center" wrapText="1"/>
      <protection/>
    </xf>
    <xf numFmtId="178" fontId="20" fillId="0" borderId="22" xfId="21" applyNumberFormat="1" applyFont="1" applyFill="1" applyBorder="1" applyAlignment="1">
      <alignment horizontal="center" vertical="center" wrapText="1"/>
      <protection/>
    </xf>
    <xf numFmtId="178" fontId="20" fillId="0" borderId="25" xfId="21" applyNumberFormat="1" applyFont="1" applyFill="1" applyBorder="1" applyAlignment="1">
      <alignment horizontal="center" vertical="center" wrapText="1"/>
      <protection/>
    </xf>
    <xf numFmtId="178" fontId="4" fillId="0" borderId="5" xfId="17" applyNumberFormat="1" applyFont="1" applyFill="1" applyBorder="1" applyAlignment="1">
      <alignment horizontal="center" vertical="center"/>
    </xf>
    <xf numFmtId="178" fontId="3" fillId="0" borderId="5" xfId="17" applyNumberFormat="1" applyFont="1" applyFill="1" applyBorder="1" applyAlignment="1">
      <alignment vertical="center"/>
    </xf>
    <xf numFmtId="178" fontId="3" fillId="0" borderId="10" xfId="21" applyNumberFormat="1" applyFont="1" applyFill="1" applyBorder="1" applyAlignment="1">
      <alignment horizontal="center" vertical="center"/>
      <protection/>
    </xf>
    <xf numFmtId="178" fontId="3" fillId="0" borderId="5" xfId="17" applyNumberFormat="1" applyFont="1" applyFill="1" applyBorder="1" applyAlignment="1">
      <alignment horizontal="center" vertical="center"/>
    </xf>
    <xf numFmtId="38" fontId="28" fillId="0" borderId="1" xfId="17" applyFont="1" applyFill="1" applyBorder="1" applyAlignment="1">
      <alignment horizontal="center" vertical="center" wrapText="1"/>
    </xf>
    <xf numFmtId="0" fontId="28" fillId="0" borderId="1" xfId="21" applyFont="1" applyFill="1" applyBorder="1" applyAlignment="1">
      <alignment/>
      <protection/>
    </xf>
    <xf numFmtId="38" fontId="28" fillId="0" borderId="19" xfId="17" applyFont="1" applyFill="1" applyBorder="1" applyAlignment="1">
      <alignment horizontal="center" vertical="center"/>
    </xf>
    <xf numFmtId="38" fontId="28" fillId="0" borderId="15" xfId="17" applyFont="1" applyFill="1" applyBorder="1" applyAlignment="1">
      <alignment horizontal="center" vertical="center"/>
    </xf>
    <xf numFmtId="38" fontId="16" fillId="0" borderId="1" xfId="17" applyFont="1" applyFill="1" applyBorder="1" applyAlignment="1">
      <alignment horizontal="center" vertical="center" wrapText="1"/>
    </xf>
    <xf numFmtId="38" fontId="16" fillId="0" borderId="19" xfId="17" applyFont="1" applyFill="1" applyBorder="1" applyAlignment="1">
      <alignment horizontal="center" vertical="center" wrapText="1"/>
    </xf>
    <xf numFmtId="0" fontId="28" fillId="0" borderId="19" xfId="21" applyFont="1" applyFill="1" applyBorder="1" applyAlignment="1">
      <alignment horizontal="center" vertical="center"/>
      <protection/>
    </xf>
    <xf numFmtId="0" fontId="28" fillId="0" borderId="15" xfId="21" applyFont="1" applyFill="1" applyBorder="1" applyAlignment="1">
      <alignment horizontal="center" vertical="center"/>
      <protection/>
    </xf>
    <xf numFmtId="0" fontId="28" fillId="0" borderId="15" xfId="21" applyFont="1" applyFill="1" applyBorder="1" applyAlignment="1">
      <alignment horizontal="center" vertical="center" wrapText="1"/>
      <protection/>
    </xf>
    <xf numFmtId="0" fontId="28" fillId="0" borderId="1" xfId="21" applyFont="1" applyFill="1" applyBorder="1" applyAlignment="1">
      <alignment vertical="center" wrapText="1"/>
      <protection/>
    </xf>
    <xf numFmtId="0" fontId="28" fillId="0" borderId="15" xfId="21" applyFont="1" applyFill="1" applyBorder="1" applyAlignment="1">
      <alignment vertical="center" wrapText="1"/>
      <protection/>
    </xf>
    <xf numFmtId="178" fontId="3" fillId="0" borderId="19" xfId="21" applyNumberFormat="1" applyFont="1" applyBorder="1" applyAlignment="1">
      <alignment horizontal="center" vertical="center"/>
      <protection/>
    </xf>
    <xf numFmtId="178" fontId="3" fillId="0" borderId="15" xfId="21" applyNumberFormat="1" applyFont="1" applyBorder="1" applyAlignment="1">
      <alignment horizontal="center" vertical="center"/>
      <protection/>
    </xf>
    <xf numFmtId="178" fontId="3" fillId="0" borderId="19" xfId="21" applyNumberFormat="1" applyFont="1" applyBorder="1" applyAlignment="1" quotePrefix="1">
      <alignment horizontal="center" vertical="center"/>
      <protection/>
    </xf>
    <xf numFmtId="178" fontId="3" fillId="0" borderId="1" xfId="21" applyNumberFormat="1" applyFont="1" applyBorder="1" applyAlignment="1">
      <alignment horizontal="center" vertical="center"/>
      <protection/>
    </xf>
    <xf numFmtId="178" fontId="3" fillId="0" borderId="26" xfId="21" applyNumberFormat="1" applyFont="1" applyBorder="1" applyAlignment="1">
      <alignment horizontal="center" vertical="center" shrinkToFit="1"/>
      <protection/>
    </xf>
    <xf numFmtId="178" fontId="3" fillId="0" borderId="27" xfId="21" applyNumberFormat="1" applyFont="1" applyBorder="1" applyAlignment="1">
      <alignment horizontal="center" vertical="center" shrinkToFit="1"/>
      <protection/>
    </xf>
    <xf numFmtId="178" fontId="3" fillId="0" borderId="28" xfId="21" applyNumberFormat="1" applyFont="1" applyBorder="1" applyAlignment="1">
      <alignment horizontal="center" vertical="center" shrinkToFit="1"/>
      <protection/>
    </xf>
    <xf numFmtId="178" fontId="16" fillId="0" borderId="26" xfId="21" applyNumberFormat="1" applyFont="1" applyBorder="1" applyAlignment="1">
      <alignment horizontal="center" vertical="center" wrapText="1"/>
      <protection/>
    </xf>
    <xf numFmtId="178" fontId="16" fillId="0" borderId="27" xfId="21" applyNumberFormat="1" applyFont="1" applyBorder="1" applyAlignment="1">
      <alignment horizontal="center" vertical="center" wrapText="1"/>
      <protection/>
    </xf>
    <xf numFmtId="178" fontId="16" fillId="0" borderId="28" xfId="21" applyNumberFormat="1" applyFont="1" applyBorder="1" applyAlignment="1">
      <alignment horizontal="center" vertical="center" wrapText="1"/>
      <protection/>
    </xf>
    <xf numFmtId="178" fontId="3" fillId="0" borderId="23" xfId="21" applyNumberFormat="1" applyFont="1" applyBorder="1" applyAlignment="1">
      <alignment horizontal="center" vertical="center" wrapText="1"/>
      <protection/>
    </xf>
    <xf numFmtId="178" fontId="3" fillId="0" borderId="6" xfId="21" applyNumberFormat="1" applyFont="1" applyBorder="1" applyAlignment="1">
      <alignment horizontal="center" vertical="center" wrapText="1"/>
      <protection/>
    </xf>
    <xf numFmtId="178" fontId="3" fillId="0" borderId="16" xfId="21" applyNumberFormat="1" applyFont="1" applyBorder="1" applyAlignment="1">
      <alignment horizontal="center" vertical="center" wrapText="1"/>
      <protection/>
    </xf>
    <xf numFmtId="178" fontId="16" fillId="0" borderId="15" xfId="21" applyNumberFormat="1" applyFont="1" applyBorder="1" applyAlignment="1">
      <alignment horizontal="center" vertical="center" wrapText="1"/>
      <protection/>
    </xf>
    <xf numFmtId="178" fontId="16" fillId="0" borderId="15" xfId="21" applyNumberFormat="1" applyFont="1" applyBorder="1" applyAlignment="1">
      <alignment vertical="center" wrapText="1"/>
      <protection/>
    </xf>
    <xf numFmtId="178" fontId="3" fillId="0" borderId="4" xfId="21" applyNumberFormat="1" applyFont="1" applyBorder="1" applyAlignment="1">
      <alignment horizontal="center" vertical="center"/>
      <protection/>
    </xf>
    <xf numFmtId="178" fontId="16" fillId="0" borderId="2" xfId="21" applyNumberFormat="1" applyFont="1" applyBorder="1" applyAlignment="1">
      <alignment horizontal="center" vertical="center" shrinkToFit="1"/>
      <protection/>
    </xf>
    <xf numFmtId="178" fontId="16" fillId="0" borderId="23" xfId="21" applyNumberFormat="1" applyFont="1" applyBorder="1" applyAlignment="1">
      <alignment horizontal="center" vertical="center" shrinkToFit="1"/>
      <protection/>
    </xf>
    <xf numFmtId="178" fontId="16" fillId="0" borderId="29" xfId="21" applyNumberFormat="1" applyFont="1" applyBorder="1" applyAlignment="1">
      <alignment horizontal="center" vertical="center" shrinkToFit="1"/>
      <protection/>
    </xf>
    <xf numFmtId="178" fontId="16" fillId="0" borderId="6" xfId="21" applyNumberFormat="1" applyFont="1" applyBorder="1" applyAlignment="1">
      <alignment horizontal="center" vertical="center" shrinkToFit="1"/>
      <protection/>
    </xf>
    <xf numFmtId="178" fontId="16" fillId="0" borderId="24" xfId="21" applyNumberFormat="1" applyFont="1" applyBorder="1" applyAlignment="1">
      <alignment horizontal="center" vertical="center" shrinkToFit="1"/>
      <protection/>
    </xf>
    <xf numFmtId="178" fontId="16" fillId="0" borderId="16" xfId="21" applyNumberFormat="1" applyFont="1" applyBorder="1" applyAlignment="1">
      <alignment horizontal="center" vertical="center" shrinkToFit="1"/>
      <protection/>
    </xf>
    <xf numFmtId="178" fontId="16" fillId="0" borderId="1" xfId="21" applyNumberFormat="1" applyFont="1" applyBorder="1" applyAlignment="1">
      <alignment horizontal="center" vertical="center" wrapText="1"/>
      <protection/>
    </xf>
    <xf numFmtId="178" fontId="16" fillId="0" borderId="1" xfId="21" applyNumberFormat="1" applyFont="1" applyBorder="1" applyAlignment="1">
      <alignment vertical="center" wrapText="1"/>
      <protection/>
    </xf>
    <xf numFmtId="178" fontId="16" fillId="0" borderId="3" xfId="21" applyNumberFormat="1" applyFont="1" applyBorder="1" applyAlignment="1">
      <alignment horizontal="center" vertical="center" shrinkToFit="1"/>
      <protection/>
    </xf>
    <xf numFmtId="178" fontId="16" fillId="0" borderId="0" xfId="21" applyNumberFormat="1" applyFont="1" applyBorder="1" applyAlignment="1">
      <alignment horizontal="center" vertical="center" shrinkToFit="1"/>
      <protection/>
    </xf>
    <xf numFmtId="178" fontId="16" fillId="0" borderId="8" xfId="21" applyNumberFormat="1" applyFont="1" applyBorder="1" applyAlignment="1">
      <alignment horizontal="center" vertical="center" shrinkToFit="1"/>
      <protection/>
    </xf>
    <xf numFmtId="178" fontId="3" fillId="0" borderId="1" xfId="21" applyNumberFormat="1" applyFont="1" applyBorder="1" applyAlignment="1">
      <alignment horizontal="center" vertical="center" wrapText="1"/>
      <protection/>
    </xf>
    <xf numFmtId="178" fontId="3" fillId="0" borderId="15" xfId="21" applyNumberFormat="1" applyFont="1" applyBorder="1" applyAlignment="1" quotePrefix="1">
      <alignment horizontal="center" vertical="center" wrapText="1"/>
      <protection/>
    </xf>
    <xf numFmtId="178" fontId="13" fillId="0" borderId="2" xfId="21" applyNumberFormat="1" applyFont="1" applyBorder="1" applyAlignment="1">
      <alignment horizontal="center" vertical="center" wrapText="1"/>
      <protection/>
    </xf>
    <xf numFmtId="178" fontId="13" fillId="0" borderId="29" xfId="21" applyNumberFormat="1" applyFont="1" applyBorder="1" applyAlignment="1">
      <alignment horizontal="center" vertical="center" wrapText="1"/>
      <protection/>
    </xf>
    <xf numFmtId="178" fontId="13" fillId="0" borderId="24" xfId="21" applyNumberFormat="1" applyFont="1" applyBorder="1" applyAlignment="1">
      <alignment horizontal="center" vertical="center" wrapText="1"/>
      <protection/>
    </xf>
    <xf numFmtId="178" fontId="9" fillId="0" borderId="23" xfId="21" applyNumberFormat="1" applyFont="1" applyBorder="1" applyAlignment="1">
      <alignment horizontal="center" vertical="center"/>
      <protection/>
    </xf>
    <xf numFmtId="178" fontId="9" fillId="0" borderId="16" xfId="21" applyNumberFormat="1" applyFont="1" applyBorder="1" applyAlignment="1">
      <alignment horizontal="center" vertical="center"/>
      <protection/>
    </xf>
    <xf numFmtId="178" fontId="9" fillId="0" borderId="26" xfId="21" applyNumberFormat="1" applyFont="1" applyBorder="1" applyAlignment="1">
      <alignment horizontal="center" vertical="center"/>
      <protection/>
    </xf>
    <xf numFmtId="178" fontId="9" fillId="0" borderId="28" xfId="21" applyNumberFormat="1" applyFont="1" applyBorder="1" applyAlignment="1">
      <alignment horizontal="center" vertical="center"/>
      <protection/>
    </xf>
    <xf numFmtId="178" fontId="9" fillId="0" borderId="4" xfId="21" applyNumberFormat="1" applyFont="1" applyBorder="1" applyAlignment="1">
      <alignment horizontal="center" vertical="center"/>
      <protection/>
    </xf>
    <xf numFmtId="178" fontId="9" fillId="0" borderId="19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1-2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zoomScale="85" zoomScaleNormal="85" zoomScaleSheetLayoutView="100" workbookViewId="0" topLeftCell="A1">
      <pane ySplit="4" topLeftCell="BM5" activePane="bottomLeft" state="frozen"/>
      <selection pane="topLeft" activeCell="F56" sqref="F56"/>
      <selection pane="bottomLeft" activeCell="A1" sqref="A1"/>
    </sheetView>
  </sheetViews>
  <sheetFormatPr defaultColWidth="9.00390625" defaultRowHeight="13.5"/>
  <cols>
    <col min="1" max="1" width="2.625" style="15" customWidth="1"/>
    <col min="2" max="2" width="10.625" style="15" customWidth="1"/>
    <col min="3" max="6" width="5.125" style="15" customWidth="1"/>
    <col min="7" max="9" width="7.375" style="15" customWidth="1"/>
    <col min="10" max="10" width="7.125" style="15" customWidth="1"/>
    <col min="11" max="18" width="6.125" style="15" customWidth="1"/>
    <col min="19" max="16384" width="9.00390625" style="15" customWidth="1"/>
  </cols>
  <sheetData>
    <row r="1" spans="1:17" s="32" customFormat="1" ht="24" customHeight="1">
      <c r="A1" s="29" t="s">
        <v>191</v>
      </c>
      <c r="B1" s="29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</row>
    <row r="2" spans="1:18" s="33" customFormat="1" ht="15.75" customHeight="1">
      <c r="A2" s="199" t="s">
        <v>1</v>
      </c>
      <c r="B2" s="200"/>
      <c r="C2" s="188" t="s">
        <v>124</v>
      </c>
      <c r="D2" s="189"/>
      <c r="E2" s="189"/>
      <c r="F2" s="189"/>
      <c r="G2" s="192" t="s">
        <v>129</v>
      </c>
      <c r="H2" s="193"/>
      <c r="I2" s="194"/>
      <c r="J2" s="201" t="s">
        <v>131</v>
      </c>
      <c r="K2" s="189" t="s">
        <v>159</v>
      </c>
      <c r="L2" s="189"/>
      <c r="M2" s="189"/>
      <c r="N2" s="189"/>
      <c r="O2" s="189"/>
      <c r="P2" s="190" t="s">
        <v>117</v>
      </c>
      <c r="Q2" s="190"/>
      <c r="R2" s="191"/>
    </row>
    <row r="3" spans="1:18" s="33" customFormat="1" ht="15.75" customHeight="1">
      <c r="A3" s="199"/>
      <c r="B3" s="200"/>
      <c r="C3" s="188"/>
      <c r="D3" s="189"/>
      <c r="E3" s="189"/>
      <c r="F3" s="189"/>
      <c r="G3" s="195"/>
      <c r="H3" s="196"/>
      <c r="I3" s="197"/>
      <c r="J3" s="202"/>
      <c r="K3" s="190" t="s">
        <v>125</v>
      </c>
      <c r="L3" s="198" t="s">
        <v>3</v>
      </c>
      <c r="M3" s="188"/>
      <c r="N3" s="198" t="s">
        <v>163</v>
      </c>
      <c r="O3" s="188"/>
      <c r="P3" s="190"/>
      <c r="Q3" s="190"/>
      <c r="R3" s="191"/>
    </row>
    <row r="4" spans="1:18" s="33" customFormat="1" ht="15.75" customHeight="1">
      <c r="A4" s="199"/>
      <c r="B4" s="200"/>
      <c r="C4" s="140" t="s">
        <v>125</v>
      </c>
      <c r="D4" s="141" t="s">
        <v>126</v>
      </c>
      <c r="E4" s="141" t="s">
        <v>127</v>
      </c>
      <c r="F4" s="141" t="s">
        <v>128</v>
      </c>
      <c r="G4" s="142" t="s">
        <v>2</v>
      </c>
      <c r="H4" s="142" t="s">
        <v>4</v>
      </c>
      <c r="I4" s="142" t="s">
        <v>5</v>
      </c>
      <c r="J4" s="202"/>
      <c r="K4" s="190"/>
      <c r="L4" s="142" t="s">
        <v>4</v>
      </c>
      <c r="M4" s="142" t="s">
        <v>5</v>
      </c>
      <c r="N4" s="142" t="s">
        <v>4</v>
      </c>
      <c r="O4" s="142" t="s">
        <v>5</v>
      </c>
      <c r="P4" s="142" t="s">
        <v>125</v>
      </c>
      <c r="Q4" s="142" t="s">
        <v>126</v>
      </c>
      <c r="R4" s="143" t="s">
        <v>127</v>
      </c>
    </row>
    <row r="5" spans="1:18" s="38" customFormat="1" ht="15.75" customHeight="1">
      <c r="A5" s="182" t="s">
        <v>160</v>
      </c>
      <c r="B5" s="183"/>
      <c r="C5" s="37">
        <f aca="true" t="shared" si="0" ref="C5:C11">SUM(D5:F5)</f>
        <v>148</v>
      </c>
      <c r="D5" s="37">
        <v>124</v>
      </c>
      <c r="E5" s="37">
        <v>2</v>
      </c>
      <c r="F5" s="37">
        <v>22</v>
      </c>
      <c r="G5" s="37">
        <f>H5+I5</f>
        <v>115488</v>
      </c>
      <c r="H5" s="37">
        <v>58799</v>
      </c>
      <c r="I5" s="37">
        <v>56689</v>
      </c>
      <c r="J5" s="37">
        <v>41204</v>
      </c>
      <c r="K5" s="37">
        <f>SUM(L5:O5)</f>
        <v>7662</v>
      </c>
      <c r="L5" s="37">
        <v>5548</v>
      </c>
      <c r="M5" s="37">
        <v>1785</v>
      </c>
      <c r="N5" s="37">
        <v>272</v>
      </c>
      <c r="O5" s="37">
        <v>57</v>
      </c>
      <c r="P5" s="37">
        <f aca="true" t="shared" si="1" ref="P5:P11">Q5+R5</f>
        <v>1417</v>
      </c>
      <c r="Q5" s="38">
        <v>1358</v>
      </c>
      <c r="R5" s="38">
        <v>59</v>
      </c>
    </row>
    <row r="6" spans="1:18" s="38" customFormat="1" ht="15.75" customHeight="1">
      <c r="A6" s="182" t="s">
        <v>161</v>
      </c>
      <c r="B6" s="183"/>
      <c r="C6" s="37">
        <f t="shared" si="0"/>
        <v>148</v>
      </c>
      <c r="D6" s="37">
        <v>124</v>
      </c>
      <c r="E6" s="37">
        <v>2</v>
      </c>
      <c r="F6" s="37">
        <v>22</v>
      </c>
      <c r="G6" s="37">
        <f>H6+I6</f>
        <v>112090</v>
      </c>
      <c r="H6" s="37">
        <v>57220</v>
      </c>
      <c r="I6" s="37">
        <v>54870</v>
      </c>
      <c r="J6" s="37">
        <v>39961</v>
      </c>
      <c r="K6" s="37">
        <f>SUM(L6:O6)</f>
        <v>7546</v>
      </c>
      <c r="L6" s="37">
        <v>5451</v>
      </c>
      <c r="M6" s="37">
        <v>1771</v>
      </c>
      <c r="N6" s="37">
        <v>263</v>
      </c>
      <c r="O6" s="37">
        <v>61</v>
      </c>
      <c r="P6" s="37">
        <f t="shared" si="1"/>
        <v>1410</v>
      </c>
      <c r="Q6" s="38">
        <v>1352</v>
      </c>
      <c r="R6" s="38">
        <v>58</v>
      </c>
    </row>
    <row r="7" spans="1:18" s="38" customFormat="1" ht="15.75" customHeight="1">
      <c r="A7" s="182" t="s">
        <v>162</v>
      </c>
      <c r="B7" s="183"/>
      <c r="C7" s="37">
        <f t="shared" si="0"/>
        <v>148</v>
      </c>
      <c r="D7" s="37">
        <v>124</v>
      </c>
      <c r="E7" s="37">
        <v>1</v>
      </c>
      <c r="F7" s="37">
        <v>23</v>
      </c>
      <c r="G7" s="37">
        <f>H7+I7</f>
        <v>107756</v>
      </c>
      <c r="H7" s="37">
        <v>54966</v>
      </c>
      <c r="I7" s="37">
        <v>52790</v>
      </c>
      <c r="J7" s="37">
        <v>37823</v>
      </c>
      <c r="K7" s="37">
        <f>SUM(L7:O7)</f>
        <v>7457</v>
      </c>
      <c r="L7" s="37">
        <v>5346</v>
      </c>
      <c r="M7" s="37">
        <v>1796</v>
      </c>
      <c r="N7" s="37">
        <v>262</v>
      </c>
      <c r="O7" s="37">
        <v>53</v>
      </c>
      <c r="P7" s="37">
        <f t="shared" si="1"/>
        <v>1408</v>
      </c>
      <c r="Q7" s="38">
        <v>1354</v>
      </c>
      <c r="R7" s="38">
        <v>54</v>
      </c>
    </row>
    <row r="8" spans="1:18" s="38" customFormat="1" ht="15.75" customHeight="1">
      <c r="A8" s="182" t="s">
        <v>166</v>
      </c>
      <c r="B8" s="183"/>
      <c r="C8" s="37">
        <f>SUM(D8:F8)</f>
        <v>148</v>
      </c>
      <c r="D8" s="37">
        <v>124</v>
      </c>
      <c r="E8" s="37">
        <v>1</v>
      </c>
      <c r="F8" s="37">
        <v>23</v>
      </c>
      <c r="G8" s="37">
        <f>H8+I8</f>
        <v>104780</v>
      </c>
      <c r="H8" s="37">
        <v>53374</v>
      </c>
      <c r="I8" s="37">
        <v>51406</v>
      </c>
      <c r="J8" s="37">
        <v>42977</v>
      </c>
      <c r="K8" s="37">
        <f>SUM(L8:O8)</f>
        <v>7338</v>
      </c>
      <c r="L8" s="37">
        <v>5221</v>
      </c>
      <c r="M8" s="37">
        <v>1808</v>
      </c>
      <c r="N8" s="37">
        <v>260</v>
      </c>
      <c r="O8" s="37">
        <v>49</v>
      </c>
      <c r="P8" s="37">
        <f>Q8+R8</f>
        <v>1381</v>
      </c>
      <c r="Q8" s="38">
        <v>1334</v>
      </c>
      <c r="R8" s="38">
        <v>47</v>
      </c>
    </row>
    <row r="9" spans="1:18" s="40" customFormat="1" ht="15.75" customHeight="1">
      <c r="A9" s="182" t="s">
        <v>167</v>
      </c>
      <c r="B9" s="183"/>
      <c r="C9" s="39">
        <f aca="true" t="shared" si="2" ref="C9:R9">C13+C25+C39+C43+C59</f>
        <v>146</v>
      </c>
      <c r="D9" s="39">
        <f t="shared" si="2"/>
        <v>121</v>
      </c>
      <c r="E9" s="39">
        <f t="shared" si="2"/>
        <v>2</v>
      </c>
      <c r="F9" s="39">
        <f t="shared" si="2"/>
        <v>23</v>
      </c>
      <c r="G9" s="39">
        <f t="shared" si="2"/>
        <v>102365</v>
      </c>
      <c r="H9" s="39">
        <f t="shared" si="2"/>
        <v>52325</v>
      </c>
      <c r="I9" s="39">
        <f t="shared" si="2"/>
        <v>50040</v>
      </c>
      <c r="J9" s="39">
        <f t="shared" si="2"/>
        <v>36454</v>
      </c>
      <c r="K9" s="39">
        <f t="shared" si="2"/>
        <v>7218</v>
      </c>
      <c r="L9" s="39">
        <f t="shared" si="2"/>
        <v>5078</v>
      </c>
      <c r="M9" s="39">
        <f t="shared" si="2"/>
        <v>1807</v>
      </c>
      <c r="N9" s="39">
        <f t="shared" si="2"/>
        <v>277</v>
      </c>
      <c r="O9" s="39">
        <f t="shared" si="2"/>
        <v>56</v>
      </c>
      <c r="P9" s="39">
        <f t="shared" si="2"/>
        <v>1361</v>
      </c>
      <c r="Q9" s="39">
        <f t="shared" si="2"/>
        <v>1307</v>
      </c>
      <c r="R9" s="39">
        <f t="shared" si="2"/>
        <v>54</v>
      </c>
    </row>
    <row r="10" spans="1:18" s="38" customFormat="1" ht="15.75" customHeight="1">
      <c r="A10" s="182" t="s">
        <v>130</v>
      </c>
      <c r="B10" s="183"/>
      <c r="C10" s="37">
        <f t="shared" si="0"/>
        <v>103</v>
      </c>
      <c r="D10" s="37">
        <v>78</v>
      </c>
      <c r="E10" s="37">
        <v>2</v>
      </c>
      <c r="F10" s="37">
        <v>23</v>
      </c>
      <c r="G10" s="37">
        <f>SUM(H10:I10)</f>
        <v>70535</v>
      </c>
      <c r="H10" s="37">
        <v>36335</v>
      </c>
      <c r="I10" s="37">
        <v>34200</v>
      </c>
      <c r="J10" s="37">
        <v>23580</v>
      </c>
      <c r="K10" s="37">
        <f>SUM(L10:O10)</f>
        <v>5342</v>
      </c>
      <c r="L10" s="37">
        <v>3657</v>
      </c>
      <c r="M10" s="37">
        <v>1352</v>
      </c>
      <c r="N10" s="37">
        <v>277</v>
      </c>
      <c r="O10" s="37">
        <v>56</v>
      </c>
      <c r="P10" s="37">
        <f t="shared" si="1"/>
        <v>988</v>
      </c>
      <c r="Q10" s="37">
        <v>934</v>
      </c>
      <c r="R10" s="37">
        <v>54</v>
      </c>
    </row>
    <row r="11" spans="1:18" s="38" customFormat="1" ht="15.75" customHeight="1">
      <c r="A11" s="182" t="s">
        <v>12</v>
      </c>
      <c r="B11" s="183"/>
      <c r="C11" s="37">
        <f t="shared" si="0"/>
        <v>43</v>
      </c>
      <c r="D11" s="37">
        <v>43</v>
      </c>
      <c r="E11" s="37">
        <v>0</v>
      </c>
      <c r="F11" s="37">
        <v>0</v>
      </c>
      <c r="G11" s="37">
        <f>SUM(H11:I11)</f>
        <v>31830</v>
      </c>
      <c r="H11" s="37">
        <v>15990</v>
      </c>
      <c r="I11" s="37">
        <v>15840</v>
      </c>
      <c r="J11" s="37">
        <v>12874</v>
      </c>
      <c r="K11" s="37">
        <f>SUM(L11:O11)</f>
        <v>1876</v>
      </c>
      <c r="L11" s="37">
        <v>1421</v>
      </c>
      <c r="M11" s="37">
        <v>455</v>
      </c>
      <c r="N11" s="37">
        <v>0</v>
      </c>
      <c r="O11" s="37">
        <v>0</v>
      </c>
      <c r="P11" s="37">
        <f t="shared" si="1"/>
        <v>373</v>
      </c>
      <c r="Q11" s="37">
        <v>373</v>
      </c>
      <c r="R11" s="37">
        <v>0</v>
      </c>
    </row>
    <row r="12" spans="2:16" s="38" customFormat="1" ht="15.75" customHeight="1">
      <c r="B12" s="41"/>
      <c r="C12" s="42"/>
      <c r="D12" s="42"/>
      <c r="E12" s="42"/>
      <c r="F12" s="42"/>
      <c r="G12" s="42"/>
      <c r="H12" s="37"/>
      <c r="I12" s="37"/>
      <c r="J12" s="37"/>
      <c r="K12" s="37"/>
      <c r="L12" s="37"/>
      <c r="M12" s="37"/>
      <c r="N12" s="37"/>
      <c r="O12" s="37"/>
      <c r="P12" s="42"/>
    </row>
    <row r="13" spans="1:18" s="40" customFormat="1" ht="15.75" customHeight="1">
      <c r="A13" s="184" t="s">
        <v>154</v>
      </c>
      <c r="B13" s="185"/>
      <c r="C13" s="39">
        <f>SUM(C14:C23)</f>
        <v>13</v>
      </c>
      <c r="D13" s="39">
        <f aca="true" t="shared" si="3" ref="D13:R13">SUM(D14:D23)</f>
        <v>11</v>
      </c>
      <c r="E13" s="39">
        <f t="shared" si="3"/>
        <v>0</v>
      </c>
      <c r="F13" s="39">
        <f>SUM(F14:F23)</f>
        <v>2</v>
      </c>
      <c r="G13" s="39">
        <f t="shared" si="3"/>
        <v>5930</v>
      </c>
      <c r="H13" s="39">
        <f t="shared" si="3"/>
        <v>3194</v>
      </c>
      <c r="I13" s="39">
        <f t="shared" si="3"/>
        <v>2736</v>
      </c>
      <c r="J13" s="39">
        <f t="shared" si="3"/>
        <v>2030</v>
      </c>
      <c r="K13" s="39">
        <f t="shared" si="3"/>
        <v>474</v>
      </c>
      <c r="L13" s="39">
        <f t="shared" si="3"/>
        <v>339</v>
      </c>
      <c r="M13" s="39">
        <f t="shared" si="3"/>
        <v>119</v>
      </c>
      <c r="N13" s="39">
        <f t="shared" si="3"/>
        <v>16</v>
      </c>
      <c r="O13" s="39">
        <f t="shared" si="3"/>
        <v>0</v>
      </c>
      <c r="P13" s="39">
        <f t="shared" si="3"/>
        <v>90</v>
      </c>
      <c r="Q13" s="40">
        <f t="shared" si="3"/>
        <v>88</v>
      </c>
      <c r="R13" s="40">
        <f t="shared" si="3"/>
        <v>2</v>
      </c>
    </row>
    <row r="14" spans="2:18" s="38" customFormat="1" ht="15.75" customHeight="1">
      <c r="B14" s="43" t="s">
        <v>101</v>
      </c>
      <c r="C14" s="37">
        <f aca="true" t="shared" si="4" ref="C14:C23">SUM(D14:F14)</f>
        <v>1</v>
      </c>
      <c r="D14" s="37">
        <v>1</v>
      </c>
      <c r="E14" s="37">
        <v>0</v>
      </c>
      <c r="F14" s="37">
        <v>0</v>
      </c>
      <c r="G14" s="37">
        <f aca="true" t="shared" si="5" ref="G14:G23">SUM(H14:I14)</f>
        <v>321</v>
      </c>
      <c r="H14" s="37">
        <v>176</v>
      </c>
      <c r="I14" s="37">
        <v>145</v>
      </c>
      <c r="J14" s="37">
        <v>120</v>
      </c>
      <c r="K14" s="37">
        <f aca="true" t="shared" si="6" ref="K14:K23">SUM(L14:O14)</f>
        <v>31</v>
      </c>
      <c r="L14" s="37">
        <v>24</v>
      </c>
      <c r="M14" s="37">
        <v>7</v>
      </c>
      <c r="N14" s="37">
        <v>0</v>
      </c>
      <c r="O14" s="37">
        <v>0</v>
      </c>
      <c r="P14" s="37">
        <f aca="true" t="shared" si="7" ref="P14:P23">Q14+R14</f>
        <v>7</v>
      </c>
      <c r="Q14" s="38">
        <v>7</v>
      </c>
      <c r="R14" s="38">
        <v>0</v>
      </c>
    </row>
    <row r="15" spans="2:18" s="38" customFormat="1" ht="15.75" customHeight="1">
      <c r="B15" s="43" t="s">
        <v>103</v>
      </c>
      <c r="C15" s="37">
        <f t="shared" si="4"/>
        <v>3</v>
      </c>
      <c r="D15" s="37">
        <v>2</v>
      </c>
      <c r="E15" s="37">
        <v>0</v>
      </c>
      <c r="F15" s="37">
        <v>1</v>
      </c>
      <c r="G15" s="37">
        <f t="shared" si="5"/>
        <v>1241</v>
      </c>
      <c r="H15" s="37">
        <v>582</v>
      </c>
      <c r="I15" s="37">
        <v>659</v>
      </c>
      <c r="J15" s="37">
        <v>440</v>
      </c>
      <c r="K15" s="37">
        <f t="shared" si="6"/>
        <v>94</v>
      </c>
      <c r="L15" s="37">
        <v>62</v>
      </c>
      <c r="M15" s="37">
        <v>24</v>
      </c>
      <c r="N15" s="37">
        <v>8</v>
      </c>
      <c r="O15" s="37">
        <v>0</v>
      </c>
      <c r="P15" s="37">
        <f t="shared" si="7"/>
        <v>20</v>
      </c>
      <c r="Q15" s="38">
        <v>19</v>
      </c>
      <c r="R15" s="38">
        <v>1</v>
      </c>
    </row>
    <row r="16" spans="2:18" s="38" customFormat="1" ht="15.75" customHeight="1">
      <c r="B16" s="43" t="s">
        <v>112</v>
      </c>
      <c r="C16" s="37">
        <f t="shared" si="4"/>
        <v>1</v>
      </c>
      <c r="D16" s="37">
        <v>0</v>
      </c>
      <c r="E16" s="37">
        <v>0</v>
      </c>
      <c r="F16" s="37">
        <v>1</v>
      </c>
      <c r="G16" s="37">
        <f t="shared" si="5"/>
        <v>944</v>
      </c>
      <c r="H16" s="37">
        <v>474</v>
      </c>
      <c r="I16" s="37">
        <v>470</v>
      </c>
      <c r="J16" s="37">
        <v>320</v>
      </c>
      <c r="K16" s="37">
        <f t="shared" si="6"/>
        <v>77</v>
      </c>
      <c r="L16" s="37">
        <v>52</v>
      </c>
      <c r="M16" s="37">
        <v>17</v>
      </c>
      <c r="N16" s="37">
        <v>8</v>
      </c>
      <c r="O16" s="37">
        <v>0</v>
      </c>
      <c r="P16" s="37">
        <f t="shared" si="7"/>
        <v>10</v>
      </c>
      <c r="Q16" s="38">
        <v>9</v>
      </c>
      <c r="R16" s="38">
        <v>1</v>
      </c>
    </row>
    <row r="17" spans="2:18" s="38" customFormat="1" ht="15.75" customHeight="1">
      <c r="B17" s="43" t="s">
        <v>118</v>
      </c>
      <c r="C17" s="37">
        <f t="shared" si="4"/>
        <v>2</v>
      </c>
      <c r="D17" s="37">
        <v>2</v>
      </c>
      <c r="E17" s="37">
        <v>0</v>
      </c>
      <c r="F17" s="37">
        <v>0</v>
      </c>
      <c r="G17" s="37">
        <f t="shared" si="5"/>
        <v>564</v>
      </c>
      <c r="H17" s="37">
        <v>447</v>
      </c>
      <c r="I17" s="37">
        <v>117</v>
      </c>
      <c r="J17" s="37">
        <v>190</v>
      </c>
      <c r="K17" s="37">
        <f t="shared" si="6"/>
        <v>71</v>
      </c>
      <c r="L17" s="37">
        <v>59</v>
      </c>
      <c r="M17" s="37">
        <v>12</v>
      </c>
      <c r="N17" s="37">
        <v>0</v>
      </c>
      <c r="O17" s="37">
        <v>0</v>
      </c>
      <c r="P17" s="37">
        <f t="shared" si="7"/>
        <v>12</v>
      </c>
      <c r="Q17" s="38">
        <v>12</v>
      </c>
      <c r="R17" s="38">
        <v>0</v>
      </c>
    </row>
    <row r="18" spans="2:18" s="38" customFormat="1" ht="15.75" customHeight="1">
      <c r="B18" s="43" t="s">
        <v>119</v>
      </c>
      <c r="C18" s="37">
        <f t="shared" si="4"/>
        <v>3</v>
      </c>
      <c r="D18" s="37">
        <v>3</v>
      </c>
      <c r="E18" s="37">
        <v>0</v>
      </c>
      <c r="F18" s="37">
        <v>0</v>
      </c>
      <c r="G18" s="37">
        <f t="shared" si="5"/>
        <v>2074</v>
      </c>
      <c r="H18" s="37">
        <v>1111</v>
      </c>
      <c r="I18" s="37">
        <v>963</v>
      </c>
      <c r="J18" s="37">
        <v>680</v>
      </c>
      <c r="K18" s="37">
        <f t="shared" si="6"/>
        <v>132</v>
      </c>
      <c r="L18" s="37">
        <v>92</v>
      </c>
      <c r="M18" s="37">
        <v>40</v>
      </c>
      <c r="N18" s="37">
        <v>0</v>
      </c>
      <c r="O18" s="37">
        <v>0</v>
      </c>
      <c r="P18" s="37">
        <f t="shared" si="7"/>
        <v>23</v>
      </c>
      <c r="Q18" s="38">
        <v>23</v>
      </c>
      <c r="R18" s="38">
        <v>0</v>
      </c>
    </row>
    <row r="19" spans="2:18" s="38" customFormat="1" ht="15.75" customHeight="1">
      <c r="B19" s="43" t="s">
        <v>81</v>
      </c>
      <c r="C19" s="37">
        <f t="shared" si="4"/>
        <v>1</v>
      </c>
      <c r="D19" s="37">
        <v>1</v>
      </c>
      <c r="E19" s="37">
        <v>0</v>
      </c>
      <c r="F19" s="37">
        <v>0</v>
      </c>
      <c r="G19" s="37">
        <f t="shared" si="5"/>
        <v>338</v>
      </c>
      <c r="H19" s="37">
        <v>186</v>
      </c>
      <c r="I19" s="37">
        <v>152</v>
      </c>
      <c r="J19" s="37">
        <v>120</v>
      </c>
      <c r="K19" s="37">
        <f t="shared" si="6"/>
        <v>28</v>
      </c>
      <c r="L19" s="37">
        <v>20</v>
      </c>
      <c r="M19" s="37">
        <v>8</v>
      </c>
      <c r="N19" s="37">
        <v>0</v>
      </c>
      <c r="O19" s="37">
        <v>0</v>
      </c>
      <c r="P19" s="37">
        <f t="shared" si="7"/>
        <v>5</v>
      </c>
      <c r="Q19" s="38">
        <v>5</v>
      </c>
      <c r="R19" s="38">
        <v>0</v>
      </c>
    </row>
    <row r="20" spans="2:18" s="38" customFormat="1" ht="15.75" customHeight="1">
      <c r="B20" s="43" t="s">
        <v>82</v>
      </c>
      <c r="C20" s="37">
        <f t="shared" si="4"/>
        <v>0</v>
      </c>
      <c r="D20" s="37">
        <v>0</v>
      </c>
      <c r="E20" s="37">
        <v>0</v>
      </c>
      <c r="F20" s="37">
        <v>0</v>
      </c>
      <c r="G20" s="37">
        <f t="shared" si="5"/>
        <v>0</v>
      </c>
      <c r="H20" s="37">
        <v>0</v>
      </c>
      <c r="I20" s="37">
        <v>0</v>
      </c>
      <c r="J20" s="37">
        <v>0</v>
      </c>
      <c r="K20" s="37">
        <f t="shared" si="6"/>
        <v>0</v>
      </c>
      <c r="L20" s="37">
        <v>0</v>
      </c>
      <c r="M20" s="37">
        <v>0</v>
      </c>
      <c r="N20" s="37">
        <v>0</v>
      </c>
      <c r="O20" s="37">
        <v>0</v>
      </c>
      <c r="P20" s="37">
        <f t="shared" si="7"/>
        <v>0</v>
      </c>
      <c r="Q20" s="38">
        <v>0</v>
      </c>
      <c r="R20" s="38">
        <v>0</v>
      </c>
    </row>
    <row r="21" spans="2:18" s="38" customFormat="1" ht="15.75" customHeight="1">
      <c r="B21" s="43" t="s">
        <v>83</v>
      </c>
      <c r="C21" s="37">
        <f t="shared" si="4"/>
        <v>1</v>
      </c>
      <c r="D21" s="37">
        <v>1</v>
      </c>
      <c r="E21" s="37">
        <v>0</v>
      </c>
      <c r="F21" s="37">
        <v>0</v>
      </c>
      <c r="G21" s="37">
        <f t="shared" si="5"/>
        <v>108</v>
      </c>
      <c r="H21" s="37">
        <v>54</v>
      </c>
      <c r="I21" s="37">
        <v>54</v>
      </c>
      <c r="J21" s="37">
        <v>40</v>
      </c>
      <c r="K21" s="37">
        <f t="shared" si="6"/>
        <v>12</v>
      </c>
      <c r="L21" s="37">
        <v>10</v>
      </c>
      <c r="M21" s="37">
        <v>2</v>
      </c>
      <c r="N21" s="37">
        <v>0</v>
      </c>
      <c r="O21" s="37">
        <v>0</v>
      </c>
      <c r="P21" s="37">
        <f t="shared" si="7"/>
        <v>7</v>
      </c>
      <c r="Q21" s="38">
        <v>7</v>
      </c>
      <c r="R21" s="38">
        <v>0</v>
      </c>
    </row>
    <row r="22" spans="2:18" s="38" customFormat="1" ht="15.75" customHeight="1">
      <c r="B22" s="43" t="s">
        <v>84</v>
      </c>
      <c r="C22" s="37">
        <f t="shared" si="4"/>
        <v>1</v>
      </c>
      <c r="D22" s="37">
        <v>1</v>
      </c>
      <c r="E22" s="37">
        <v>0</v>
      </c>
      <c r="F22" s="37">
        <v>0</v>
      </c>
      <c r="G22" s="37">
        <f t="shared" si="5"/>
        <v>340</v>
      </c>
      <c r="H22" s="37">
        <v>164</v>
      </c>
      <c r="I22" s="37">
        <v>176</v>
      </c>
      <c r="J22" s="37">
        <v>120</v>
      </c>
      <c r="K22" s="37">
        <f t="shared" si="6"/>
        <v>29</v>
      </c>
      <c r="L22" s="37">
        <v>20</v>
      </c>
      <c r="M22" s="37">
        <v>9</v>
      </c>
      <c r="N22" s="37">
        <v>0</v>
      </c>
      <c r="O22" s="37">
        <v>0</v>
      </c>
      <c r="P22" s="37">
        <f t="shared" si="7"/>
        <v>6</v>
      </c>
      <c r="Q22" s="38">
        <v>6</v>
      </c>
      <c r="R22" s="38">
        <v>0</v>
      </c>
    </row>
    <row r="23" spans="2:18" s="38" customFormat="1" ht="15.75" customHeight="1">
      <c r="B23" s="43" t="s">
        <v>85</v>
      </c>
      <c r="C23" s="37">
        <f t="shared" si="4"/>
        <v>0</v>
      </c>
      <c r="D23" s="37">
        <v>0</v>
      </c>
      <c r="E23" s="37">
        <v>0</v>
      </c>
      <c r="F23" s="37">
        <v>0</v>
      </c>
      <c r="G23" s="37">
        <f t="shared" si="5"/>
        <v>0</v>
      </c>
      <c r="H23" s="37">
        <v>0</v>
      </c>
      <c r="I23" s="37">
        <v>0</v>
      </c>
      <c r="J23" s="37">
        <v>0</v>
      </c>
      <c r="K23" s="37">
        <f t="shared" si="6"/>
        <v>0</v>
      </c>
      <c r="L23" s="37">
        <v>0</v>
      </c>
      <c r="M23" s="37">
        <v>0</v>
      </c>
      <c r="N23" s="37">
        <v>0</v>
      </c>
      <c r="O23" s="37">
        <v>0</v>
      </c>
      <c r="P23" s="37">
        <f t="shared" si="7"/>
        <v>0</v>
      </c>
      <c r="Q23" s="38">
        <v>0</v>
      </c>
      <c r="R23" s="38">
        <v>0</v>
      </c>
    </row>
    <row r="24" spans="2:16" s="38" customFormat="1" ht="15.75" customHeight="1"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8" s="40" customFormat="1" ht="15.75" customHeight="1">
      <c r="A25" s="184" t="s">
        <v>155</v>
      </c>
      <c r="B25" s="185"/>
      <c r="C25" s="39">
        <f>SUM(C26:C37)</f>
        <v>35</v>
      </c>
      <c r="D25" s="39">
        <f aca="true" t="shared" si="8" ref="D25:R25">SUM(D26:D37)</f>
        <v>27</v>
      </c>
      <c r="E25" s="39">
        <f t="shared" si="8"/>
        <v>1</v>
      </c>
      <c r="F25" s="39">
        <f t="shared" si="8"/>
        <v>7</v>
      </c>
      <c r="G25" s="39">
        <f t="shared" si="8"/>
        <v>27719</v>
      </c>
      <c r="H25" s="39">
        <f t="shared" si="8"/>
        <v>13793</v>
      </c>
      <c r="I25" s="39">
        <f t="shared" si="8"/>
        <v>13926</v>
      </c>
      <c r="J25" s="39">
        <f t="shared" si="8"/>
        <v>9780</v>
      </c>
      <c r="K25" s="39">
        <f t="shared" si="8"/>
        <v>1820</v>
      </c>
      <c r="L25" s="39">
        <f t="shared" si="8"/>
        <v>1253</v>
      </c>
      <c r="M25" s="39">
        <f t="shared" si="8"/>
        <v>485</v>
      </c>
      <c r="N25" s="39">
        <f t="shared" si="8"/>
        <v>74</v>
      </c>
      <c r="O25" s="39">
        <f t="shared" si="8"/>
        <v>8</v>
      </c>
      <c r="P25" s="39">
        <f t="shared" si="8"/>
        <v>337</v>
      </c>
      <c r="Q25" s="40">
        <f t="shared" si="8"/>
        <v>321</v>
      </c>
      <c r="R25" s="40">
        <f t="shared" si="8"/>
        <v>16</v>
      </c>
    </row>
    <row r="26" spans="2:18" s="38" customFormat="1" ht="15.75" customHeight="1">
      <c r="B26" s="43" t="s">
        <v>100</v>
      </c>
      <c r="C26" s="37">
        <f aca="true" t="shared" si="9" ref="C26:C37">SUM(D26:F26)</f>
        <v>11</v>
      </c>
      <c r="D26" s="37">
        <v>9</v>
      </c>
      <c r="E26" s="37">
        <v>0</v>
      </c>
      <c r="F26" s="37">
        <v>2</v>
      </c>
      <c r="G26" s="37">
        <f aca="true" t="shared" si="10" ref="G26:G37">SUM(H26:I26)</f>
        <v>8532</v>
      </c>
      <c r="H26" s="37">
        <v>4648</v>
      </c>
      <c r="I26" s="37">
        <v>3884</v>
      </c>
      <c r="J26" s="37">
        <v>3200</v>
      </c>
      <c r="K26" s="37">
        <f aca="true" t="shared" si="11" ref="K26:K37">SUM(L26:O26)</f>
        <v>588</v>
      </c>
      <c r="L26" s="37">
        <v>406</v>
      </c>
      <c r="M26" s="37">
        <v>164</v>
      </c>
      <c r="N26" s="37">
        <v>18</v>
      </c>
      <c r="O26" s="37">
        <v>0</v>
      </c>
      <c r="P26" s="37">
        <f aca="true" t="shared" si="12" ref="P26:P37">Q26+R26</f>
        <v>107</v>
      </c>
      <c r="Q26" s="38">
        <v>104</v>
      </c>
      <c r="R26" s="38">
        <v>3</v>
      </c>
    </row>
    <row r="27" spans="2:18" s="38" customFormat="1" ht="15.75" customHeight="1">
      <c r="B27" s="43" t="s">
        <v>102</v>
      </c>
      <c r="C27" s="37">
        <f t="shared" si="9"/>
        <v>4</v>
      </c>
      <c r="D27" s="37">
        <v>2</v>
      </c>
      <c r="E27" s="37">
        <v>1</v>
      </c>
      <c r="F27" s="37">
        <v>1</v>
      </c>
      <c r="G27" s="37">
        <f t="shared" si="10"/>
        <v>3950</v>
      </c>
      <c r="H27" s="37">
        <v>1760</v>
      </c>
      <c r="I27" s="37">
        <v>2190</v>
      </c>
      <c r="J27" s="37">
        <v>1480</v>
      </c>
      <c r="K27" s="37">
        <f t="shared" si="11"/>
        <v>206</v>
      </c>
      <c r="L27" s="37">
        <v>131</v>
      </c>
      <c r="M27" s="37">
        <v>43</v>
      </c>
      <c r="N27" s="37">
        <v>26</v>
      </c>
      <c r="O27" s="37">
        <v>6</v>
      </c>
      <c r="P27" s="37">
        <f t="shared" si="12"/>
        <v>32</v>
      </c>
      <c r="Q27" s="38">
        <v>24</v>
      </c>
      <c r="R27" s="38">
        <v>8</v>
      </c>
    </row>
    <row r="28" spans="2:18" s="38" customFormat="1" ht="15.75" customHeight="1">
      <c r="B28" s="43" t="s">
        <v>68</v>
      </c>
      <c r="C28" s="37">
        <f t="shared" si="9"/>
        <v>5</v>
      </c>
      <c r="D28" s="37">
        <v>4</v>
      </c>
      <c r="E28" s="37">
        <v>0</v>
      </c>
      <c r="F28" s="37">
        <v>1</v>
      </c>
      <c r="G28" s="37">
        <f t="shared" si="10"/>
        <v>4268</v>
      </c>
      <c r="H28" s="37">
        <v>2022</v>
      </c>
      <c r="I28" s="37">
        <v>2246</v>
      </c>
      <c r="J28" s="37">
        <v>1360</v>
      </c>
      <c r="K28" s="37">
        <f t="shared" si="11"/>
        <v>281</v>
      </c>
      <c r="L28" s="37">
        <v>196</v>
      </c>
      <c r="M28" s="37">
        <v>76</v>
      </c>
      <c r="N28" s="37">
        <v>8</v>
      </c>
      <c r="O28" s="37">
        <v>1</v>
      </c>
      <c r="P28" s="37">
        <f t="shared" si="12"/>
        <v>45</v>
      </c>
      <c r="Q28" s="38">
        <v>43</v>
      </c>
      <c r="R28" s="38">
        <v>2</v>
      </c>
    </row>
    <row r="29" spans="2:18" s="38" customFormat="1" ht="15.75" customHeight="1">
      <c r="B29" s="43" t="s">
        <v>105</v>
      </c>
      <c r="C29" s="37">
        <f t="shared" si="9"/>
        <v>6</v>
      </c>
      <c r="D29" s="37">
        <v>5</v>
      </c>
      <c r="E29" s="37">
        <v>0</v>
      </c>
      <c r="F29" s="37">
        <v>1</v>
      </c>
      <c r="G29" s="37">
        <f t="shared" si="10"/>
        <v>5131</v>
      </c>
      <c r="H29" s="37">
        <v>2695</v>
      </c>
      <c r="I29" s="37">
        <v>2436</v>
      </c>
      <c r="J29" s="37">
        <v>1720</v>
      </c>
      <c r="K29" s="37">
        <f t="shared" si="11"/>
        <v>343</v>
      </c>
      <c r="L29" s="37">
        <v>253</v>
      </c>
      <c r="M29" s="37">
        <v>81</v>
      </c>
      <c r="N29" s="37">
        <v>8</v>
      </c>
      <c r="O29" s="37">
        <v>1</v>
      </c>
      <c r="P29" s="37">
        <f t="shared" si="12"/>
        <v>63</v>
      </c>
      <c r="Q29" s="38">
        <v>62</v>
      </c>
      <c r="R29" s="38">
        <v>1</v>
      </c>
    </row>
    <row r="30" spans="2:18" s="38" customFormat="1" ht="15.75" customHeight="1">
      <c r="B30" s="43" t="s">
        <v>110</v>
      </c>
      <c r="C30" s="37">
        <f t="shared" si="9"/>
        <v>3</v>
      </c>
      <c r="D30" s="37">
        <v>3</v>
      </c>
      <c r="E30" s="37">
        <v>0</v>
      </c>
      <c r="F30" s="37">
        <v>0</v>
      </c>
      <c r="G30" s="37">
        <f t="shared" si="10"/>
        <v>1947</v>
      </c>
      <c r="H30" s="37">
        <v>1107</v>
      </c>
      <c r="I30" s="37">
        <v>840</v>
      </c>
      <c r="J30" s="37">
        <v>680</v>
      </c>
      <c r="K30" s="37">
        <f t="shared" si="11"/>
        <v>124</v>
      </c>
      <c r="L30" s="37">
        <v>95</v>
      </c>
      <c r="M30" s="37">
        <v>29</v>
      </c>
      <c r="N30" s="37">
        <v>0</v>
      </c>
      <c r="O30" s="37">
        <v>0</v>
      </c>
      <c r="P30" s="37">
        <f t="shared" si="12"/>
        <v>26</v>
      </c>
      <c r="Q30" s="38">
        <v>26</v>
      </c>
      <c r="R30" s="38">
        <v>0</v>
      </c>
    </row>
    <row r="31" spans="2:18" s="38" customFormat="1" ht="15.75" customHeight="1">
      <c r="B31" s="43" t="s">
        <v>113</v>
      </c>
      <c r="C31" s="37">
        <f t="shared" si="9"/>
        <v>2</v>
      </c>
      <c r="D31" s="37">
        <v>2</v>
      </c>
      <c r="E31" s="37">
        <v>0</v>
      </c>
      <c r="F31" s="37">
        <v>0</v>
      </c>
      <c r="G31" s="37">
        <f t="shared" si="10"/>
        <v>805</v>
      </c>
      <c r="H31" s="37">
        <v>245</v>
      </c>
      <c r="I31" s="37">
        <v>560</v>
      </c>
      <c r="J31" s="37">
        <v>290</v>
      </c>
      <c r="K31" s="37">
        <f t="shared" si="11"/>
        <v>63</v>
      </c>
      <c r="L31" s="37">
        <v>32</v>
      </c>
      <c r="M31" s="37">
        <v>31</v>
      </c>
      <c r="N31" s="37">
        <v>0</v>
      </c>
      <c r="O31" s="37">
        <v>0</v>
      </c>
      <c r="P31" s="37">
        <f t="shared" si="12"/>
        <v>16</v>
      </c>
      <c r="Q31" s="38">
        <v>16</v>
      </c>
      <c r="R31" s="38">
        <v>0</v>
      </c>
    </row>
    <row r="32" spans="2:18" s="38" customFormat="1" ht="15.75" customHeight="1">
      <c r="B32" s="43" t="s">
        <v>86</v>
      </c>
      <c r="C32" s="37">
        <f t="shared" si="9"/>
        <v>1</v>
      </c>
      <c r="D32" s="37">
        <v>1</v>
      </c>
      <c r="E32" s="37">
        <v>0</v>
      </c>
      <c r="F32" s="37">
        <v>0</v>
      </c>
      <c r="G32" s="37">
        <f t="shared" si="10"/>
        <v>600</v>
      </c>
      <c r="H32" s="37">
        <v>203</v>
      </c>
      <c r="I32" s="37">
        <v>397</v>
      </c>
      <c r="J32" s="37">
        <v>200</v>
      </c>
      <c r="K32" s="37">
        <f t="shared" si="11"/>
        <v>53</v>
      </c>
      <c r="L32" s="37">
        <v>36</v>
      </c>
      <c r="M32" s="37">
        <v>17</v>
      </c>
      <c r="N32" s="37">
        <v>0</v>
      </c>
      <c r="O32" s="37">
        <v>0</v>
      </c>
      <c r="P32" s="37">
        <f t="shared" si="12"/>
        <v>19</v>
      </c>
      <c r="Q32" s="38">
        <v>19</v>
      </c>
      <c r="R32" s="38">
        <v>0</v>
      </c>
    </row>
    <row r="33" spans="2:18" s="38" customFormat="1" ht="15.75" customHeight="1">
      <c r="B33" s="43" t="s">
        <v>87</v>
      </c>
      <c r="C33" s="37">
        <f t="shared" si="9"/>
        <v>1</v>
      </c>
      <c r="D33" s="37">
        <v>0</v>
      </c>
      <c r="E33" s="37">
        <v>0</v>
      </c>
      <c r="F33" s="37">
        <v>1</v>
      </c>
      <c r="G33" s="37">
        <f t="shared" si="10"/>
        <v>679</v>
      </c>
      <c r="H33" s="37">
        <v>197</v>
      </c>
      <c r="I33" s="37">
        <v>482</v>
      </c>
      <c r="J33" s="37">
        <v>200</v>
      </c>
      <c r="K33" s="37">
        <f t="shared" si="11"/>
        <v>47</v>
      </c>
      <c r="L33" s="37">
        <v>31</v>
      </c>
      <c r="M33" s="37">
        <v>10</v>
      </c>
      <c r="N33" s="37">
        <v>6</v>
      </c>
      <c r="O33" s="37">
        <v>0</v>
      </c>
      <c r="P33" s="37">
        <f t="shared" si="12"/>
        <v>12</v>
      </c>
      <c r="Q33" s="38">
        <v>11</v>
      </c>
      <c r="R33" s="38">
        <v>1</v>
      </c>
    </row>
    <row r="34" spans="2:18" s="38" customFormat="1" ht="15.75" customHeight="1">
      <c r="B34" s="43" t="s">
        <v>88</v>
      </c>
      <c r="C34" s="37">
        <f t="shared" si="9"/>
        <v>1</v>
      </c>
      <c r="D34" s="37">
        <v>1</v>
      </c>
      <c r="E34" s="37">
        <v>0</v>
      </c>
      <c r="F34" s="37">
        <v>0</v>
      </c>
      <c r="G34" s="37">
        <f t="shared" si="10"/>
        <v>1102</v>
      </c>
      <c r="H34" s="37">
        <v>571</v>
      </c>
      <c r="I34" s="37">
        <v>531</v>
      </c>
      <c r="J34" s="37">
        <v>410</v>
      </c>
      <c r="K34" s="37">
        <f t="shared" si="11"/>
        <v>65</v>
      </c>
      <c r="L34" s="37">
        <v>47</v>
      </c>
      <c r="M34" s="37">
        <v>18</v>
      </c>
      <c r="N34" s="37">
        <v>0</v>
      </c>
      <c r="O34" s="37">
        <v>0</v>
      </c>
      <c r="P34" s="37">
        <f t="shared" si="12"/>
        <v>10</v>
      </c>
      <c r="Q34" s="38">
        <v>10</v>
      </c>
      <c r="R34" s="38">
        <v>0</v>
      </c>
    </row>
    <row r="35" spans="2:18" s="38" customFormat="1" ht="15.75" customHeight="1">
      <c r="B35" s="43" t="s">
        <v>89</v>
      </c>
      <c r="C35" s="37">
        <f t="shared" si="9"/>
        <v>1</v>
      </c>
      <c r="D35" s="37">
        <v>0</v>
      </c>
      <c r="E35" s="37">
        <v>0</v>
      </c>
      <c r="F35" s="37">
        <v>1</v>
      </c>
      <c r="G35" s="37">
        <f t="shared" si="10"/>
        <v>705</v>
      </c>
      <c r="H35" s="37">
        <v>345</v>
      </c>
      <c r="I35" s="37">
        <v>360</v>
      </c>
      <c r="J35" s="37">
        <v>240</v>
      </c>
      <c r="K35" s="37">
        <f t="shared" si="11"/>
        <v>50</v>
      </c>
      <c r="L35" s="37">
        <v>26</v>
      </c>
      <c r="M35" s="37">
        <v>16</v>
      </c>
      <c r="N35" s="37">
        <v>8</v>
      </c>
      <c r="O35" s="37">
        <v>0</v>
      </c>
      <c r="P35" s="37">
        <f t="shared" si="12"/>
        <v>7</v>
      </c>
      <c r="Q35" s="38">
        <v>6</v>
      </c>
      <c r="R35" s="38">
        <v>1</v>
      </c>
    </row>
    <row r="36" spans="2:18" s="38" customFormat="1" ht="15.75" customHeight="1">
      <c r="B36" s="43" t="s">
        <v>90</v>
      </c>
      <c r="C36" s="37">
        <f t="shared" si="9"/>
        <v>0</v>
      </c>
      <c r="D36" s="37">
        <v>0</v>
      </c>
      <c r="E36" s="37">
        <v>0</v>
      </c>
      <c r="F36" s="37">
        <v>0</v>
      </c>
      <c r="G36" s="37">
        <f t="shared" si="10"/>
        <v>0</v>
      </c>
      <c r="H36" s="37">
        <v>0</v>
      </c>
      <c r="I36" s="37">
        <v>0</v>
      </c>
      <c r="J36" s="37">
        <v>0</v>
      </c>
      <c r="K36" s="37">
        <f t="shared" si="11"/>
        <v>0</v>
      </c>
      <c r="L36" s="37">
        <v>0</v>
      </c>
      <c r="M36" s="37">
        <v>0</v>
      </c>
      <c r="N36" s="37">
        <v>0</v>
      </c>
      <c r="O36" s="37">
        <v>0</v>
      </c>
      <c r="P36" s="37">
        <f t="shared" si="12"/>
        <v>0</v>
      </c>
      <c r="Q36" s="38">
        <v>0</v>
      </c>
      <c r="R36" s="38">
        <v>0</v>
      </c>
    </row>
    <row r="37" spans="2:18" s="38" customFormat="1" ht="15.75" customHeight="1">
      <c r="B37" s="43" t="s">
        <v>91</v>
      </c>
      <c r="C37" s="37">
        <f t="shared" si="9"/>
        <v>0</v>
      </c>
      <c r="D37" s="37">
        <v>0</v>
      </c>
      <c r="E37" s="37">
        <v>0</v>
      </c>
      <c r="F37" s="37">
        <v>0</v>
      </c>
      <c r="G37" s="37">
        <f t="shared" si="10"/>
        <v>0</v>
      </c>
      <c r="H37" s="37">
        <v>0</v>
      </c>
      <c r="I37" s="37">
        <v>0</v>
      </c>
      <c r="J37" s="37">
        <v>0</v>
      </c>
      <c r="K37" s="37">
        <f t="shared" si="11"/>
        <v>0</v>
      </c>
      <c r="L37" s="37">
        <v>0</v>
      </c>
      <c r="M37" s="37">
        <v>0</v>
      </c>
      <c r="N37" s="37">
        <v>0</v>
      </c>
      <c r="O37" s="37">
        <v>0</v>
      </c>
      <c r="P37" s="37">
        <f t="shared" si="12"/>
        <v>0</v>
      </c>
      <c r="Q37" s="38">
        <v>0</v>
      </c>
      <c r="R37" s="38">
        <v>0</v>
      </c>
    </row>
    <row r="38" spans="2:16" s="38" customFormat="1" ht="15.75" customHeight="1"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8" s="40" customFormat="1" ht="15.75" customHeight="1">
      <c r="A39" s="184" t="s">
        <v>156</v>
      </c>
      <c r="B39" s="185"/>
      <c r="C39" s="39">
        <f>SUM(C40:C41)</f>
        <v>29</v>
      </c>
      <c r="D39" s="39">
        <f aca="true" t="shared" si="13" ref="D39:R39">SUM(D40:D41)</f>
        <v>24</v>
      </c>
      <c r="E39" s="39">
        <f t="shared" si="13"/>
        <v>1</v>
      </c>
      <c r="F39" s="39">
        <f t="shared" si="13"/>
        <v>4</v>
      </c>
      <c r="G39" s="39">
        <f t="shared" si="13"/>
        <v>20904</v>
      </c>
      <c r="H39" s="39">
        <f t="shared" si="13"/>
        <v>10489</v>
      </c>
      <c r="I39" s="39">
        <f t="shared" si="13"/>
        <v>10415</v>
      </c>
      <c r="J39" s="39">
        <f t="shared" si="13"/>
        <v>7800</v>
      </c>
      <c r="K39" s="39">
        <f t="shared" si="13"/>
        <v>1549</v>
      </c>
      <c r="L39" s="39">
        <f t="shared" si="13"/>
        <v>1059</v>
      </c>
      <c r="M39" s="39">
        <f t="shared" si="13"/>
        <v>379</v>
      </c>
      <c r="N39" s="39">
        <f t="shared" si="13"/>
        <v>83</v>
      </c>
      <c r="O39" s="39">
        <f t="shared" si="13"/>
        <v>28</v>
      </c>
      <c r="P39" s="39">
        <f t="shared" si="13"/>
        <v>287</v>
      </c>
      <c r="Q39" s="40">
        <f t="shared" si="13"/>
        <v>268</v>
      </c>
      <c r="R39" s="40">
        <f t="shared" si="13"/>
        <v>19</v>
      </c>
    </row>
    <row r="40" spans="2:18" s="38" customFormat="1" ht="15.75" customHeight="1">
      <c r="B40" s="43" t="s">
        <v>98</v>
      </c>
      <c r="C40" s="37">
        <f>SUM(D40:F40)</f>
        <v>29</v>
      </c>
      <c r="D40" s="37">
        <v>24</v>
      </c>
      <c r="E40" s="37">
        <v>1</v>
      </c>
      <c r="F40" s="37">
        <v>4</v>
      </c>
      <c r="G40" s="37">
        <f>SUM(H40:I40)</f>
        <v>20904</v>
      </c>
      <c r="H40" s="37">
        <v>10489</v>
      </c>
      <c r="I40" s="37">
        <v>10415</v>
      </c>
      <c r="J40" s="37">
        <v>7800</v>
      </c>
      <c r="K40" s="37">
        <f>SUM(L40:O40)</f>
        <v>1549</v>
      </c>
      <c r="L40" s="37">
        <v>1059</v>
      </c>
      <c r="M40" s="37">
        <v>379</v>
      </c>
      <c r="N40" s="37">
        <v>83</v>
      </c>
      <c r="O40" s="37">
        <v>28</v>
      </c>
      <c r="P40" s="37">
        <f>Q40+R40</f>
        <v>287</v>
      </c>
      <c r="Q40" s="38">
        <v>268</v>
      </c>
      <c r="R40" s="38">
        <v>19</v>
      </c>
    </row>
    <row r="41" spans="2:18" s="38" customFormat="1" ht="15.75" customHeight="1">
      <c r="B41" s="43" t="s">
        <v>92</v>
      </c>
      <c r="C41" s="37">
        <f>SUM(D41:F41)</f>
        <v>0</v>
      </c>
      <c r="D41" s="37">
        <v>0</v>
      </c>
      <c r="E41" s="37">
        <v>0</v>
      </c>
      <c r="F41" s="37">
        <v>0</v>
      </c>
      <c r="G41" s="37">
        <f>SUM(H41:I41)</f>
        <v>0</v>
      </c>
      <c r="H41" s="37">
        <v>0</v>
      </c>
      <c r="I41" s="37">
        <v>0</v>
      </c>
      <c r="J41" s="37">
        <v>0</v>
      </c>
      <c r="K41" s="37">
        <f>SUM(L41:O41)</f>
        <v>0</v>
      </c>
      <c r="L41" s="37">
        <v>0</v>
      </c>
      <c r="M41" s="37">
        <v>0</v>
      </c>
      <c r="N41" s="37">
        <v>0</v>
      </c>
      <c r="O41" s="37">
        <v>0</v>
      </c>
      <c r="P41" s="37">
        <f>Q41+R41</f>
        <v>0</v>
      </c>
      <c r="Q41" s="38">
        <v>0</v>
      </c>
      <c r="R41" s="38">
        <v>0</v>
      </c>
    </row>
    <row r="42" spans="2:16" s="38" customFormat="1" ht="15.75" customHeight="1"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8" s="40" customFormat="1" ht="15.75" customHeight="1">
      <c r="A43" s="186" t="s">
        <v>157</v>
      </c>
      <c r="B43" s="187"/>
      <c r="C43" s="39">
        <f>SUM(C44:C57)</f>
        <v>36</v>
      </c>
      <c r="D43" s="39">
        <f aca="true" t="shared" si="14" ref="D43:R43">SUM(D44:D57)</f>
        <v>32</v>
      </c>
      <c r="E43" s="39">
        <f t="shared" si="14"/>
        <v>0</v>
      </c>
      <c r="F43" s="39">
        <f t="shared" si="14"/>
        <v>4</v>
      </c>
      <c r="G43" s="39">
        <f t="shared" si="14"/>
        <v>23909</v>
      </c>
      <c r="H43" s="39">
        <f t="shared" si="14"/>
        <v>12486</v>
      </c>
      <c r="I43" s="39">
        <f t="shared" si="14"/>
        <v>11423</v>
      </c>
      <c r="J43" s="39">
        <f t="shared" si="14"/>
        <v>8324</v>
      </c>
      <c r="K43" s="39">
        <f t="shared" si="14"/>
        <v>1699</v>
      </c>
      <c r="L43" s="39">
        <f t="shared" si="14"/>
        <v>1247</v>
      </c>
      <c r="M43" s="39">
        <f t="shared" si="14"/>
        <v>419</v>
      </c>
      <c r="N43" s="39">
        <f t="shared" si="14"/>
        <v>28</v>
      </c>
      <c r="O43" s="39">
        <f t="shared" si="14"/>
        <v>5</v>
      </c>
      <c r="P43" s="39">
        <f t="shared" si="14"/>
        <v>362</v>
      </c>
      <c r="Q43" s="40">
        <f t="shared" si="14"/>
        <v>357</v>
      </c>
      <c r="R43" s="40">
        <f t="shared" si="14"/>
        <v>5</v>
      </c>
    </row>
    <row r="44" spans="2:18" s="38" customFormat="1" ht="15.75" customHeight="1">
      <c r="B44" s="43" t="s">
        <v>104</v>
      </c>
      <c r="C44" s="37">
        <f aca="true" t="shared" si="15" ref="C44:C57">SUM(D44:F44)</f>
        <v>5</v>
      </c>
      <c r="D44" s="37">
        <v>4</v>
      </c>
      <c r="E44" s="37">
        <v>0</v>
      </c>
      <c r="F44" s="37">
        <v>1</v>
      </c>
      <c r="G44" s="37">
        <f aca="true" t="shared" si="16" ref="G44:G57">SUM(H44:I44)</f>
        <v>3028</v>
      </c>
      <c r="H44" s="37">
        <v>1955</v>
      </c>
      <c r="I44" s="37">
        <v>1073</v>
      </c>
      <c r="J44" s="37">
        <v>1140</v>
      </c>
      <c r="K44" s="37">
        <f aca="true" t="shared" si="17" ref="K44:K57">SUM(L44:O44)</f>
        <v>242</v>
      </c>
      <c r="L44" s="37">
        <v>180</v>
      </c>
      <c r="M44" s="37">
        <v>54</v>
      </c>
      <c r="N44" s="37">
        <v>8</v>
      </c>
      <c r="O44" s="37">
        <v>0</v>
      </c>
      <c r="P44" s="37">
        <f aca="true" t="shared" si="18" ref="P44:P57">Q44+R44</f>
        <v>46</v>
      </c>
      <c r="Q44" s="38">
        <v>45</v>
      </c>
      <c r="R44" s="38">
        <v>1</v>
      </c>
    </row>
    <row r="45" spans="2:18" s="38" customFormat="1" ht="15.75" customHeight="1">
      <c r="B45" s="43" t="s">
        <v>106</v>
      </c>
      <c r="C45" s="37">
        <f t="shared" si="15"/>
        <v>5</v>
      </c>
      <c r="D45" s="37">
        <v>4</v>
      </c>
      <c r="E45" s="37">
        <v>0</v>
      </c>
      <c r="F45" s="37">
        <v>1</v>
      </c>
      <c r="G45" s="37">
        <f t="shared" si="16"/>
        <v>4238</v>
      </c>
      <c r="H45" s="37">
        <v>2090</v>
      </c>
      <c r="I45" s="37">
        <v>2148</v>
      </c>
      <c r="J45" s="37">
        <v>1444</v>
      </c>
      <c r="K45" s="37">
        <f t="shared" si="17"/>
        <v>284</v>
      </c>
      <c r="L45" s="37">
        <v>203</v>
      </c>
      <c r="M45" s="37">
        <v>72</v>
      </c>
      <c r="N45" s="37">
        <v>6</v>
      </c>
      <c r="O45" s="37">
        <v>3</v>
      </c>
      <c r="P45" s="37">
        <f t="shared" si="18"/>
        <v>55</v>
      </c>
      <c r="Q45" s="38">
        <v>54</v>
      </c>
      <c r="R45" s="38">
        <v>1</v>
      </c>
    </row>
    <row r="46" spans="2:18" s="38" customFormat="1" ht="15.75" customHeight="1">
      <c r="B46" s="43" t="s">
        <v>107</v>
      </c>
      <c r="C46" s="37">
        <f t="shared" si="15"/>
        <v>3</v>
      </c>
      <c r="D46" s="37">
        <v>3</v>
      </c>
      <c r="E46" s="37">
        <v>0</v>
      </c>
      <c r="F46" s="37">
        <v>0</v>
      </c>
      <c r="G46" s="37">
        <f t="shared" si="16"/>
        <v>1738</v>
      </c>
      <c r="H46" s="37">
        <v>749</v>
      </c>
      <c r="I46" s="37">
        <v>989</v>
      </c>
      <c r="J46" s="37">
        <v>575</v>
      </c>
      <c r="K46" s="37">
        <f t="shared" si="17"/>
        <v>125</v>
      </c>
      <c r="L46" s="37">
        <v>93</v>
      </c>
      <c r="M46" s="37">
        <v>32</v>
      </c>
      <c r="N46" s="37">
        <v>0</v>
      </c>
      <c r="O46" s="37">
        <v>0</v>
      </c>
      <c r="P46" s="37">
        <f t="shared" si="18"/>
        <v>49</v>
      </c>
      <c r="Q46" s="38">
        <v>49</v>
      </c>
      <c r="R46" s="38">
        <v>0</v>
      </c>
    </row>
    <row r="47" spans="2:18" s="38" customFormat="1" ht="15.75" customHeight="1">
      <c r="B47" s="43" t="s">
        <v>108</v>
      </c>
      <c r="C47" s="37">
        <f t="shared" si="15"/>
        <v>4</v>
      </c>
      <c r="D47" s="37">
        <v>4</v>
      </c>
      <c r="E47" s="37">
        <v>0</v>
      </c>
      <c r="F47" s="37">
        <v>0</v>
      </c>
      <c r="G47" s="37">
        <f t="shared" si="16"/>
        <v>3081</v>
      </c>
      <c r="H47" s="37">
        <v>1860</v>
      </c>
      <c r="I47" s="37">
        <v>1221</v>
      </c>
      <c r="J47" s="37">
        <v>960</v>
      </c>
      <c r="K47" s="37">
        <f t="shared" si="17"/>
        <v>217</v>
      </c>
      <c r="L47" s="37">
        <v>157</v>
      </c>
      <c r="M47" s="37">
        <v>60</v>
      </c>
      <c r="N47" s="37">
        <v>0</v>
      </c>
      <c r="O47" s="37">
        <v>0</v>
      </c>
      <c r="P47" s="37">
        <f t="shared" si="18"/>
        <v>35</v>
      </c>
      <c r="Q47" s="38">
        <v>35</v>
      </c>
      <c r="R47" s="38">
        <v>0</v>
      </c>
    </row>
    <row r="48" spans="2:18" s="38" customFormat="1" ht="15.75" customHeight="1">
      <c r="B48" s="43" t="s">
        <v>109</v>
      </c>
      <c r="C48" s="37">
        <f t="shared" si="15"/>
        <v>6</v>
      </c>
      <c r="D48" s="37">
        <v>5</v>
      </c>
      <c r="E48" s="37">
        <v>0</v>
      </c>
      <c r="F48" s="37">
        <v>1</v>
      </c>
      <c r="G48" s="37">
        <f t="shared" si="16"/>
        <v>4409</v>
      </c>
      <c r="H48" s="37">
        <v>2525</v>
      </c>
      <c r="I48" s="37">
        <v>1884</v>
      </c>
      <c r="J48" s="37">
        <v>1590</v>
      </c>
      <c r="K48" s="37">
        <f t="shared" si="17"/>
        <v>285</v>
      </c>
      <c r="L48" s="37">
        <v>217</v>
      </c>
      <c r="M48" s="37">
        <v>59</v>
      </c>
      <c r="N48" s="37">
        <v>7</v>
      </c>
      <c r="O48" s="37">
        <v>2</v>
      </c>
      <c r="P48" s="37">
        <f t="shared" si="18"/>
        <v>64</v>
      </c>
      <c r="Q48" s="38">
        <v>63</v>
      </c>
      <c r="R48" s="38">
        <v>1</v>
      </c>
    </row>
    <row r="49" spans="2:18" s="38" customFormat="1" ht="15.75" customHeight="1">
      <c r="B49" s="43" t="s">
        <v>111</v>
      </c>
      <c r="C49" s="37">
        <f t="shared" si="15"/>
        <v>2</v>
      </c>
      <c r="D49" s="37">
        <v>2</v>
      </c>
      <c r="E49" s="37">
        <v>0</v>
      </c>
      <c r="F49" s="37">
        <v>0</v>
      </c>
      <c r="G49" s="37">
        <f t="shared" si="16"/>
        <v>1490</v>
      </c>
      <c r="H49" s="37">
        <v>663</v>
      </c>
      <c r="I49" s="37">
        <v>827</v>
      </c>
      <c r="J49" s="37">
        <v>480</v>
      </c>
      <c r="K49" s="37">
        <f t="shared" si="17"/>
        <v>94</v>
      </c>
      <c r="L49" s="37">
        <v>67</v>
      </c>
      <c r="M49" s="37">
        <v>27</v>
      </c>
      <c r="N49" s="37">
        <v>0</v>
      </c>
      <c r="O49" s="37">
        <v>0</v>
      </c>
      <c r="P49" s="37">
        <f t="shared" si="18"/>
        <v>18</v>
      </c>
      <c r="Q49" s="38">
        <v>18</v>
      </c>
      <c r="R49" s="38">
        <v>0</v>
      </c>
    </row>
    <row r="50" spans="2:18" s="38" customFormat="1" ht="15.75" customHeight="1">
      <c r="B50" s="43" t="s">
        <v>120</v>
      </c>
      <c r="C50" s="37">
        <f t="shared" si="15"/>
        <v>1</v>
      </c>
      <c r="D50" s="37">
        <v>1</v>
      </c>
      <c r="E50" s="37">
        <v>0</v>
      </c>
      <c r="F50" s="37">
        <v>0</v>
      </c>
      <c r="G50" s="37">
        <f t="shared" si="16"/>
        <v>574</v>
      </c>
      <c r="H50" s="37">
        <v>303</v>
      </c>
      <c r="I50" s="37">
        <v>271</v>
      </c>
      <c r="J50" s="37">
        <v>200</v>
      </c>
      <c r="K50" s="37">
        <f t="shared" si="17"/>
        <v>41</v>
      </c>
      <c r="L50" s="37">
        <v>26</v>
      </c>
      <c r="M50" s="37">
        <v>15</v>
      </c>
      <c r="N50" s="37">
        <v>0</v>
      </c>
      <c r="O50" s="37">
        <v>0</v>
      </c>
      <c r="P50" s="37">
        <f t="shared" si="18"/>
        <v>6</v>
      </c>
      <c r="Q50" s="38">
        <v>6</v>
      </c>
      <c r="R50" s="38">
        <v>0</v>
      </c>
    </row>
    <row r="51" spans="2:18" s="38" customFormat="1" ht="15.75" customHeight="1">
      <c r="B51" s="43" t="s">
        <v>121</v>
      </c>
      <c r="C51" s="37">
        <f t="shared" si="15"/>
        <v>3</v>
      </c>
      <c r="D51" s="37">
        <v>3</v>
      </c>
      <c r="E51" s="37">
        <v>0</v>
      </c>
      <c r="F51" s="37">
        <v>0</v>
      </c>
      <c r="G51" s="37">
        <f t="shared" si="16"/>
        <v>1980</v>
      </c>
      <c r="H51" s="37">
        <v>750</v>
      </c>
      <c r="I51" s="37">
        <v>1230</v>
      </c>
      <c r="J51" s="37">
        <v>775</v>
      </c>
      <c r="K51" s="37">
        <f t="shared" si="17"/>
        <v>134</v>
      </c>
      <c r="L51" s="37">
        <v>101</v>
      </c>
      <c r="M51" s="37">
        <v>33</v>
      </c>
      <c r="N51" s="37">
        <v>0</v>
      </c>
      <c r="O51" s="37">
        <v>0</v>
      </c>
      <c r="P51" s="37">
        <f t="shared" si="18"/>
        <v>31</v>
      </c>
      <c r="Q51" s="38">
        <v>31</v>
      </c>
      <c r="R51" s="38">
        <v>0</v>
      </c>
    </row>
    <row r="52" spans="2:18" s="38" customFormat="1" ht="15.75" customHeight="1">
      <c r="B52" s="43" t="s">
        <v>122</v>
      </c>
      <c r="C52" s="37">
        <f t="shared" si="15"/>
        <v>2</v>
      </c>
      <c r="D52" s="37">
        <v>1</v>
      </c>
      <c r="E52" s="37">
        <v>0</v>
      </c>
      <c r="F52" s="37">
        <v>1</v>
      </c>
      <c r="G52" s="37">
        <f t="shared" si="16"/>
        <v>1467</v>
      </c>
      <c r="H52" s="37">
        <v>725</v>
      </c>
      <c r="I52" s="37">
        <v>742</v>
      </c>
      <c r="J52" s="37">
        <v>480</v>
      </c>
      <c r="K52" s="37">
        <f t="shared" si="17"/>
        <v>101</v>
      </c>
      <c r="L52" s="37">
        <v>76</v>
      </c>
      <c r="M52" s="37">
        <v>18</v>
      </c>
      <c r="N52" s="37">
        <v>7</v>
      </c>
      <c r="O52" s="37">
        <v>0</v>
      </c>
      <c r="P52" s="37">
        <f t="shared" si="18"/>
        <v>21</v>
      </c>
      <c r="Q52" s="38">
        <v>19</v>
      </c>
      <c r="R52" s="38">
        <v>2</v>
      </c>
    </row>
    <row r="53" spans="2:18" s="38" customFormat="1" ht="15.75" customHeight="1">
      <c r="B53" s="43" t="s">
        <v>93</v>
      </c>
      <c r="C53" s="37">
        <f t="shared" si="15"/>
        <v>0</v>
      </c>
      <c r="D53" s="37">
        <v>0</v>
      </c>
      <c r="E53" s="37">
        <v>0</v>
      </c>
      <c r="F53" s="37">
        <v>0</v>
      </c>
      <c r="G53" s="37">
        <f t="shared" si="16"/>
        <v>0</v>
      </c>
      <c r="H53" s="37">
        <v>0</v>
      </c>
      <c r="I53" s="37">
        <v>0</v>
      </c>
      <c r="J53" s="37">
        <v>0</v>
      </c>
      <c r="K53" s="37">
        <f t="shared" si="17"/>
        <v>0</v>
      </c>
      <c r="L53" s="37">
        <v>0</v>
      </c>
      <c r="M53" s="37">
        <v>0</v>
      </c>
      <c r="N53" s="37">
        <v>0</v>
      </c>
      <c r="O53" s="37">
        <v>0</v>
      </c>
      <c r="P53" s="37">
        <f t="shared" si="18"/>
        <v>0</v>
      </c>
      <c r="Q53" s="38">
        <v>0</v>
      </c>
      <c r="R53" s="38">
        <v>0</v>
      </c>
    </row>
    <row r="54" spans="2:18" s="38" customFormat="1" ht="15.75" customHeight="1">
      <c r="B54" s="43" t="s">
        <v>94</v>
      </c>
      <c r="C54" s="37">
        <f t="shared" si="15"/>
        <v>1</v>
      </c>
      <c r="D54" s="37">
        <v>1</v>
      </c>
      <c r="E54" s="37">
        <v>0</v>
      </c>
      <c r="F54" s="37">
        <v>0</v>
      </c>
      <c r="G54" s="37">
        <f t="shared" si="16"/>
        <v>596</v>
      </c>
      <c r="H54" s="37">
        <v>247</v>
      </c>
      <c r="I54" s="37">
        <v>349</v>
      </c>
      <c r="J54" s="37">
        <v>200</v>
      </c>
      <c r="K54" s="37">
        <f t="shared" si="17"/>
        <v>42</v>
      </c>
      <c r="L54" s="37">
        <v>32</v>
      </c>
      <c r="M54" s="37">
        <v>10</v>
      </c>
      <c r="N54" s="37">
        <v>0</v>
      </c>
      <c r="O54" s="37">
        <v>0</v>
      </c>
      <c r="P54" s="37">
        <f t="shared" si="18"/>
        <v>7</v>
      </c>
      <c r="Q54" s="38">
        <v>7</v>
      </c>
      <c r="R54" s="38">
        <v>0</v>
      </c>
    </row>
    <row r="55" spans="2:18" s="38" customFormat="1" ht="15.75" customHeight="1">
      <c r="B55" s="43" t="s">
        <v>95</v>
      </c>
      <c r="C55" s="37">
        <f t="shared" si="15"/>
        <v>1</v>
      </c>
      <c r="D55" s="37">
        <v>1</v>
      </c>
      <c r="E55" s="37">
        <v>0</v>
      </c>
      <c r="F55" s="37">
        <v>0</v>
      </c>
      <c r="G55" s="37">
        <f t="shared" si="16"/>
        <v>444</v>
      </c>
      <c r="H55" s="37">
        <v>125</v>
      </c>
      <c r="I55" s="37">
        <v>319</v>
      </c>
      <c r="J55" s="37">
        <v>160</v>
      </c>
      <c r="K55" s="37">
        <f t="shared" si="17"/>
        <v>36</v>
      </c>
      <c r="L55" s="37">
        <v>23</v>
      </c>
      <c r="M55" s="37">
        <v>13</v>
      </c>
      <c r="N55" s="37">
        <v>0</v>
      </c>
      <c r="O55" s="37">
        <v>0</v>
      </c>
      <c r="P55" s="37">
        <f t="shared" si="18"/>
        <v>10</v>
      </c>
      <c r="Q55" s="38">
        <v>10</v>
      </c>
      <c r="R55" s="38">
        <v>0</v>
      </c>
    </row>
    <row r="56" spans="2:18" s="38" customFormat="1" ht="15.75" customHeight="1">
      <c r="B56" s="43" t="s">
        <v>123</v>
      </c>
      <c r="C56" s="37">
        <f t="shared" si="15"/>
        <v>1</v>
      </c>
      <c r="D56" s="37">
        <v>1</v>
      </c>
      <c r="E56" s="37">
        <v>0</v>
      </c>
      <c r="F56" s="37">
        <v>0</v>
      </c>
      <c r="G56" s="37">
        <f t="shared" si="16"/>
        <v>202</v>
      </c>
      <c r="H56" s="37">
        <v>123</v>
      </c>
      <c r="I56" s="37">
        <v>79</v>
      </c>
      <c r="J56" s="37">
        <v>80</v>
      </c>
      <c r="K56" s="37">
        <f t="shared" si="17"/>
        <v>25</v>
      </c>
      <c r="L56" s="37">
        <v>17</v>
      </c>
      <c r="M56" s="37">
        <v>8</v>
      </c>
      <c r="N56" s="37">
        <v>0</v>
      </c>
      <c r="O56" s="37">
        <v>0</v>
      </c>
      <c r="P56" s="37">
        <f t="shared" si="18"/>
        <v>5</v>
      </c>
      <c r="Q56" s="38">
        <v>5</v>
      </c>
      <c r="R56" s="38">
        <v>0</v>
      </c>
    </row>
    <row r="57" spans="2:18" s="38" customFormat="1" ht="15.75" customHeight="1">
      <c r="B57" s="43" t="s">
        <v>96</v>
      </c>
      <c r="C57" s="37">
        <f t="shared" si="15"/>
        <v>2</v>
      </c>
      <c r="D57" s="37">
        <v>2</v>
      </c>
      <c r="E57" s="37">
        <v>0</v>
      </c>
      <c r="F57" s="37">
        <v>0</v>
      </c>
      <c r="G57" s="37">
        <f t="shared" si="16"/>
        <v>662</v>
      </c>
      <c r="H57" s="37">
        <v>371</v>
      </c>
      <c r="I57" s="37">
        <v>291</v>
      </c>
      <c r="J57" s="37">
        <v>240</v>
      </c>
      <c r="K57" s="37">
        <f t="shared" si="17"/>
        <v>73</v>
      </c>
      <c r="L57" s="37">
        <v>55</v>
      </c>
      <c r="M57" s="37">
        <v>18</v>
      </c>
      <c r="N57" s="37">
        <v>0</v>
      </c>
      <c r="O57" s="37">
        <v>0</v>
      </c>
      <c r="P57" s="37">
        <f t="shared" si="18"/>
        <v>15</v>
      </c>
      <c r="Q57" s="38">
        <v>15</v>
      </c>
      <c r="R57" s="38">
        <v>0</v>
      </c>
    </row>
    <row r="58" spans="2:16" s="38" customFormat="1" ht="15.75" customHeight="1">
      <c r="B58" s="43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8" s="40" customFormat="1" ht="15.75" customHeight="1">
      <c r="A59" s="184" t="s">
        <v>158</v>
      </c>
      <c r="B59" s="185"/>
      <c r="C59" s="39">
        <f>SUM(C60:C62)</f>
        <v>33</v>
      </c>
      <c r="D59" s="39">
        <f aca="true" t="shared" si="19" ref="D59:R59">SUM(D60:D62)</f>
        <v>27</v>
      </c>
      <c r="E59" s="39">
        <f t="shared" si="19"/>
        <v>0</v>
      </c>
      <c r="F59" s="39">
        <f t="shared" si="19"/>
        <v>6</v>
      </c>
      <c r="G59" s="39">
        <f t="shared" si="19"/>
        <v>23903</v>
      </c>
      <c r="H59" s="39">
        <f t="shared" si="19"/>
        <v>12363</v>
      </c>
      <c r="I59" s="39">
        <f t="shared" si="19"/>
        <v>11540</v>
      </c>
      <c r="J59" s="39">
        <f t="shared" si="19"/>
        <v>8520</v>
      </c>
      <c r="K59" s="39">
        <f t="shared" si="19"/>
        <v>1676</v>
      </c>
      <c r="L59" s="39">
        <f t="shared" si="19"/>
        <v>1180</v>
      </c>
      <c r="M59" s="39">
        <f t="shared" si="19"/>
        <v>405</v>
      </c>
      <c r="N59" s="39">
        <f t="shared" si="19"/>
        <v>76</v>
      </c>
      <c r="O59" s="39">
        <f t="shared" si="19"/>
        <v>15</v>
      </c>
      <c r="P59" s="39">
        <f t="shared" si="19"/>
        <v>285</v>
      </c>
      <c r="Q59" s="40">
        <f t="shared" si="19"/>
        <v>273</v>
      </c>
      <c r="R59" s="40">
        <f t="shared" si="19"/>
        <v>12</v>
      </c>
    </row>
    <row r="60" spans="2:18" s="38" customFormat="1" ht="15.75" customHeight="1">
      <c r="B60" s="43" t="s">
        <v>99</v>
      </c>
      <c r="C60" s="37">
        <f>SUM(D60:F60)</f>
        <v>31</v>
      </c>
      <c r="D60" s="37">
        <v>26</v>
      </c>
      <c r="E60" s="37">
        <v>0</v>
      </c>
      <c r="F60" s="37">
        <v>5</v>
      </c>
      <c r="G60" s="37">
        <f>SUM(H60:I60)</f>
        <v>22579</v>
      </c>
      <c r="H60" s="37">
        <v>11587</v>
      </c>
      <c r="I60" s="37">
        <v>10992</v>
      </c>
      <c r="J60" s="37">
        <v>8040</v>
      </c>
      <c r="K60" s="37">
        <f>SUM(L60:O60)</f>
        <v>1578</v>
      </c>
      <c r="L60" s="37">
        <v>1119</v>
      </c>
      <c r="M60" s="37">
        <v>379</v>
      </c>
      <c r="N60" s="37">
        <v>66</v>
      </c>
      <c r="O60" s="37">
        <v>14</v>
      </c>
      <c r="P60" s="37">
        <f>Q60+R60</f>
        <v>268</v>
      </c>
      <c r="Q60" s="38">
        <v>260</v>
      </c>
      <c r="R60" s="38">
        <v>8</v>
      </c>
    </row>
    <row r="61" spans="2:18" s="38" customFormat="1" ht="15.75" customHeight="1">
      <c r="B61" s="43" t="s">
        <v>114</v>
      </c>
      <c r="C61" s="37">
        <f>SUM(D61:F61)</f>
        <v>1</v>
      </c>
      <c r="D61" s="37">
        <v>1</v>
      </c>
      <c r="E61" s="37">
        <v>0</v>
      </c>
      <c r="F61" s="37">
        <v>0</v>
      </c>
      <c r="G61" s="37">
        <f>SUM(H61:I61)</f>
        <v>586</v>
      </c>
      <c r="H61" s="37">
        <v>324</v>
      </c>
      <c r="I61" s="37">
        <v>262</v>
      </c>
      <c r="J61" s="37">
        <v>200</v>
      </c>
      <c r="K61" s="37">
        <f>SUM(L61:O61)</f>
        <v>42</v>
      </c>
      <c r="L61" s="37">
        <v>26</v>
      </c>
      <c r="M61" s="37">
        <v>16</v>
      </c>
      <c r="N61" s="37">
        <v>0</v>
      </c>
      <c r="O61" s="37">
        <v>0</v>
      </c>
      <c r="P61" s="37">
        <f>Q61+R61</f>
        <v>7</v>
      </c>
      <c r="Q61" s="38">
        <v>7</v>
      </c>
      <c r="R61" s="38">
        <v>0</v>
      </c>
    </row>
    <row r="62" spans="1:18" s="38" customFormat="1" ht="15.75" customHeight="1">
      <c r="A62" s="113"/>
      <c r="B62" s="114" t="s">
        <v>97</v>
      </c>
      <c r="C62" s="115">
        <f>SUM(D62:F62)</f>
        <v>1</v>
      </c>
      <c r="D62" s="115">
        <v>0</v>
      </c>
      <c r="E62" s="115">
        <v>0</v>
      </c>
      <c r="F62" s="115">
        <v>1</v>
      </c>
      <c r="G62" s="115">
        <f>SUM(H62:I62)</f>
        <v>738</v>
      </c>
      <c r="H62" s="115">
        <v>452</v>
      </c>
      <c r="I62" s="115">
        <v>286</v>
      </c>
      <c r="J62" s="115">
        <v>280</v>
      </c>
      <c r="K62" s="115">
        <f>SUM(L62:O62)</f>
        <v>56</v>
      </c>
      <c r="L62" s="115">
        <v>35</v>
      </c>
      <c r="M62" s="115">
        <v>10</v>
      </c>
      <c r="N62" s="115">
        <v>10</v>
      </c>
      <c r="O62" s="115">
        <v>1</v>
      </c>
      <c r="P62" s="115">
        <f>Q62+R62</f>
        <v>10</v>
      </c>
      <c r="Q62" s="113">
        <v>6</v>
      </c>
      <c r="R62" s="113">
        <v>4</v>
      </c>
    </row>
    <row r="63" spans="2:16" s="16" customFormat="1" ht="15.75" customHeight="1">
      <c r="B63" s="1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s="16" customFormat="1" ht="15.75" customHeight="1">
      <c r="B64" s="12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s="16" customFormat="1" ht="15.75" customHeight="1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s="16" customFormat="1" ht="15.75" customHeight="1">
      <c r="B66" s="1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s="16" customFormat="1" ht="15.75" customHeight="1"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s="16" customFormat="1" ht="15.75" customHeigh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16" customFormat="1" ht="15.75" customHeight="1"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16" customFormat="1" ht="15.75" customHeight="1">
      <c r="B70" s="12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16" customFormat="1" ht="15.75" customHeight="1"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s="16" customFormat="1" ht="15.75" customHeight="1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s="16" customFormat="1" ht="15.75" customHeight="1"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s="16" customFormat="1" ht="15.75" customHeight="1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s="16" customFormat="1" ht="15.7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s="16" customFormat="1" ht="15.75" customHeight="1">
      <c r="B76" s="12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="16" customFormat="1" ht="15.75" customHeight="1"/>
    <row r="78" s="16" customFormat="1" ht="15.75" customHeight="1"/>
    <row r="79" s="16" customFormat="1" ht="15.75" customHeight="1"/>
    <row r="80" s="16" customFormat="1" ht="15.75" customHeight="1"/>
    <row r="81" s="16" customFormat="1" ht="15.75" customHeight="1"/>
    <row r="82" s="16" customFormat="1" ht="15" customHeight="1"/>
    <row r="83" s="16" customFormat="1" ht="15" customHeight="1"/>
    <row r="84" s="16" customFormat="1" ht="15" customHeight="1"/>
    <row r="85" s="16" customFormat="1" ht="15" customHeight="1"/>
    <row r="86" s="16" customFormat="1" ht="15" customHeight="1"/>
    <row r="87" s="16" customFormat="1" ht="15" customHeight="1"/>
    <row r="88" s="16" customFormat="1" ht="15" customHeight="1"/>
    <row r="89" s="16" customFormat="1" ht="15" customHeight="1"/>
    <row r="90" s="16" customFormat="1" ht="15" customHeight="1"/>
    <row r="91" s="16" customFormat="1" ht="15" customHeight="1"/>
    <row r="92" s="16" customFormat="1" ht="15" customHeight="1"/>
    <row r="93" s="16" customFormat="1" ht="15" customHeight="1"/>
    <row r="94" s="16" customFormat="1" ht="15" customHeight="1"/>
    <row r="95" s="16" customFormat="1" ht="15" customHeight="1"/>
    <row r="96" s="16" customFormat="1" ht="15" customHeight="1"/>
    <row r="97" ht="15" customHeight="1"/>
    <row r="98" ht="15" customHeight="1"/>
  </sheetData>
  <mergeCells count="21">
    <mergeCell ref="P2:R3"/>
    <mergeCell ref="G2:I3"/>
    <mergeCell ref="K3:K4"/>
    <mergeCell ref="A6:B6"/>
    <mergeCell ref="N3:O3"/>
    <mergeCell ref="L3:M3"/>
    <mergeCell ref="A5:B5"/>
    <mergeCell ref="A2:B4"/>
    <mergeCell ref="J2:J4"/>
    <mergeCell ref="K2:O2"/>
    <mergeCell ref="C2:F3"/>
    <mergeCell ref="A7:B7"/>
    <mergeCell ref="A9:B9"/>
    <mergeCell ref="A8:B8"/>
    <mergeCell ref="A10:B10"/>
    <mergeCell ref="A11:B11"/>
    <mergeCell ref="A59:B59"/>
    <mergeCell ref="A13:B13"/>
    <mergeCell ref="A25:B25"/>
    <mergeCell ref="A39:B39"/>
    <mergeCell ref="A43:B43"/>
  </mergeCells>
  <printOptions horizontalCentered="1"/>
  <pageMargins left="0.6692913385826772" right="0.6692913385826772" top="0.7874015748031497" bottom="0.5905511811023623" header="0.3937007874015748" footer="0.3937007874015748"/>
  <pageSetup firstPageNumber="57" useFirstPageNumber="1" horizontalDpi="600" verticalDpi="600" orientation="portrait" paperSize="9" scale="80" r:id="rId1"/>
  <headerFooter alignWithMargins="0">
    <oddHeader>&amp;R&amp;18高等学校</oddHeader>
    <oddFooter>&amp;C&amp;"ＭＳ Ｐ明朝,標準"&amp;14-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zoomScale="85" zoomScaleNormal="85" zoomScaleSheetLayoutView="100" workbookViewId="0" topLeftCell="A1">
      <pane ySplit="4" topLeftCell="BM5" activePane="bottomLeft" state="frozen"/>
      <selection pane="topLeft" activeCell="M57" sqref="M57"/>
      <selection pane="bottomLeft" activeCell="A1" sqref="A1"/>
    </sheetView>
  </sheetViews>
  <sheetFormatPr defaultColWidth="9.00390625" defaultRowHeight="13.5"/>
  <cols>
    <col min="1" max="1" width="2.625" style="15" customWidth="1"/>
    <col min="2" max="2" width="10.625" style="15" customWidth="1"/>
    <col min="3" max="6" width="5.125" style="15" customWidth="1"/>
    <col min="7" max="10" width="7.125" style="15" customWidth="1"/>
    <col min="11" max="18" width="6.125" style="15" customWidth="1"/>
    <col min="19" max="16384" width="9.00390625" style="15" customWidth="1"/>
  </cols>
  <sheetData>
    <row r="1" spans="1:17" s="32" customFormat="1" ht="24" customHeight="1">
      <c r="A1" s="29" t="s">
        <v>192</v>
      </c>
      <c r="B1" s="29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</row>
    <row r="2" spans="1:18" s="33" customFormat="1" ht="15.75" customHeight="1">
      <c r="A2" s="199" t="s">
        <v>1</v>
      </c>
      <c r="B2" s="200"/>
      <c r="C2" s="189" t="s">
        <v>124</v>
      </c>
      <c r="D2" s="189"/>
      <c r="E2" s="189"/>
      <c r="F2" s="189"/>
      <c r="G2" s="192" t="s">
        <v>129</v>
      </c>
      <c r="H2" s="193"/>
      <c r="I2" s="194"/>
      <c r="J2" s="201" t="s">
        <v>131</v>
      </c>
      <c r="K2" s="189" t="s">
        <v>138</v>
      </c>
      <c r="L2" s="189"/>
      <c r="M2" s="189"/>
      <c r="N2" s="189"/>
      <c r="O2" s="189"/>
      <c r="P2" s="190" t="s">
        <v>117</v>
      </c>
      <c r="Q2" s="190"/>
      <c r="R2" s="191"/>
    </row>
    <row r="3" spans="1:18" s="33" customFormat="1" ht="15.75" customHeight="1">
      <c r="A3" s="199"/>
      <c r="B3" s="200"/>
      <c r="C3" s="189"/>
      <c r="D3" s="189"/>
      <c r="E3" s="189"/>
      <c r="F3" s="189"/>
      <c r="G3" s="195"/>
      <c r="H3" s="196"/>
      <c r="I3" s="197"/>
      <c r="J3" s="203"/>
      <c r="K3" s="190" t="s">
        <v>125</v>
      </c>
      <c r="L3" s="198" t="s">
        <v>3</v>
      </c>
      <c r="M3" s="188"/>
      <c r="N3" s="198" t="s">
        <v>146</v>
      </c>
      <c r="O3" s="188"/>
      <c r="P3" s="190"/>
      <c r="Q3" s="190"/>
      <c r="R3" s="191"/>
    </row>
    <row r="4" spans="1:18" s="33" customFormat="1" ht="15.75" customHeight="1">
      <c r="A4" s="199"/>
      <c r="B4" s="200"/>
      <c r="C4" s="141" t="s">
        <v>125</v>
      </c>
      <c r="D4" s="141" t="s">
        <v>126</v>
      </c>
      <c r="E4" s="141" t="s">
        <v>127</v>
      </c>
      <c r="F4" s="141" t="s">
        <v>128</v>
      </c>
      <c r="G4" s="142" t="s">
        <v>2</v>
      </c>
      <c r="H4" s="142" t="s">
        <v>4</v>
      </c>
      <c r="I4" s="142" t="s">
        <v>5</v>
      </c>
      <c r="J4" s="203"/>
      <c r="K4" s="190"/>
      <c r="L4" s="142" t="s">
        <v>4</v>
      </c>
      <c r="M4" s="142" t="s">
        <v>5</v>
      </c>
      <c r="N4" s="142" t="s">
        <v>4</v>
      </c>
      <c r="O4" s="142" t="s">
        <v>5</v>
      </c>
      <c r="P4" s="142" t="s">
        <v>125</v>
      </c>
      <c r="Q4" s="142" t="s">
        <v>126</v>
      </c>
      <c r="R4" s="143" t="s">
        <v>127</v>
      </c>
    </row>
    <row r="5" spans="1:18" s="38" customFormat="1" ht="15.75" customHeight="1">
      <c r="A5" s="182" t="s">
        <v>145</v>
      </c>
      <c r="B5" s="183"/>
      <c r="C5" s="37">
        <f>SUM(D5:F5)</f>
        <v>106</v>
      </c>
      <c r="D5" s="37">
        <v>82</v>
      </c>
      <c r="E5" s="37">
        <v>2</v>
      </c>
      <c r="F5" s="37">
        <v>22</v>
      </c>
      <c r="G5" s="37">
        <f>H5+I5</f>
        <v>79003</v>
      </c>
      <c r="H5" s="37">
        <v>40066</v>
      </c>
      <c r="I5" s="37">
        <v>38937</v>
      </c>
      <c r="J5" s="37">
        <v>26160</v>
      </c>
      <c r="K5" s="37">
        <f>SUM(L5:O5)</f>
        <v>5755</v>
      </c>
      <c r="L5" s="37">
        <v>4067</v>
      </c>
      <c r="M5" s="37">
        <v>1359</v>
      </c>
      <c r="N5" s="37">
        <v>272</v>
      </c>
      <c r="O5" s="37">
        <v>57</v>
      </c>
      <c r="P5" s="37">
        <f>Q5+R5</f>
        <v>1050</v>
      </c>
      <c r="Q5" s="38">
        <v>991</v>
      </c>
      <c r="R5" s="38">
        <v>59</v>
      </c>
    </row>
    <row r="6" spans="1:18" s="38" customFormat="1" ht="15.75" customHeight="1">
      <c r="A6" s="182" t="s">
        <v>78</v>
      </c>
      <c r="B6" s="183"/>
      <c r="C6" s="37">
        <f>SUM(D6:F6)</f>
        <v>106</v>
      </c>
      <c r="D6" s="37">
        <v>82</v>
      </c>
      <c r="E6" s="37">
        <v>2</v>
      </c>
      <c r="F6" s="37">
        <v>22</v>
      </c>
      <c r="G6" s="37">
        <f>H6+I6</f>
        <v>76464</v>
      </c>
      <c r="H6" s="37">
        <v>39284</v>
      </c>
      <c r="I6" s="37">
        <v>37180</v>
      </c>
      <c r="J6" s="37">
        <v>25040</v>
      </c>
      <c r="K6" s="37">
        <f>SUM(L6:O6)</f>
        <v>5656</v>
      </c>
      <c r="L6" s="37">
        <v>3989</v>
      </c>
      <c r="M6" s="37">
        <v>1343</v>
      </c>
      <c r="N6" s="37">
        <v>263</v>
      </c>
      <c r="O6" s="37">
        <v>61</v>
      </c>
      <c r="P6" s="37">
        <f>Q6+R6</f>
        <v>1033</v>
      </c>
      <c r="Q6" s="38">
        <v>975</v>
      </c>
      <c r="R6" s="38">
        <v>58</v>
      </c>
    </row>
    <row r="7" spans="1:18" s="38" customFormat="1" ht="15.75" customHeight="1">
      <c r="A7" s="182" t="s">
        <v>140</v>
      </c>
      <c r="B7" s="183"/>
      <c r="C7" s="37">
        <f>SUM(D7:F7)</f>
        <v>105</v>
      </c>
      <c r="D7" s="37">
        <v>81</v>
      </c>
      <c r="E7" s="37">
        <v>1</v>
      </c>
      <c r="F7" s="37">
        <v>23</v>
      </c>
      <c r="G7" s="37">
        <f>H7+I7</f>
        <v>73651</v>
      </c>
      <c r="H7" s="37">
        <v>38065</v>
      </c>
      <c r="I7" s="37">
        <v>35586</v>
      </c>
      <c r="J7" s="37">
        <v>24200</v>
      </c>
      <c r="K7" s="37">
        <f>SUM(L7:O7)</f>
        <v>5516</v>
      </c>
      <c r="L7" s="37">
        <v>3859</v>
      </c>
      <c r="M7" s="37">
        <v>1342</v>
      </c>
      <c r="N7" s="37">
        <v>262</v>
      </c>
      <c r="O7" s="37">
        <v>53</v>
      </c>
      <c r="P7" s="37">
        <f>Q7+R7</f>
        <v>1026</v>
      </c>
      <c r="Q7" s="38">
        <v>972</v>
      </c>
      <c r="R7" s="38">
        <v>54</v>
      </c>
    </row>
    <row r="8" spans="1:18" s="38" customFormat="1" ht="15.75" customHeight="1">
      <c r="A8" s="182" t="s">
        <v>166</v>
      </c>
      <c r="B8" s="183"/>
      <c r="C8" s="37">
        <f>SUM(D8:F8)</f>
        <v>105</v>
      </c>
      <c r="D8" s="37">
        <v>81</v>
      </c>
      <c r="E8" s="37">
        <v>1</v>
      </c>
      <c r="F8" s="37">
        <v>23</v>
      </c>
      <c r="G8" s="37">
        <f>H8+I8</f>
        <v>72086</v>
      </c>
      <c r="H8" s="37">
        <v>37056</v>
      </c>
      <c r="I8" s="37">
        <v>35030</v>
      </c>
      <c r="J8" s="37">
        <v>24580</v>
      </c>
      <c r="K8" s="37">
        <f>SUM(L8:O8)</f>
        <v>5429</v>
      </c>
      <c r="L8" s="37">
        <v>3781</v>
      </c>
      <c r="M8" s="37">
        <v>1339</v>
      </c>
      <c r="N8" s="37">
        <v>260</v>
      </c>
      <c r="O8" s="37">
        <v>49</v>
      </c>
      <c r="P8" s="37">
        <f>Q8+R8</f>
        <v>1010</v>
      </c>
      <c r="Q8" s="38">
        <v>963</v>
      </c>
      <c r="R8" s="38">
        <v>47</v>
      </c>
    </row>
    <row r="9" spans="1:18" s="40" customFormat="1" ht="15.75" customHeight="1">
      <c r="A9" s="182" t="s">
        <v>167</v>
      </c>
      <c r="B9" s="183"/>
      <c r="C9" s="39">
        <f aca="true" t="shared" si="0" ref="C9:R9">C13+C25+C39+C43+C59</f>
        <v>103</v>
      </c>
      <c r="D9" s="39">
        <f t="shared" si="0"/>
        <v>78</v>
      </c>
      <c r="E9" s="39">
        <f t="shared" si="0"/>
        <v>2</v>
      </c>
      <c r="F9" s="39">
        <f t="shared" si="0"/>
        <v>23</v>
      </c>
      <c r="G9" s="39">
        <f t="shared" si="0"/>
        <v>70535</v>
      </c>
      <c r="H9" s="39">
        <f t="shared" si="0"/>
        <v>36335</v>
      </c>
      <c r="I9" s="39">
        <f t="shared" si="0"/>
        <v>34200</v>
      </c>
      <c r="J9" s="39">
        <f t="shared" si="0"/>
        <v>23580</v>
      </c>
      <c r="K9" s="39">
        <f t="shared" si="0"/>
        <v>5342</v>
      </c>
      <c r="L9" s="39">
        <f t="shared" si="0"/>
        <v>3657</v>
      </c>
      <c r="M9" s="39">
        <f t="shared" si="0"/>
        <v>1352</v>
      </c>
      <c r="N9" s="39">
        <f t="shared" si="0"/>
        <v>277</v>
      </c>
      <c r="O9" s="39">
        <f t="shared" si="0"/>
        <v>56</v>
      </c>
      <c r="P9" s="39">
        <f t="shared" si="0"/>
        <v>988</v>
      </c>
      <c r="Q9" s="39">
        <f t="shared" si="0"/>
        <v>934</v>
      </c>
      <c r="R9" s="39">
        <f t="shared" si="0"/>
        <v>54</v>
      </c>
    </row>
    <row r="10" spans="1:18" s="40" customFormat="1" ht="15.75" customHeight="1">
      <c r="A10" s="138"/>
      <c r="B10" s="1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s="40" customFormat="1" ht="15.75" customHeight="1">
      <c r="A11" s="138"/>
      <c r="B11" s="1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6" s="38" customFormat="1" ht="15.75" customHeight="1">
      <c r="A12" s="182"/>
      <c r="B12" s="18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8" s="40" customFormat="1" ht="15.75" customHeight="1">
      <c r="A13" s="184" t="s">
        <v>154</v>
      </c>
      <c r="B13" s="185"/>
      <c r="C13" s="39">
        <f>SUM(C14:C23)</f>
        <v>13</v>
      </c>
      <c r="D13" s="39">
        <f aca="true" t="shared" si="1" ref="D13:R13">SUM(D14:D23)</f>
        <v>11</v>
      </c>
      <c r="E13" s="39">
        <f t="shared" si="1"/>
        <v>0</v>
      </c>
      <c r="F13" s="39">
        <f t="shared" si="1"/>
        <v>2</v>
      </c>
      <c r="G13" s="39">
        <f t="shared" si="1"/>
        <v>5930</v>
      </c>
      <c r="H13" s="39">
        <f t="shared" si="1"/>
        <v>3194</v>
      </c>
      <c r="I13" s="39">
        <f t="shared" si="1"/>
        <v>2736</v>
      </c>
      <c r="J13" s="39">
        <f t="shared" si="1"/>
        <v>2030</v>
      </c>
      <c r="K13" s="39">
        <f t="shared" si="1"/>
        <v>474</v>
      </c>
      <c r="L13" s="39">
        <f t="shared" si="1"/>
        <v>339</v>
      </c>
      <c r="M13" s="39">
        <f t="shared" si="1"/>
        <v>119</v>
      </c>
      <c r="N13" s="39">
        <f t="shared" si="1"/>
        <v>16</v>
      </c>
      <c r="O13" s="39">
        <f t="shared" si="1"/>
        <v>0</v>
      </c>
      <c r="P13" s="39">
        <f t="shared" si="1"/>
        <v>90</v>
      </c>
      <c r="Q13" s="40">
        <f t="shared" si="1"/>
        <v>88</v>
      </c>
      <c r="R13" s="40">
        <f t="shared" si="1"/>
        <v>2</v>
      </c>
    </row>
    <row r="14" spans="2:18" s="38" customFormat="1" ht="15.75" customHeight="1">
      <c r="B14" s="43" t="s">
        <v>101</v>
      </c>
      <c r="C14" s="37">
        <f aca="true" t="shared" si="2" ref="C14:C23">SUM(D14:F14)</f>
        <v>1</v>
      </c>
      <c r="D14" s="37">
        <v>1</v>
      </c>
      <c r="E14" s="37">
        <v>0</v>
      </c>
      <c r="F14" s="37">
        <v>0</v>
      </c>
      <c r="G14" s="37">
        <f aca="true" t="shared" si="3" ref="G14:G23">SUM(H14:I14)</f>
        <v>321</v>
      </c>
      <c r="H14" s="37">
        <v>176</v>
      </c>
      <c r="I14" s="37">
        <v>145</v>
      </c>
      <c r="J14" s="37">
        <v>120</v>
      </c>
      <c r="K14" s="37">
        <f aca="true" t="shared" si="4" ref="K14:K23">SUM(L14:O14)</f>
        <v>31</v>
      </c>
      <c r="L14" s="37">
        <v>24</v>
      </c>
      <c r="M14" s="37">
        <v>7</v>
      </c>
      <c r="N14" s="37">
        <v>0</v>
      </c>
      <c r="O14" s="37">
        <v>0</v>
      </c>
      <c r="P14" s="37">
        <f aca="true" t="shared" si="5" ref="P14:P23">Q14+R14</f>
        <v>7</v>
      </c>
      <c r="Q14" s="38">
        <v>7</v>
      </c>
      <c r="R14" s="38">
        <v>0</v>
      </c>
    </row>
    <row r="15" spans="2:18" s="38" customFormat="1" ht="15.75" customHeight="1">
      <c r="B15" s="43" t="s">
        <v>103</v>
      </c>
      <c r="C15" s="37">
        <f t="shared" si="2"/>
        <v>3</v>
      </c>
      <c r="D15" s="37">
        <v>2</v>
      </c>
      <c r="E15" s="37">
        <v>0</v>
      </c>
      <c r="F15" s="37">
        <v>1</v>
      </c>
      <c r="G15" s="37">
        <f t="shared" si="3"/>
        <v>1241</v>
      </c>
      <c r="H15" s="37">
        <v>582</v>
      </c>
      <c r="I15" s="37">
        <v>659</v>
      </c>
      <c r="J15" s="37">
        <v>440</v>
      </c>
      <c r="K15" s="37">
        <f t="shared" si="4"/>
        <v>94</v>
      </c>
      <c r="L15" s="37">
        <v>62</v>
      </c>
      <c r="M15" s="37">
        <v>24</v>
      </c>
      <c r="N15" s="37">
        <v>8</v>
      </c>
      <c r="O15" s="37">
        <v>0</v>
      </c>
      <c r="P15" s="37">
        <f t="shared" si="5"/>
        <v>20</v>
      </c>
      <c r="Q15" s="38">
        <v>19</v>
      </c>
      <c r="R15" s="38">
        <v>1</v>
      </c>
    </row>
    <row r="16" spans="2:18" s="38" customFormat="1" ht="15.75" customHeight="1">
      <c r="B16" s="43" t="s">
        <v>112</v>
      </c>
      <c r="C16" s="37">
        <f t="shared" si="2"/>
        <v>1</v>
      </c>
      <c r="D16" s="37">
        <v>0</v>
      </c>
      <c r="E16" s="37">
        <v>0</v>
      </c>
      <c r="F16" s="37">
        <v>1</v>
      </c>
      <c r="G16" s="37">
        <f t="shared" si="3"/>
        <v>944</v>
      </c>
      <c r="H16" s="37">
        <v>474</v>
      </c>
      <c r="I16" s="37">
        <v>470</v>
      </c>
      <c r="J16" s="37">
        <v>320</v>
      </c>
      <c r="K16" s="37">
        <f t="shared" si="4"/>
        <v>77</v>
      </c>
      <c r="L16" s="37">
        <v>52</v>
      </c>
      <c r="M16" s="37">
        <v>17</v>
      </c>
      <c r="N16" s="37">
        <v>8</v>
      </c>
      <c r="O16" s="37">
        <v>0</v>
      </c>
      <c r="P16" s="37">
        <f t="shared" si="5"/>
        <v>10</v>
      </c>
      <c r="Q16" s="38">
        <v>9</v>
      </c>
      <c r="R16" s="38">
        <v>1</v>
      </c>
    </row>
    <row r="17" spans="2:18" s="38" customFormat="1" ht="15.75" customHeight="1">
      <c r="B17" s="43" t="s">
        <v>118</v>
      </c>
      <c r="C17" s="37">
        <f t="shared" si="2"/>
        <v>2</v>
      </c>
      <c r="D17" s="37">
        <v>2</v>
      </c>
      <c r="E17" s="37">
        <v>0</v>
      </c>
      <c r="F17" s="37">
        <v>0</v>
      </c>
      <c r="G17" s="37">
        <f t="shared" si="3"/>
        <v>564</v>
      </c>
      <c r="H17" s="37">
        <v>447</v>
      </c>
      <c r="I17" s="37">
        <v>117</v>
      </c>
      <c r="J17" s="37">
        <v>190</v>
      </c>
      <c r="K17" s="37">
        <f t="shared" si="4"/>
        <v>71</v>
      </c>
      <c r="L17" s="37">
        <v>59</v>
      </c>
      <c r="M17" s="37">
        <v>12</v>
      </c>
      <c r="N17" s="37">
        <v>0</v>
      </c>
      <c r="O17" s="37">
        <v>0</v>
      </c>
      <c r="P17" s="37">
        <f t="shared" si="5"/>
        <v>12</v>
      </c>
      <c r="Q17" s="38">
        <v>12</v>
      </c>
      <c r="R17" s="38">
        <v>0</v>
      </c>
    </row>
    <row r="18" spans="2:18" s="38" customFormat="1" ht="15.75" customHeight="1">
      <c r="B18" s="43" t="s">
        <v>119</v>
      </c>
      <c r="C18" s="37">
        <f t="shared" si="2"/>
        <v>3</v>
      </c>
      <c r="D18" s="37">
        <v>3</v>
      </c>
      <c r="E18" s="37">
        <v>0</v>
      </c>
      <c r="F18" s="37">
        <v>0</v>
      </c>
      <c r="G18" s="37">
        <f t="shared" si="3"/>
        <v>2074</v>
      </c>
      <c r="H18" s="37">
        <v>1111</v>
      </c>
      <c r="I18" s="37">
        <v>963</v>
      </c>
      <c r="J18" s="37">
        <v>680</v>
      </c>
      <c r="K18" s="37">
        <f t="shared" si="4"/>
        <v>132</v>
      </c>
      <c r="L18" s="37">
        <v>92</v>
      </c>
      <c r="M18" s="37">
        <v>40</v>
      </c>
      <c r="N18" s="37">
        <v>0</v>
      </c>
      <c r="O18" s="37">
        <v>0</v>
      </c>
      <c r="P18" s="37">
        <f t="shared" si="5"/>
        <v>23</v>
      </c>
      <c r="Q18" s="38">
        <v>23</v>
      </c>
      <c r="R18" s="38">
        <v>0</v>
      </c>
    </row>
    <row r="19" spans="2:18" s="38" customFormat="1" ht="15.75" customHeight="1">
      <c r="B19" s="43" t="s">
        <v>81</v>
      </c>
      <c r="C19" s="37">
        <f t="shared" si="2"/>
        <v>1</v>
      </c>
      <c r="D19" s="37">
        <v>1</v>
      </c>
      <c r="E19" s="37">
        <v>0</v>
      </c>
      <c r="F19" s="37">
        <v>0</v>
      </c>
      <c r="G19" s="37">
        <f t="shared" si="3"/>
        <v>338</v>
      </c>
      <c r="H19" s="37">
        <v>186</v>
      </c>
      <c r="I19" s="37">
        <v>152</v>
      </c>
      <c r="J19" s="37">
        <v>120</v>
      </c>
      <c r="K19" s="37">
        <f t="shared" si="4"/>
        <v>28</v>
      </c>
      <c r="L19" s="37">
        <v>20</v>
      </c>
      <c r="M19" s="37">
        <v>8</v>
      </c>
      <c r="N19" s="37">
        <v>0</v>
      </c>
      <c r="O19" s="37">
        <v>0</v>
      </c>
      <c r="P19" s="37">
        <f t="shared" si="5"/>
        <v>5</v>
      </c>
      <c r="Q19" s="38">
        <v>5</v>
      </c>
      <c r="R19" s="38">
        <v>0</v>
      </c>
    </row>
    <row r="20" spans="2:18" s="38" customFormat="1" ht="15.75" customHeight="1">
      <c r="B20" s="43" t="s">
        <v>82</v>
      </c>
      <c r="C20" s="37">
        <f t="shared" si="2"/>
        <v>0</v>
      </c>
      <c r="D20" s="37">
        <v>0</v>
      </c>
      <c r="E20" s="37">
        <v>0</v>
      </c>
      <c r="F20" s="37">
        <v>0</v>
      </c>
      <c r="G20" s="37">
        <f t="shared" si="3"/>
        <v>0</v>
      </c>
      <c r="H20" s="37">
        <v>0</v>
      </c>
      <c r="I20" s="37">
        <v>0</v>
      </c>
      <c r="J20" s="37">
        <v>0</v>
      </c>
      <c r="K20" s="37">
        <f t="shared" si="4"/>
        <v>0</v>
      </c>
      <c r="L20" s="37">
        <v>0</v>
      </c>
      <c r="M20" s="37">
        <v>0</v>
      </c>
      <c r="N20" s="37">
        <v>0</v>
      </c>
      <c r="O20" s="37">
        <v>0</v>
      </c>
      <c r="P20" s="37">
        <f t="shared" si="5"/>
        <v>0</v>
      </c>
      <c r="Q20" s="38">
        <v>0</v>
      </c>
      <c r="R20" s="38">
        <v>0</v>
      </c>
    </row>
    <row r="21" spans="2:18" s="38" customFormat="1" ht="15.75" customHeight="1">
      <c r="B21" s="43" t="s">
        <v>83</v>
      </c>
      <c r="C21" s="37">
        <f t="shared" si="2"/>
        <v>1</v>
      </c>
      <c r="D21" s="37">
        <v>1</v>
      </c>
      <c r="E21" s="37">
        <v>0</v>
      </c>
      <c r="F21" s="37">
        <v>0</v>
      </c>
      <c r="G21" s="37">
        <f t="shared" si="3"/>
        <v>108</v>
      </c>
      <c r="H21" s="37">
        <v>54</v>
      </c>
      <c r="I21" s="37">
        <v>54</v>
      </c>
      <c r="J21" s="37">
        <v>40</v>
      </c>
      <c r="K21" s="37">
        <f t="shared" si="4"/>
        <v>12</v>
      </c>
      <c r="L21" s="37">
        <v>10</v>
      </c>
      <c r="M21" s="37">
        <v>2</v>
      </c>
      <c r="N21" s="37">
        <v>0</v>
      </c>
      <c r="O21" s="37">
        <v>0</v>
      </c>
      <c r="P21" s="37">
        <f t="shared" si="5"/>
        <v>7</v>
      </c>
      <c r="Q21" s="38">
        <v>7</v>
      </c>
      <c r="R21" s="38">
        <v>0</v>
      </c>
    </row>
    <row r="22" spans="2:18" s="38" customFormat="1" ht="15.75" customHeight="1">
      <c r="B22" s="43" t="s">
        <v>84</v>
      </c>
      <c r="C22" s="37">
        <f t="shared" si="2"/>
        <v>1</v>
      </c>
      <c r="D22" s="37">
        <v>1</v>
      </c>
      <c r="E22" s="37">
        <v>0</v>
      </c>
      <c r="F22" s="37">
        <v>0</v>
      </c>
      <c r="G22" s="37">
        <f t="shared" si="3"/>
        <v>340</v>
      </c>
      <c r="H22" s="37">
        <v>164</v>
      </c>
      <c r="I22" s="37">
        <v>176</v>
      </c>
      <c r="J22" s="37">
        <v>120</v>
      </c>
      <c r="K22" s="37">
        <f t="shared" si="4"/>
        <v>29</v>
      </c>
      <c r="L22" s="37">
        <v>20</v>
      </c>
      <c r="M22" s="37">
        <v>9</v>
      </c>
      <c r="N22" s="37">
        <v>0</v>
      </c>
      <c r="O22" s="37">
        <v>0</v>
      </c>
      <c r="P22" s="37">
        <f t="shared" si="5"/>
        <v>6</v>
      </c>
      <c r="Q22" s="38">
        <v>6</v>
      </c>
      <c r="R22" s="38">
        <v>0</v>
      </c>
    </row>
    <row r="23" spans="2:18" s="38" customFormat="1" ht="15.75" customHeight="1">
      <c r="B23" s="43" t="s">
        <v>85</v>
      </c>
      <c r="C23" s="37">
        <f t="shared" si="2"/>
        <v>0</v>
      </c>
      <c r="D23" s="37">
        <v>0</v>
      </c>
      <c r="E23" s="37">
        <v>0</v>
      </c>
      <c r="F23" s="37">
        <v>0</v>
      </c>
      <c r="G23" s="37">
        <f t="shared" si="3"/>
        <v>0</v>
      </c>
      <c r="H23" s="37">
        <v>0</v>
      </c>
      <c r="I23" s="37">
        <v>0</v>
      </c>
      <c r="J23" s="37">
        <v>0</v>
      </c>
      <c r="K23" s="37">
        <f t="shared" si="4"/>
        <v>0</v>
      </c>
      <c r="L23" s="37">
        <v>0</v>
      </c>
      <c r="M23" s="37">
        <v>0</v>
      </c>
      <c r="N23" s="37">
        <v>0</v>
      </c>
      <c r="O23" s="37">
        <v>0</v>
      </c>
      <c r="P23" s="37">
        <f t="shared" si="5"/>
        <v>0</v>
      </c>
      <c r="Q23" s="38">
        <v>0</v>
      </c>
      <c r="R23" s="38">
        <v>0</v>
      </c>
    </row>
    <row r="24" spans="2:16" s="38" customFormat="1" ht="15.75" customHeight="1"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8" s="40" customFormat="1" ht="15.75" customHeight="1">
      <c r="A25" s="184" t="s">
        <v>155</v>
      </c>
      <c r="B25" s="185"/>
      <c r="C25" s="39">
        <f>SUM(C26:C37)</f>
        <v>23</v>
      </c>
      <c r="D25" s="39">
        <f aca="true" t="shared" si="6" ref="D25:R25">SUM(D26:D37)</f>
        <v>15</v>
      </c>
      <c r="E25" s="39">
        <f t="shared" si="6"/>
        <v>1</v>
      </c>
      <c r="F25" s="39">
        <f t="shared" si="6"/>
        <v>7</v>
      </c>
      <c r="G25" s="39">
        <f t="shared" si="6"/>
        <v>16302</v>
      </c>
      <c r="H25" s="39">
        <f t="shared" si="6"/>
        <v>7887</v>
      </c>
      <c r="I25" s="39">
        <f t="shared" si="6"/>
        <v>8415</v>
      </c>
      <c r="J25" s="39">
        <f t="shared" si="6"/>
        <v>5440</v>
      </c>
      <c r="K25" s="39">
        <f t="shared" si="6"/>
        <v>1206</v>
      </c>
      <c r="L25" s="39">
        <f t="shared" si="6"/>
        <v>791</v>
      </c>
      <c r="M25" s="39">
        <f t="shared" si="6"/>
        <v>333</v>
      </c>
      <c r="N25" s="39">
        <f t="shared" si="6"/>
        <v>74</v>
      </c>
      <c r="O25" s="39">
        <f t="shared" si="6"/>
        <v>8</v>
      </c>
      <c r="P25" s="39">
        <f t="shared" si="6"/>
        <v>229</v>
      </c>
      <c r="Q25" s="40">
        <f t="shared" si="6"/>
        <v>213</v>
      </c>
      <c r="R25" s="40">
        <f t="shared" si="6"/>
        <v>16</v>
      </c>
    </row>
    <row r="26" spans="2:18" s="38" customFormat="1" ht="15.75" customHeight="1">
      <c r="B26" s="43" t="s">
        <v>100</v>
      </c>
      <c r="C26" s="37">
        <f aca="true" t="shared" si="7" ref="C26:C37">SUM(D26:F26)</f>
        <v>5</v>
      </c>
      <c r="D26" s="37">
        <v>3</v>
      </c>
      <c r="E26" s="37">
        <v>0</v>
      </c>
      <c r="F26" s="37">
        <v>2</v>
      </c>
      <c r="G26" s="37">
        <f aca="true" t="shared" si="8" ref="G26:G37">SUM(H26:I26)</f>
        <v>3610</v>
      </c>
      <c r="H26" s="37">
        <v>2005</v>
      </c>
      <c r="I26" s="37">
        <v>1605</v>
      </c>
      <c r="J26" s="37">
        <v>1200</v>
      </c>
      <c r="K26" s="37">
        <f aca="true" t="shared" si="9" ref="K26:K37">SUM(L26:O26)</f>
        <v>291</v>
      </c>
      <c r="L26" s="37">
        <v>194</v>
      </c>
      <c r="M26" s="37">
        <v>79</v>
      </c>
      <c r="N26" s="37">
        <v>18</v>
      </c>
      <c r="O26" s="37">
        <v>0</v>
      </c>
      <c r="P26" s="37">
        <f aca="true" t="shared" si="10" ref="P26:P37">Q26+R26</f>
        <v>56</v>
      </c>
      <c r="Q26" s="38">
        <v>53</v>
      </c>
      <c r="R26" s="38">
        <v>3</v>
      </c>
    </row>
    <row r="27" spans="2:18" s="38" customFormat="1" ht="15.75" customHeight="1">
      <c r="B27" s="43" t="s">
        <v>102</v>
      </c>
      <c r="C27" s="37">
        <f t="shared" si="7"/>
        <v>3</v>
      </c>
      <c r="D27" s="37">
        <v>1</v>
      </c>
      <c r="E27" s="37">
        <v>1</v>
      </c>
      <c r="F27" s="37">
        <v>1</v>
      </c>
      <c r="G27" s="37">
        <f t="shared" si="8"/>
        <v>1839</v>
      </c>
      <c r="H27" s="37">
        <v>644</v>
      </c>
      <c r="I27" s="37">
        <v>1195</v>
      </c>
      <c r="J27" s="37">
        <v>720</v>
      </c>
      <c r="K27" s="37">
        <f t="shared" si="9"/>
        <v>132</v>
      </c>
      <c r="L27" s="37">
        <v>67</v>
      </c>
      <c r="M27" s="37">
        <v>33</v>
      </c>
      <c r="N27" s="37">
        <v>26</v>
      </c>
      <c r="O27" s="37">
        <v>6</v>
      </c>
      <c r="P27" s="37">
        <f t="shared" si="10"/>
        <v>25</v>
      </c>
      <c r="Q27" s="38">
        <v>17</v>
      </c>
      <c r="R27" s="38">
        <v>8</v>
      </c>
    </row>
    <row r="28" spans="2:18" s="38" customFormat="1" ht="15.75" customHeight="1">
      <c r="B28" s="43" t="s">
        <v>68</v>
      </c>
      <c r="C28" s="37">
        <f t="shared" si="7"/>
        <v>4</v>
      </c>
      <c r="D28" s="37">
        <v>3</v>
      </c>
      <c r="E28" s="37">
        <v>0</v>
      </c>
      <c r="F28" s="37">
        <v>1</v>
      </c>
      <c r="G28" s="37">
        <f t="shared" si="8"/>
        <v>3058</v>
      </c>
      <c r="H28" s="37">
        <v>1420</v>
      </c>
      <c r="I28" s="37">
        <v>1638</v>
      </c>
      <c r="J28" s="37">
        <v>960</v>
      </c>
      <c r="K28" s="37">
        <f t="shared" si="9"/>
        <v>219</v>
      </c>
      <c r="L28" s="37">
        <v>140</v>
      </c>
      <c r="M28" s="37">
        <v>70</v>
      </c>
      <c r="N28" s="37">
        <v>8</v>
      </c>
      <c r="O28" s="37">
        <v>1</v>
      </c>
      <c r="P28" s="37">
        <f t="shared" si="10"/>
        <v>39</v>
      </c>
      <c r="Q28" s="38">
        <v>37</v>
      </c>
      <c r="R28" s="38">
        <v>2</v>
      </c>
    </row>
    <row r="29" spans="2:18" s="38" customFormat="1" ht="15.75" customHeight="1">
      <c r="B29" s="43" t="s">
        <v>105</v>
      </c>
      <c r="C29" s="37">
        <f t="shared" si="7"/>
        <v>5</v>
      </c>
      <c r="D29" s="37">
        <v>4</v>
      </c>
      <c r="E29" s="37">
        <v>0</v>
      </c>
      <c r="F29" s="37">
        <v>1</v>
      </c>
      <c r="G29" s="37">
        <f t="shared" si="8"/>
        <v>4056</v>
      </c>
      <c r="H29" s="37">
        <v>2202</v>
      </c>
      <c r="I29" s="37">
        <v>1854</v>
      </c>
      <c r="J29" s="37">
        <v>1320</v>
      </c>
      <c r="K29" s="37">
        <f t="shared" si="9"/>
        <v>281</v>
      </c>
      <c r="L29" s="37">
        <v>204</v>
      </c>
      <c r="M29" s="37">
        <v>68</v>
      </c>
      <c r="N29" s="37">
        <v>8</v>
      </c>
      <c r="O29" s="37">
        <v>1</v>
      </c>
      <c r="P29" s="37">
        <f t="shared" si="10"/>
        <v>51</v>
      </c>
      <c r="Q29" s="38">
        <v>50</v>
      </c>
      <c r="R29" s="38">
        <v>1</v>
      </c>
    </row>
    <row r="30" spans="2:18" s="38" customFormat="1" ht="15.75" customHeight="1">
      <c r="B30" s="43" t="s">
        <v>110</v>
      </c>
      <c r="C30" s="37">
        <f t="shared" si="7"/>
        <v>2</v>
      </c>
      <c r="D30" s="37">
        <v>2</v>
      </c>
      <c r="E30" s="37">
        <v>0</v>
      </c>
      <c r="F30" s="37">
        <v>0</v>
      </c>
      <c r="G30" s="37">
        <f t="shared" si="8"/>
        <v>1208</v>
      </c>
      <c r="H30" s="37">
        <v>626</v>
      </c>
      <c r="I30" s="37">
        <v>582</v>
      </c>
      <c r="J30" s="37">
        <v>400</v>
      </c>
      <c r="K30" s="37">
        <f t="shared" si="9"/>
        <v>85</v>
      </c>
      <c r="L30" s="37">
        <v>65</v>
      </c>
      <c r="M30" s="37">
        <v>20</v>
      </c>
      <c r="N30" s="37">
        <v>0</v>
      </c>
      <c r="O30" s="37">
        <v>0</v>
      </c>
      <c r="P30" s="37">
        <f t="shared" si="10"/>
        <v>13</v>
      </c>
      <c r="Q30" s="38">
        <v>13</v>
      </c>
      <c r="R30" s="38">
        <v>0</v>
      </c>
    </row>
    <row r="31" spans="2:18" s="38" customFormat="1" ht="15.75" customHeight="1">
      <c r="B31" s="43" t="s">
        <v>113</v>
      </c>
      <c r="C31" s="37">
        <f t="shared" si="7"/>
        <v>1</v>
      </c>
      <c r="D31" s="37">
        <v>1</v>
      </c>
      <c r="E31" s="37">
        <v>0</v>
      </c>
      <c r="F31" s="37">
        <v>0</v>
      </c>
      <c r="G31" s="37">
        <f t="shared" si="8"/>
        <v>547</v>
      </c>
      <c r="H31" s="37">
        <v>245</v>
      </c>
      <c r="I31" s="37">
        <v>302</v>
      </c>
      <c r="J31" s="37">
        <v>200</v>
      </c>
      <c r="K31" s="37">
        <f t="shared" si="9"/>
        <v>48</v>
      </c>
      <c r="L31" s="37">
        <v>28</v>
      </c>
      <c r="M31" s="37">
        <v>20</v>
      </c>
      <c r="N31" s="37">
        <v>0</v>
      </c>
      <c r="O31" s="37">
        <v>0</v>
      </c>
      <c r="P31" s="37">
        <f t="shared" si="10"/>
        <v>7</v>
      </c>
      <c r="Q31" s="38">
        <v>7</v>
      </c>
      <c r="R31" s="38">
        <v>0</v>
      </c>
    </row>
    <row r="32" spans="2:18" s="38" customFormat="1" ht="15.75" customHeight="1">
      <c r="B32" s="43" t="s">
        <v>86</v>
      </c>
      <c r="C32" s="37">
        <f t="shared" si="7"/>
        <v>1</v>
      </c>
      <c r="D32" s="37">
        <v>1</v>
      </c>
      <c r="E32" s="37">
        <v>0</v>
      </c>
      <c r="F32" s="37">
        <v>0</v>
      </c>
      <c r="G32" s="37">
        <f t="shared" si="8"/>
        <v>600</v>
      </c>
      <c r="H32" s="37">
        <v>203</v>
      </c>
      <c r="I32" s="37">
        <v>397</v>
      </c>
      <c r="J32" s="37">
        <v>200</v>
      </c>
      <c r="K32" s="37">
        <f t="shared" si="9"/>
        <v>53</v>
      </c>
      <c r="L32" s="37">
        <v>36</v>
      </c>
      <c r="M32" s="37">
        <v>17</v>
      </c>
      <c r="N32" s="37">
        <v>0</v>
      </c>
      <c r="O32" s="37">
        <v>0</v>
      </c>
      <c r="P32" s="37">
        <f t="shared" si="10"/>
        <v>19</v>
      </c>
      <c r="Q32" s="38">
        <v>19</v>
      </c>
      <c r="R32" s="38">
        <v>0</v>
      </c>
    </row>
    <row r="33" spans="2:18" s="38" customFormat="1" ht="15.75" customHeight="1">
      <c r="B33" s="43" t="s">
        <v>87</v>
      </c>
      <c r="C33" s="37">
        <f t="shared" si="7"/>
        <v>1</v>
      </c>
      <c r="D33" s="37">
        <v>0</v>
      </c>
      <c r="E33" s="37">
        <v>0</v>
      </c>
      <c r="F33" s="37">
        <v>1</v>
      </c>
      <c r="G33" s="37">
        <f t="shared" si="8"/>
        <v>679</v>
      </c>
      <c r="H33" s="37">
        <v>197</v>
      </c>
      <c r="I33" s="37">
        <v>482</v>
      </c>
      <c r="J33" s="37">
        <v>200</v>
      </c>
      <c r="K33" s="37">
        <f t="shared" si="9"/>
        <v>47</v>
      </c>
      <c r="L33" s="37">
        <v>31</v>
      </c>
      <c r="M33" s="37">
        <v>10</v>
      </c>
      <c r="N33" s="37">
        <v>6</v>
      </c>
      <c r="O33" s="37">
        <v>0</v>
      </c>
      <c r="P33" s="37">
        <f t="shared" si="10"/>
        <v>12</v>
      </c>
      <c r="Q33" s="38">
        <v>11</v>
      </c>
      <c r="R33" s="38">
        <v>1</v>
      </c>
    </row>
    <row r="34" spans="2:18" s="38" customFormat="1" ht="15.75" customHeight="1">
      <c r="B34" s="43" t="s">
        <v>88</v>
      </c>
      <c r="C34" s="37">
        <f t="shared" si="7"/>
        <v>0</v>
      </c>
      <c r="D34" s="37">
        <v>0</v>
      </c>
      <c r="E34" s="37">
        <v>0</v>
      </c>
      <c r="F34" s="37">
        <v>0</v>
      </c>
      <c r="G34" s="37">
        <f t="shared" si="8"/>
        <v>0</v>
      </c>
      <c r="H34" s="37">
        <v>0</v>
      </c>
      <c r="I34" s="37">
        <v>0</v>
      </c>
      <c r="J34" s="37">
        <v>0</v>
      </c>
      <c r="K34" s="37">
        <f t="shared" si="9"/>
        <v>0</v>
      </c>
      <c r="L34" s="37">
        <v>0</v>
      </c>
      <c r="M34" s="37">
        <v>0</v>
      </c>
      <c r="N34" s="37">
        <v>0</v>
      </c>
      <c r="O34" s="37">
        <v>0</v>
      </c>
      <c r="P34" s="37">
        <f t="shared" si="10"/>
        <v>0</v>
      </c>
      <c r="Q34" s="38">
        <v>0</v>
      </c>
      <c r="R34" s="38">
        <v>0</v>
      </c>
    </row>
    <row r="35" spans="2:18" s="38" customFormat="1" ht="15.75" customHeight="1">
      <c r="B35" s="43" t="s">
        <v>89</v>
      </c>
      <c r="C35" s="37">
        <f t="shared" si="7"/>
        <v>1</v>
      </c>
      <c r="D35" s="37">
        <v>0</v>
      </c>
      <c r="E35" s="37">
        <v>0</v>
      </c>
      <c r="F35" s="37">
        <v>1</v>
      </c>
      <c r="G35" s="37">
        <f t="shared" si="8"/>
        <v>705</v>
      </c>
      <c r="H35" s="37">
        <v>345</v>
      </c>
      <c r="I35" s="37">
        <v>360</v>
      </c>
      <c r="J35" s="37">
        <v>240</v>
      </c>
      <c r="K35" s="37">
        <f t="shared" si="9"/>
        <v>50</v>
      </c>
      <c r="L35" s="37">
        <v>26</v>
      </c>
      <c r="M35" s="37">
        <v>16</v>
      </c>
      <c r="N35" s="37">
        <v>8</v>
      </c>
      <c r="O35" s="37">
        <v>0</v>
      </c>
      <c r="P35" s="37">
        <f t="shared" si="10"/>
        <v>7</v>
      </c>
      <c r="Q35" s="38">
        <v>6</v>
      </c>
      <c r="R35" s="38">
        <v>1</v>
      </c>
    </row>
    <row r="36" spans="2:18" s="38" customFormat="1" ht="15.75" customHeight="1">
      <c r="B36" s="43" t="s">
        <v>90</v>
      </c>
      <c r="C36" s="37">
        <f t="shared" si="7"/>
        <v>0</v>
      </c>
      <c r="D36" s="37">
        <v>0</v>
      </c>
      <c r="E36" s="37">
        <v>0</v>
      </c>
      <c r="F36" s="37">
        <v>0</v>
      </c>
      <c r="G36" s="37">
        <f t="shared" si="8"/>
        <v>0</v>
      </c>
      <c r="H36" s="37">
        <v>0</v>
      </c>
      <c r="I36" s="37">
        <v>0</v>
      </c>
      <c r="J36" s="37">
        <v>0</v>
      </c>
      <c r="K36" s="37">
        <f t="shared" si="9"/>
        <v>0</v>
      </c>
      <c r="L36" s="37">
        <v>0</v>
      </c>
      <c r="M36" s="37">
        <v>0</v>
      </c>
      <c r="N36" s="37">
        <v>0</v>
      </c>
      <c r="O36" s="37">
        <v>0</v>
      </c>
      <c r="P36" s="37">
        <f t="shared" si="10"/>
        <v>0</v>
      </c>
      <c r="Q36" s="38">
        <v>0</v>
      </c>
      <c r="R36" s="38">
        <v>0</v>
      </c>
    </row>
    <row r="37" spans="2:18" s="38" customFormat="1" ht="15.75" customHeight="1">
      <c r="B37" s="43" t="s">
        <v>91</v>
      </c>
      <c r="C37" s="37">
        <f t="shared" si="7"/>
        <v>0</v>
      </c>
      <c r="D37" s="37">
        <v>0</v>
      </c>
      <c r="E37" s="37">
        <v>0</v>
      </c>
      <c r="F37" s="37">
        <v>0</v>
      </c>
      <c r="G37" s="37">
        <f t="shared" si="8"/>
        <v>0</v>
      </c>
      <c r="H37" s="37">
        <v>0</v>
      </c>
      <c r="I37" s="37">
        <v>0</v>
      </c>
      <c r="J37" s="37">
        <v>0</v>
      </c>
      <c r="K37" s="37">
        <f t="shared" si="9"/>
        <v>0</v>
      </c>
      <c r="L37" s="37">
        <v>0</v>
      </c>
      <c r="M37" s="37">
        <v>0</v>
      </c>
      <c r="N37" s="37">
        <v>0</v>
      </c>
      <c r="O37" s="37">
        <v>0</v>
      </c>
      <c r="P37" s="37">
        <f t="shared" si="10"/>
        <v>0</v>
      </c>
      <c r="Q37" s="38">
        <v>0</v>
      </c>
      <c r="R37" s="38">
        <v>0</v>
      </c>
    </row>
    <row r="38" spans="2:16" s="38" customFormat="1" ht="15.75" customHeight="1"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8" s="40" customFormat="1" ht="15.75" customHeight="1">
      <c r="A39" s="184" t="s">
        <v>156</v>
      </c>
      <c r="B39" s="185"/>
      <c r="C39" s="39">
        <f>SUM(C40:C41)</f>
        <v>16</v>
      </c>
      <c r="D39" s="39">
        <f aca="true" t="shared" si="11" ref="D39:R39">SUM(D40:D41)</f>
        <v>11</v>
      </c>
      <c r="E39" s="39">
        <f t="shared" si="11"/>
        <v>1</v>
      </c>
      <c r="F39" s="39">
        <f t="shared" si="11"/>
        <v>4</v>
      </c>
      <c r="G39" s="39">
        <f t="shared" si="11"/>
        <v>12164</v>
      </c>
      <c r="H39" s="39">
        <f t="shared" si="11"/>
        <v>6313</v>
      </c>
      <c r="I39" s="39">
        <f t="shared" si="11"/>
        <v>5851</v>
      </c>
      <c r="J39" s="39">
        <f t="shared" si="11"/>
        <v>4040</v>
      </c>
      <c r="K39" s="39">
        <f t="shared" si="11"/>
        <v>995</v>
      </c>
      <c r="L39" s="39">
        <f t="shared" si="11"/>
        <v>643</v>
      </c>
      <c r="M39" s="39">
        <f t="shared" si="11"/>
        <v>241</v>
      </c>
      <c r="N39" s="39">
        <f t="shared" si="11"/>
        <v>83</v>
      </c>
      <c r="O39" s="39">
        <f t="shared" si="11"/>
        <v>28</v>
      </c>
      <c r="P39" s="39">
        <f t="shared" si="11"/>
        <v>181</v>
      </c>
      <c r="Q39" s="40">
        <f t="shared" si="11"/>
        <v>162</v>
      </c>
      <c r="R39" s="40">
        <f t="shared" si="11"/>
        <v>19</v>
      </c>
    </row>
    <row r="40" spans="2:18" s="38" customFormat="1" ht="15.75" customHeight="1">
      <c r="B40" s="43" t="s">
        <v>98</v>
      </c>
      <c r="C40" s="37">
        <f>SUM(D40:F40)</f>
        <v>16</v>
      </c>
      <c r="D40" s="37">
        <v>11</v>
      </c>
      <c r="E40" s="37">
        <v>1</v>
      </c>
      <c r="F40" s="37">
        <v>4</v>
      </c>
      <c r="G40" s="37">
        <f>SUM(H40:I40)</f>
        <v>12164</v>
      </c>
      <c r="H40" s="37">
        <v>6313</v>
      </c>
      <c r="I40" s="37">
        <v>5851</v>
      </c>
      <c r="J40" s="37">
        <v>4040</v>
      </c>
      <c r="K40" s="37">
        <f>SUM(L40:O40)</f>
        <v>995</v>
      </c>
      <c r="L40" s="37">
        <v>643</v>
      </c>
      <c r="M40" s="37">
        <v>241</v>
      </c>
      <c r="N40" s="37">
        <v>83</v>
      </c>
      <c r="O40" s="37">
        <v>28</v>
      </c>
      <c r="P40" s="37">
        <f>Q40+R40</f>
        <v>181</v>
      </c>
      <c r="Q40" s="38">
        <v>162</v>
      </c>
      <c r="R40" s="38">
        <v>19</v>
      </c>
    </row>
    <row r="41" spans="2:18" s="38" customFormat="1" ht="15.75" customHeight="1">
      <c r="B41" s="43" t="s">
        <v>92</v>
      </c>
      <c r="C41" s="37">
        <f>SUM(D41:F41)</f>
        <v>0</v>
      </c>
      <c r="D41" s="37">
        <v>0</v>
      </c>
      <c r="E41" s="37">
        <v>0</v>
      </c>
      <c r="F41" s="37">
        <v>0</v>
      </c>
      <c r="G41" s="37">
        <f>SUM(H41:I41)</f>
        <v>0</v>
      </c>
      <c r="H41" s="37">
        <v>0</v>
      </c>
      <c r="I41" s="37">
        <v>0</v>
      </c>
      <c r="J41" s="37">
        <v>0</v>
      </c>
      <c r="K41" s="37">
        <f>SUM(L41:O41)</f>
        <v>0</v>
      </c>
      <c r="L41" s="37">
        <v>0</v>
      </c>
      <c r="M41" s="37">
        <v>0</v>
      </c>
      <c r="N41" s="37">
        <v>0</v>
      </c>
      <c r="O41" s="37">
        <v>0</v>
      </c>
      <c r="P41" s="37">
        <f>Q41+R41</f>
        <v>0</v>
      </c>
      <c r="Q41" s="38">
        <v>0</v>
      </c>
      <c r="R41" s="38">
        <v>0</v>
      </c>
    </row>
    <row r="42" spans="2:16" s="38" customFormat="1" ht="15.75" customHeight="1"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8" s="40" customFormat="1" ht="15.75" customHeight="1">
      <c r="A43" s="186" t="s">
        <v>157</v>
      </c>
      <c r="B43" s="187"/>
      <c r="C43" s="39">
        <f>SUM(C44:C57)</f>
        <v>28</v>
      </c>
      <c r="D43" s="39">
        <f aca="true" t="shared" si="12" ref="D43:R43">SUM(D44:D57)</f>
        <v>24</v>
      </c>
      <c r="E43" s="39">
        <f t="shared" si="12"/>
        <v>0</v>
      </c>
      <c r="F43" s="39">
        <f t="shared" si="12"/>
        <v>4</v>
      </c>
      <c r="G43" s="39">
        <f t="shared" si="12"/>
        <v>18573</v>
      </c>
      <c r="H43" s="39">
        <f t="shared" si="12"/>
        <v>9521</v>
      </c>
      <c r="I43" s="39">
        <f t="shared" si="12"/>
        <v>9052</v>
      </c>
      <c r="J43" s="39">
        <f t="shared" si="12"/>
        <v>6100</v>
      </c>
      <c r="K43" s="39">
        <f t="shared" si="12"/>
        <v>1383</v>
      </c>
      <c r="L43" s="39">
        <f t="shared" si="12"/>
        <v>996</v>
      </c>
      <c r="M43" s="39">
        <f t="shared" si="12"/>
        <v>354</v>
      </c>
      <c r="N43" s="39">
        <f t="shared" si="12"/>
        <v>28</v>
      </c>
      <c r="O43" s="39">
        <f t="shared" si="12"/>
        <v>5</v>
      </c>
      <c r="P43" s="39">
        <f t="shared" si="12"/>
        <v>288</v>
      </c>
      <c r="Q43" s="40">
        <f t="shared" si="12"/>
        <v>283</v>
      </c>
      <c r="R43" s="40">
        <f t="shared" si="12"/>
        <v>5</v>
      </c>
    </row>
    <row r="44" spans="2:18" s="38" customFormat="1" ht="15.75" customHeight="1">
      <c r="B44" s="43" t="s">
        <v>104</v>
      </c>
      <c r="C44" s="37">
        <f aca="true" t="shared" si="13" ref="C44:C57">SUM(D44:F44)</f>
        <v>4</v>
      </c>
      <c r="D44" s="37">
        <v>3</v>
      </c>
      <c r="E44" s="37">
        <v>0</v>
      </c>
      <c r="F44" s="37">
        <v>1</v>
      </c>
      <c r="G44" s="37">
        <f aca="true" t="shared" si="14" ref="G44:G57">SUM(H44:I44)</f>
        <v>2451</v>
      </c>
      <c r="H44" s="37">
        <v>1378</v>
      </c>
      <c r="I44" s="37">
        <v>1073</v>
      </c>
      <c r="J44" s="37">
        <v>860</v>
      </c>
      <c r="K44" s="37">
        <f aca="true" t="shared" si="15" ref="K44:K57">SUM(L44:O44)</f>
        <v>200</v>
      </c>
      <c r="L44" s="37">
        <v>144</v>
      </c>
      <c r="M44" s="37">
        <v>48</v>
      </c>
      <c r="N44" s="37">
        <v>8</v>
      </c>
      <c r="O44" s="37">
        <v>0</v>
      </c>
      <c r="P44" s="37">
        <f aca="true" t="shared" si="16" ref="P44:P57">Q44+R44</f>
        <v>37</v>
      </c>
      <c r="Q44" s="38">
        <v>36</v>
      </c>
      <c r="R44" s="38">
        <v>1</v>
      </c>
    </row>
    <row r="45" spans="2:18" s="38" customFormat="1" ht="15.75" customHeight="1">
      <c r="B45" s="43" t="s">
        <v>106</v>
      </c>
      <c r="C45" s="37">
        <f t="shared" si="13"/>
        <v>4</v>
      </c>
      <c r="D45" s="37">
        <v>3</v>
      </c>
      <c r="E45" s="37">
        <v>0</v>
      </c>
      <c r="F45" s="37">
        <v>1</v>
      </c>
      <c r="G45" s="37">
        <f t="shared" si="14"/>
        <v>3333</v>
      </c>
      <c r="H45" s="37">
        <v>1558</v>
      </c>
      <c r="I45" s="37">
        <v>1775</v>
      </c>
      <c r="J45" s="37">
        <v>1080</v>
      </c>
      <c r="K45" s="37">
        <f t="shared" si="15"/>
        <v>227</v>
      </c>
      <c r="L45" s="37">
        <v>159</v>
      </c>
      <c r="M45" s="37">
        <v>59</v>
      </c>
      <c r="N45" s="37">
        <v>6</v>
      </c>
      <c r="O45" s="37">
        <v>3</v>
      </c>
      <c r="P45" s="37">
        <f t="shared" si="16"/>
        <v>46</v>
      </c>
      <c r="Q45" s="38">
        <v>45</v>
      </c>
      <c r="R45" s="38">
        <v>1</v>
      </c>
    </row>
    <row r="46" spans="2:18" s="38" customFormat="1" ht="15.75" customHeight="1">
      <c r="B46" s="43" t="s">
        <v>107</v>
      </c>
      <c r="C46" s="37">
        <f t="shared" si="13"/>
        <v>2</v>
      </c>
      <c r="D46" s="37">
        <v>2</v>
      </c>
      <c r="E46" s="37">
        <v>0</v>
      </c>
      <c r="F46" s="37">
        <v>0</v>
      </c>
      <c r="G46" s="37">
        <f t="shared" si="14"/>
        <v>1298</v>
      </c>
      <c r="H46" s="37">
        <v>749</v>
      </c>
      <c r="I46" s="37">
        <v>549</v>
      </c>
      <c r="J46" s="37">
        <v>400</v>
      </c>
      <c r="K46" s="37">
        <f t="shared" si="15"/>
        <v>96</v>
      </c>
      <c r="L46" s="37">
        <v>74</v>
      </c>
      <c r="M46" s="37">
        <v>22</v>
      </c>
      <c r="N46" s="37">
        <v>0</v>
      </c>
      <c r="O46" s="37">
        <v>0</v>
      </c>
      <c r="P46" s="37">
        <f t="shared" si="16"/>
        <v>42</v>
      </c>
      <c r="Q46" s="38">
        <v>42</v>
      </c>
      <c r="R46" s="38">
        <v>0</v>
      </c>
    </row>
    <row r="47" spans="2:18" s="38" customFormat="1" ht="15.75" customHeight="1">
      <c r="B47" s="43" t="s">
        <v>108</v>
      </c>
      <c r="C47" s="37">
        <f t="shared" si="13"/>
        <v>4</v>
      </c>
      <c r="D47" s="37">
        <v>4</v>
      </c>
      <c r="E47" s="37">
        <v>0</v>
      </c>
      <c r="F47" s="37">
        <v>0</v>
      </c>
      <c r="G47" s="37">
        <f t="shared" si="14"/>
        <v>3081</v>
      </c>
      <c r="H47" s="37">
        <v>1860</v>
      </c>
      <c r="I47" s="37">
        <v>1221</v>
      </c>
      <c r="J47" s="37">
        <v>960</v>
      </c>
      <c r="K47" s="37">
        <f t="shared" si="15"/>
        <v>217</v>
      </c>
      <c r="L47" s="37">
        <v>157</v>
      </c>
      <c r="M47" s="37">
        <v>60</v>
      </c>
      <c r="N47" s="37">
        <v>0</v>
      </c>
      <c r="O47" s="37">
        <v>0</v>
      </c>
      <c r="P47" s="37">
        <f t="shared" si="16"/>
        <v>35</v>
      </c>
      <c r="Q47" s="38">
        <v>35</v>
      </c>
      <c r="R47" s="38">
        <v>0</v>
      </c>
    </row>
    <row r="48" spans="2:18" s="38" customFormat="1" ht="15.75" customHeight="1">
      <c r="B48" s="43" t="s">
        <v>109</v>
      </c>
      <c r="C48" s="37">
        <f t="shared" si="13"/>
        <v>3</v>
      </c>
      <c r="D48" s="37">
        <v>2</v>
      </c>
      <c r="E48" s="37">
        <v>0</v>
      </c>
      <c r="F48" s="37">
        <v>1</v>
      </c>
      <c r="G48" s="37">
        <f t="shared" si="14"/>
        <v>2264</v>
      </c>
      <c r="H48" s="37">
        <v>1157</v>
      </c>
      <c r="I48" s="37">
        <v>1107</v>
      </c>
      <c r="J48" s="37">
        <v>720</v>
      </c>
      <c r="K48" s="37">
        <f t="shared" si="15"/>
        <v>161</v>
      </c>
      <c r="L48" s="37">
        <v>115</v>
      </c>
      <c r="M48" s="37">
        <v>37</v>
      </c>
      <c r="N48" s="37">
        <v>7</v>
      </c>
      <c r="O48" s="37">
        <v>2</v>
      </c>
      <c r="P48" s="37">
        <f t="shared" si="16"/>
        <v>32</v>
      </c>
      <c r="Q48" s="38">
        <v>31</v>
      </c>
      <c r="R48" s="38">
        <v>1</v>
      </c>
    </row>
    <row r="49" spans="2:18" s="38" customFormat="1" ht="15.75" customHeight="1">
      <c r="B49" s="43" t="s">
        <v>111</v>
      </c>
      <c r="C49" s="37">
        <f t="shared" si="13"/>
        <v>2</v>
      </c>
      <c r="D49" s="37">
        <v>2</v>
      </c>
      <c r="E49" s="37">
        <v>0</v>
      </c>
      <c r="F49" s="37">
        <v>0</v>
      </c>
      <c r="G49" s="37">
        <f t="shared" si="14"/>
        <v>1490</v>
      </c>
      <c r="H49" s="37">
        <v>663</v>
      </c>
      <c r="I49" s="37">
        <v>827</v>
      </c>
      <c r="J49" s="37">
        <v>480</v>
      </c>
      <c r="K49" s="37">
        <f t="shared" si="15"/>
        <v>94</v>
      </c>
      <c r="L49" s="37">
        <v>67</v>
      </c>
      <c r="M49" s="37">
        <v>27</v>
      </c>
      <c r="N49" s="37">
        <v>0</v>
      </c>
      <c r="O49" s="37">
        <v>0</v>
      </c>
      <c r="P49" s="37">
        <f t="shared" si="16"/>
        <v>18</v>
      </c>
      <c r="Q49" s="38">
        <v>18</v>
      </c>
      <c r="R49" s="38">
        <v>0</v>
      </c>
    </row>
    <row r="50" spans="2:18" s="38" customFormat="1" ht="15.75" customHeight="1">
      <c r="B50" s="43" t="s">
        <v>120</v>
      </c>
      <c r="C50" s="37">
        <f t="shared" si="13"/>
        <v>1</v>
      </c>
      <c r="D50" s="37">
        <v>1</v>
      </c>
      <c r="E50" s="37">
        <v>0</v>
      </c>
      <c r="F50" s="37">
        <v>0</v>
      </c>
      <c r="G50" s="37">
        <f t="shared" si="14"/>
        <v>574</v>
      </c>
      <c r="H50" s="37">
        <v>303</v>
      </c>
      <c r="I50" s="37">
        <v>271</v>
      </c>
      <c r="J50" s="37">
        <v>200</v>
      </c>
      <c r="K50" s="37">
        <f t="shared" si="15"/>
        <v>41</v>
      </c>
      <c r="L50" s="37">
        <v>26</v>
      </c>
      <c r="M50" s="37">
        <v>15</v>
      </c>
      <c r="N50" s="37">
        <v>0</v>
      </c>
      <c r="O50" s="37">
        <v>0</v>
      </c>
      <c r="P50" s="37">
        <f t="shared" si="16"/>
        <v>6</v>
      </c>
      <c r="Q50" s="38">
        <v>6</v>
      </c>
      <c r="R50" s="38">
        <v>0</v>
      </c>
    </row>
    <row r="51" spans="2:18" s="38" customFormat="1" ht="15.75" customHeight="1">
      <c r="B51" s="43" t="s">
        <v>121</v>
      </c>
      <c r="C51" s="37">
        <f t="shared" si="13"/>
        <v>1</v>
      </c>
      <c r="D51" s="37">
        <v>1</v>
      </c>
      <c r="E51" s="37">
        <v>0</v>
      </c>
      <c r="F51" s="37">
        <v>0</v>
      </c>
      <c r="G51" s="37">
        <f t="shared" si="14"/>
        <v>711</v>
      </c>
      <c r="H51" s="37">
        <v>262</v>
      </c>
      <c r="I51" s="37">
        <v>449</v>
      </c>
      <c r="J51" s="37">
        <v>240</v>
      </c>
      <c r="K51" s="37">
        <f t="shared" si="15"/>
        <v>70</v>
      </c>
      <c r="L51" s="37">
        <v>51</v>
      </c>
      <c r="M51" s="37">
        <v>19</v>
      </c>
      <c r="N51" s="37">
        <v>0</v>
      </c>
      <c r="O51" s="37">
        <v>0</v>
      </c>
      <c r="P51" s="37">
        <f t="shared" si="16"/>
        <v>14</v>
      </c>
      <c r="Q51" s="38">
        <v>14</v>
      </c>
      <c r="R51" s="38">
        <v>0</v>
      </c>
    </row>
    <row r="52" spans="2:18" s="38" customFormat="1" ht="15.75" customHeight="1">
      <c r="B52" s="43" t="s">
        <v>122</v>
      </c>
      <c r="C52" s="37">
        <f t="shared" si="13"/>
        <v>2</v>
      </c>
      <c r="D52" s="37">
        <v>1</v>
      </c>
      <c r="E52" s="37">
        <v>0</v>
      </c>
      <c r="F52" s="37">
        <v>1</v>
      </c>
      <c r="G52" s="37">
        <f t="shared" si="14"/>
        <v>1467</v>
      </c>
      <c r="H52" s="37">
        <v>725</v>
      </c>
      <c r="I52" s="37">
        <v>742</v>
      </c>
      <c r="J52" s="37">
        <v>480</v>
      </c>
      <c r="K52" s="37">
        <f t="shared" si="15"/>
        <v>101</v>
      </c>
      <c r="L52" s="37">
        <v>76</v>
      </c>
      <c r="M52" s="37">
        <v>18</v>
      </c>
      <c r="N52" s="37">
        <v>7</v>
      </c>
      <c r="O52" s="37">
        <v>0</v>
      </c>
      <c r="P52" s="37">
        <f t="shared" si="16"/>
        <v>21</v>
      </c>
      <c r="Q52" s="38">
        <v>19</v>
      </c>
      <c r="R52" s="38">
        <v>2</v>
      </c>
    </row>
    <row r="53" spans="2:18" s="38" customFormat="1" ht="15.75" customHeight="1">
      <c r="B53" s="43" t="s">
        <v>93</v>
      </c>
      <c r="C53" s="37">
        <f t="shared" si="13"/>
        <v>0</v>
      </c>
      <c r="D53" s="37">
        <v>0</v>
      </c>
      <c r="E53" s="37">
        <v>0</v>
      </c>
      <c r="F53" s="37">
        <v>0</v>
      </c>
      <c r="G53" s="37">
        <f t="shared" si="14"/>
        <v>0</v>
      </c>
      <c r="H53" s="37">
        <v>0</v>
      </c>
      <c r="I53" s="37">
        <v>0</v>
      </c>
      <c r="J53" s="37">
        <v>0</v>
      </c>
      <c r="K53" s="37">
        <f t="shared" si="15"/>
        <v>0</v>
      </c>
      <c r="L53" s="37">
        <v>0</v>
      </c>
      <c r="M53" s="37">
        <v>0</v>
      </c>
      <c r="N53" s="37">
        <v>0</v>
      </c>
      <c r="O53" s="37">
        <v>0</v>
      </c>
      <c r="P53" s="37">
        <f t="shared" si="16"/>
        <v>0</v>
      </c>
      <c r="Q53" s="38">
        <v>0</v>
      </c>
      <c r="R53" s="38">
        <v>0</v>
      </c>
    </row>
    <row r="54" spans="2:18" s="38" customFormat="1" ht="15.75" customHeight="1">
      <c r="B54" s="43" t="s">
        <v>94</v>
      </c>
      <c r="C54" s="37">
        <f t="shared" si="13"/>
        <v>1</v>
      </c>
      <c r="D54" s="37">
        <v>1</v>
      </c>
      <c r="E54" s="37">
        <v>0</v>
      </c>
      <c r="F54" s="37">
        <v>0</v>
      </c>
      <c r="G54" s="37">
        <f t="shared" si="14"/>
        <v>596</v>
      </c>
      <c r="H54" s="37">
        <v>247</v>
      </c>
      <c r="I54" s="37">
        <v>349</v>
      </c>
      <c r="J54" s="37">
        <v>200</v>
      </c>
      <c r="K54" s="37">
        <f t="shared" si="15"/>
        <v>42</v>
      </c>
      <c r="L54" s="37">
        <v>32</v>
      </c>
      <c r="M54" s="37">
        <v>10</v>
      </c>
      <c r="N54" s="37">
        <v>0</v>
      </c>
      <c r="O54" s="37">
        <v>0</v>
      </c>
      <c r="P54" s="37">
        <f t="shared" si="16"/>
        <v>7</v>
      </c>
      <c r="Q54" s="38">
        <v>7</v>
      </c>
      <c r="R54" s="38">
        <v>0</v>
      </c>
    </row>
    <row r="55" spans="2:18" s="38" customFormat="1" ht="15.75" customHeight="1">
      <c r="B55" s="43" t="s">
        <v>95</v>
      </c>
      <c r="C55" s="37">
        <f t="shared" si="13"/>
        <v>1</v>
      </c>
      <c r="D55" s="37">
        <v>1</v>
      </c>
      <c r="E55" s="37">
        <v>0</v>
      </c>
      <c r="F55" s="37">
        <v>0</v>
      </c>
      <c r="G55" s="37">
        <f t="shared" si="14"/>
        <v>444</v>
      </c>
      <c r="H55" s="37">
        <v>125</v>
      </c>
      <c r="I55" s="37">
        <v>319</v>
      </c>
      <c r="J55" s="37">
        <v>160</v>
      </c>
      <c r="K55" s="37">
        <f t="shared" si="15"/>
        <v>36</v>
      </c>
      <c r="L55" s="37">
        <v>23</v>
      </c>
      <c r="M55" s="37">
        <v>13</v>
      </c>
      <c r="N55" s="37">
        <v>0</v>
      </c>
      <c r="O55" s="37">
        <v>0</v>
      </c>
      <c r="P55" s="37">
        <f t="shared" si="16"/>
        <v>10</v>
      </c>
      <c r="Q55" s="38">
        <v>10</v>
      </c>
      <c r="R55" s="38">
        <v>0</v>
      </c>
    </row>
    <row r="56" spans="2:18" s="38" customFormat="1" ht="15.75" customHeight="1">
      <c r="B56" s="43" t="s">
        <v>123</v>
      </c>
      <c r="C56" s="37">
        <f t="shared" si="13"/>
        <v>1</v>
      </c>
      <c r="D56" s="37">
        <v>1</v>
      </c>
      <c r="E56" s="37">
        <v>0</v>
      </c>
      <c r="F56" s="37">
        <v>0</v>
      </c>
      <c r="G56" s="37">
        <f t="shared" si="14"/>
        <v>202</v>
      </c>
      <c r="H56" s="37">
        <v>123</v>
      </c>
      <c r="I56" s="37">
        <v>79</v>
      </c>
      <c r="J56" s="38">
        <v>80</v>
      </c>
      <c r="K56" s="37">
        <f t="shared" si="15"/>
        <v>25</v>
      </c>
      <c r="L56" s="37">
        <v>17</v>
      </c>
      <c r="M56" s="37">
        <v>8</v>
      </c>
      <c r="N56" s="37">
        <v>0</v>
      </c>
      <c r="O56" s="37">
        <v>0</v>
      </c>
      <c r="P56" s="37">
        <f t="shared" si="16"/>
        <v>5</v>
      </c>
      <c r="Q56" s="38">
        <v>5</v>
      </c>
      <c r="R56" s="38">
        <v>0</v>
      </c>
    </row>
    <row r="57" spans="2:18" s="38" customFormat="1" ht="15.75" customHeight="1">
      <c r="B57" s="43" t="s">
        <v>96</v>
      </c>
      <c r="C57" s="37">
        <f t="shared" si="13"/>
        <v>2</v>
      </c>
      <c r="D57" s="37">
        <v>2</v>
      </c>
      <c r="E57" s="37">
        <v>0</v>
      </c>
      <c r="F57" s="37">
        <v>0</v>
      </c>
      <c r="G57" s="37">
        <f t="shared" si="14"/>
        <v>662</v>
      </c>
      <c r="H57" s="37">
        <v>371</v>
      </c>
      <c r="I57" s="37">
        <v>291</v>
      </c>
      <c r="J57" s="37">
        <v>240</v>
      </c>
      <c r="K57" s="37">
        <f t="shared" si="15"/>
        <v>73</v>
      </c>
      <c r="L57" s="37">
        <v>55</v>
      </c>
      <c r="M57" s="37">
        <v>18</v>
      </c>
      <c r="N57" s="37">
        <v>0</v>
      </c>
      <c r="O57" s="37">
        <v>0</v>
      </c>
      <c r="P57" s="37">
        <f t="shared" si="16"/>
        <v>15</v>
      </c>
      <c r="Q57" s="38">
        <v>15</v>
      </c>
      <c r="R57" s="38">
        <v>0</v>
      </c>
    </row>
    <row r="58" spans="2:16" s="38" customFormat="1" ht="15.75" customHeight="1">
      <c r="B58" s="43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8" s="40" customFormat="1" ht="15.75" customHeight="1">
      <c r="A59" s="184" t="s">
        <v>158</v>
      </c>
      <c r="B59" s="185"/>
      <c r="C59" s="39">
        <f>SUM(C60:C62)</f>
        <v>23</v>
      </c>
      <c r="D59" s="39">
        <f aca="true" t="shared" si="17" ref="D59:R59">SUM(D60:D62)</f>
        <v>17</v>
      </c>
      <c r="E59" s="39">
        <f t="shared" si="17"/>
        <v>0</v>
      </c>
      <c r="F59" s="39">
        <f t="shared" si="17"/>
        <v>6</v>
      </c>
      <c r="G59" s="39">
        <f t="shared" si="17"/>
        <v>17566</v>
      </c>
      <c r="H59" s="39">
        <f t="shared" si="17"/>
        <v>9420</v>
      </c>
      <c r="I59" s="39">
        <f t="shared" si="17"/>
        <v>8146</v>
      </c>
      <c r="J59" s="39">
        <f t="shared" si="17"/>
        <v>5970</v>
      </c>
      <c r="K59" s="39">
        <f t="shared" si="17"/>
        <v>1284</v>
      </c>
      <c r="L59" s="39">
        <f t="shared" si="17"/>
        <v>888</v>
      </c>
      <c r="M59" s="39">
        <f t="shared" si="17"/>
        <v>305</v>
      </c>
      <c r="N59" s="39">
        <f t="shared" si="17"/>
        <v>76</v>
      </c>
      <c r="O59" s="39">
        <f t="shared" si="17"/>
        <v>15</v>
      </c>
      <c r="P59" s="39">
        <f t="shared" si="17"/>
        <v>200</v>
      </c>
      <c r="Q59" s="40">
        <f t="shared" si="17"/>
        <v>188</v>
      </c>
      <c r="R59" s="40">
        <f t="shared" si="17"/>
        <v>12</v>
      </c>
    </row>
    <row r="60" spans="2:18" s="38" customFormat="1" ht="15.75" customHeight="1">
      <c r="B60" s="43" t="s">
        <v>99</v>
      </c>
      <c r="C60" s="37">
        <f>SUM(D60:F60)</f>
        <v>21</v>
      </c>
      <c r="D60" s="37">
        <v>16</v>
      </c>
      <c r="E60" s="37">
        <v>0</v>
      </c>
      <c r="F60" s="37">
        <v>5</v>
      </c>
      <c r="G60" s="37">
        <f>SUM(H60:I60)</f>
        <v>16242</v>
      </c>
      <c r="H60" s="37">
        <v>8644</v>
      </c>
      <c r="I60" s="37">
        <v>7598</v>
      </c>
      <c r="J60" s="37">
        <v>5490</v>
      </c>
      <c r="K60" s="37">
        <f>SUM(L60:O60)</f>
        <v>1186</v>
      </c>
      <c r="L60" s="37">
        <v>827</v>
      </c>
      <c r="M60" s="37">
        <v>279</v>
      </c>
      <c r="N60" s="37">
        <v>66</v>
      </c>
      <c r="O60" s="37">
        <v>14</v>
      </c>
      <c r="P60" s="37">
        <f>Q60+R60</f>
        <v>183</v>
      </c>
      <c r="Q60" s="38">
        <v>175</v>
      </c>
      <c r="R60" s="38">
        <v>8</v>
      </c>
    </row>
    <row r="61" spans="2:18" s="38" customFormat="1" ht="15.75" customHeight="1">
      <c r="B61" s="43" t="s">
        <v>114</v>
      </c>
      <c r="C61" s="37">
        <f>SUM(D61:F61)</f>
        <v>1</v>
      </c>
      <c r="D61" s="37">
        <v>1</v>
      </c>
      <c r="E61" s="37">
        <v>0</v>
      </c>
      <c r="F61" s="37">
        <v>0</v>
      </c>
      <c r="G61" s="37">
        <f>SUM(H61:I61)</f>
        <v>586</v>
      </c>
      <c r="H61" s="37">
        <v>324</v>
      </c>
      <c r="I61" s="37">
        <v>262</v>
      </c>
      <c r="J61" s="37">
        <v>200</v>
      </c>
      <c r="K61" s="37">
        <f>SUM(L61:O61)</f>
        <v>42</v>
      </c>
      <c r="L61" s="37">
        <v>26</v>
      </c>
      <c r="M61" s="37">
        <v>16</v>
      </c>
      <c r="N61" s="37">
        <v>0</v>
      </c>
      <c r="O61" s="37">
        <v>0</v>
      </c>
      <c r="P61" s="37">
        <f>Q61+R61</f>
        <v>7</v>
      </c>
      <c r="Q61" s="38">
        <v>7</v>
      </c>
      <c r="R61" s="38">
        <v>0</v>
      </c>
    </row>
    <row r="62" spans="1:18" s="38" customFormat="1" ht="15.75" customHeight="1">
      <c r="A62" s="113"/>
      <c r="B62" s="114" t="s">
        <v>97</v>
      </c>
      <c r="C62" s="115">
        <f>SUM(D62:F62)</f>
        <v>1</v>
      </c>
      <c r="D62" s="115">
        <v>0</v>
      </c>
      <c r="E62" s="115">
        <v>0</v>
      </c>
      <c r="F62" s="115">
        <v>1</v>
      </c>
      <c r="G62" s="115">
        <f>SUM(H62:I62)</f>
        <v>738</v>
      </c>
      <c r="H62" s="115">
        <v>452</v>
      </c>
      <c r="I62" s="115">
        <v>286</v>
      </c>
      <c r="J62" s="115">
        <v>280</v>
      </c>
      <c r="K62" s="115">
        <f>SUM(L62:O62)</f>
        <v>56</v>
      </c>
      <c r="L62" s="115">
        <v>35</v>
      </c>
      <c r="M62" s="115">
        <v>10</v>
      </c>
      <c r="N62" s="115">
        <v>10</v>
      </c>
      <c r="O62" s="115">
        <v>1</v>
      </c>
      <c r="P62" s="115">
        <f>Q62+R62</f>
        <v>10</v>
      </c>
      <c r="Q62" s="113">
        <v>6</v>
      </c>
      <c r="R62" s="113">
        <v>4</v>
      </c>
    </row>
    <row r="63" spans="2:16" s="16" customFormat="1" ht="15.75" customHeight="1">
      <c r="B63" s="1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s="16" customFormat="1" ht="15.75" customHeight="1">
      <c r="B64" s="12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s="16" customFormat="1" ht="15.75" customHeight="1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s="16" customFormat="1" ht="15.75" customHeight="1">
      <c r="B66" s="1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s="16" customFormat="1" ht="15.75" customHeight="1"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s="16" customFormat="1" ht="15.75" customHeigh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16" customFormat="1" ht="15.75" customHeight="1"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16" customFormat="1" ht="15.75" customHeight="1">
      <c r="B70" s="12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16" customFormat="1" ht="15.75" customHeight="1"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s="16" customFormat="1" ht="15.75" customHeight="1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s="16" customFormat="1" ht="15.75" customHeight="1"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s="16" customFormat="1" ht="15.75" customHeight="1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s="16" customFormat="1" ht="15.7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s="16" customFormat="1" ht="15.75" customHeight="1">
      <c r="B76" s="12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="16" customFormat="1" ht="15.75" customHeight="1"/>
    <row r="78" s="16" customFormat="1" ht="15.75" customHeight="1"/>
    <row r="79" s="16" customFormat="1" ht="15.75" customHeight="1"/>
    <row r="80" s="16" customFormat="1" ht="15.75" customHeight="1"/>
    <row r="81" s="16" customFormat="1" ht="15.75" customHeight="1"/>
    <row r="82" s="16" customFormat="1" ht="15" customHeight="1"/>
    <row r="83" s="16" customFormat="1" ht="15" customHeight="1"/>
    <row r="84" s="16" customFormat="1" ht="15" customHeight="1"/>
    <row r="85" s="16" customFormat="1" ht="15" customHeight="1"/>
    <row r="86" s="16" customFormat="1" ht="15" customHeight="1"/>
    <row r="87" s="16" customFormat="1" ht="15" customHeight="1"/>
    <row r="88" s="16" customFormat="1" ht="15" customHeight="1"/>
    <row r="89" s="16" customFormat="1" ht="15" customHeight="1"/>
    <row r="90" s="16" customFormat="1" ht="15" customHeight="1"/>
    <row r="91" s="16" customFormat="1" ht="15" customHeight="1"/>
    <row r="92" s="16" customFormat="1" ht="15" customHeight="1"/>
    <row r="93" s="16" customFormat="1" ht="15" customHeight="1"/>
    <row r="94" s="16" customFormat="1" ht="15" customHeight="1"/>
    <row r="95" s="16" customFormat="1" ht="15" customHeight="1"/>
    <row r="96" s="16" customFormat="1" ht="15" customHeight="1"/>
    <row r="97" ht="15" customHeight="1"/>
    <row r="98" ht="15" customHeight="1"/>
  </sheetData>
  <mergeCells count="20">
    <mergeCell ref="A9:B9"/>
    <mergeCell ref="P2:R3"/>
    <mergeCell ref="G2:I3"/>
    <mergeCell ref="K3:K4"/>
    <mergeCell ref="A2:B4"/>
    <mergeCell ref="N3:O3"/>
    <mergeCell ref="L3:M3"/>
    <mergeCell ref="J2:J4"/>
    <mergeCell ref="K2:O2"/>
    <mergeCell ref="C2:F3"/>
    <mergeCell ref="A7:B7"/>
    <mergeCell ref="A6:B6"/>
    <mergeCell ref="A5:B5"/>
    <mergeCell ref="A59:B59"/>
    <mergeCell ref="A13:B13"/>
    <mergeCell ref="A25:B25"/>
    <mergeCell ref="A39:B39"/>
    <mergeCell ref="A43:B43"/>
    <mergeCell ref="A8:B8"/>
    <mergeCell ref="A12:B12"/>
  </mergeCells>
  <printOptions horizontalCentered="1"/>
  <pageMargins left="0.6692913385826772" right="0.6692913385826772" top="0.7874015748031497" bottom="0.5905511811023623" header="0.3937007874015748" footer="0.3937007874015748"/>
  <pageSetup firstPageNumber="58" useFirstPageNumber="1" horizontalDpi="600" verticalDpi="600" orientation="portrait" paperSize="9" scale="80" r:id="rId1"/>
  <headerFooter alignWithMargins="0">
    <oddHeader>&amp;L&amp;18高等学校</oddHeader>
    <oddFooter>&amp;C&amp;"ＭＳ Ｐ明朝,標準"&amp;14-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zoomScale="85" zoomScaleNormal="85" zoomScaleSheetLayoutView="100" workbookViewId="0" topLeftCell="A1">
      <pane ySplit="4" topLeftCell="BM5" activePane="bottomLeft" state="frozen"/>
      <selection pane="topLeft" activeCell="M57" sqref="M57"/>
      <selection pane="bottomLeft" activeCell="A1" sqref="A1"/>
    </sheetView>
  </sheetViews>
  <sheetFormatPr defaultColWidth="9.00390625" defaultRowHeight="13.5"/>
  <cols>
    <col min="1" max="1" width="2.625" style="15" customWidth="1"/>
    <col min="2" max="2" width="10.625" style="15" customWidth="1"/>
    <col min="3" max="6" width="5.125" style="15" customWidth="1"/>
    <col min="7" max="7" width="7.625" style="15" customWidth="1"/>
    <col min="8" max="10" width="7.125" style="15" customWidth="1"/>
    <col min="11" max="18" width="6.125" style="15" customWidth="1"/>
    <col min="19" max="16384" width="9.00390625" style="15" customWidth="1"/>
  </cols>
  <sheetData>
    <row r="1" spans="1:17" s="32" customFormat="1" ht="24" customHeight="1">
      <c r="A1" s="29" t="s">
        <v>193</v>
      </c>
      <c r="B1" s="29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</row>
    <row r="2" spans="1:18" s="44" customFormat="1" ht="15.75" customHeight="1">
      <c r="A2" s="199" t="s">
        <v>1</v>
      </c>
      <c r="B2" s="200"/>
      <c r="C2" s="189" t="s">
        <v>124</v>
      </c>
      <c r="D2" s="189"/>
      <c r="E2" s="189"/>
      <c r="F2" s="189"/>
      <c r="G2" s="192" t="s">
        <v>129</v>
      </c>
      <c r="H2" s="193"/>
      <c r="I2" s="194"/>
      <c r="J2" s="201" t="s">
        <v>131</v>
      </c>
      <c r="K2" s="189" t="s">
        <v>138</v>
      </c>
      <c r="L2" s="189"/>
      <c r="M2" s="189"/>
      <c r="N2" s="189"/>
      <c r="O2" s="189"/>
      <c r="P2" s="190" t="s">
        <v>117</v>
      </c>
      <c r="Q2" s="190"/>
      <c r="R2" s="191"/>
    </row>
    <row r="3" spans="1:18" s="44" customFormat="1" ht="15.75" customHeight="1">
      <c r="A3" s="199"/>
      <c r="B3" s="200"/>
      <c r="C3" s="189"/>
      <c r="D3" s="189"/>
      <c r="E3" s="189"/>
      <c r="F3" s="189"/>
      <c r="G3" s="195"/>
      <c r="H3" s="196"/>
      <c r="I3" s="197"/>
      <c r="J3" s="203"/>
      <c r="K3" s="190" t="s">
        <v>125</v>
      </c>
      <c r="L3" s="198" t="s">
        <v>3</v>
      </c>
      <c r="M3" s="188"/>
      <c r="N3" s="198" t="s">
        <v>163</v>
      </c>
      <c r="O3" s="188"/>
      <c r="P3" s="190"/>
      <c r="Q3" s="190"/>
      <c r="R3" s="191"/>
    </row>
    <row r="4" spans="1:18" s="44" customFormat="1" ht="15.75" customHeight="1">
      <c r="A4" s="199"/>
      <c r="B4" s="200"/>
      <c r="C4" s="141" t="s">
        <v>125</v>
      </c>
      <c r="D4" s="141" t="s">
        <v>126</v>
      </c>
      <c r="E4" s="141" t="s">
        <v>127</v>
      </c>
      <c r="F4" s="141" t="s">
        <v>128</v>
      </c>
      <c r="G4" s="142" t="s">
        <v>2</v>
      </c>
      <c r="H4" s="142" t="s">
        <v>4</v>
      </c>
      <c r="I4" s="142" t="s">
        <v>5</v>
      </c>
      <c r="J4" s="203"/>
      <c r="K4" s="190"/>
      <c r="L4" s="142" t="s">
        <v>4</v>
      </c>
      <c r="M4" s="142" t="s">
        <v>5</v>
      </c>
      <c r="N4" s="142" t="s">
        <v>4</v>
      </c>
      <c r="O4" s="142" t="s">
        <v>5</v>
      </c>
      <c r="P4" s="142" t="s">
        <v>125</v>
      </c>
      <c r="Q4" s="142" t="s">
        <v>126</v>
      </c>
      <c r="R4" s="143" t="s">
        <v>127</v>
      </c>
    </row>
    <row r="5" spans="1:18" s="38" customFormat="1" ht="15.75" customHeight="1">
      <c r="A5" s="182" t="s">
        <v>142</v>
      </c>
      <c r="B5" s="183"/>
      <c r="C5" s="37">
        <f>SUM(D5:F5)</f>
        <v>42</v>
      </c>
      <c r="D5" s="37">
        <v>42</v>
      </c>
      <c r="E5" s="37">
        <v>0</v>
      </c>
      <c r="F5" s="37">
        <v>0</v>
      </c>
      <c r="G5" s="37">
        <f>H5+I5</f>
        <v>36485</v>
      </c>
      <c r="H5" s="37">
        <v>18733</v>
      </c>
      <c r="I5" s="37">
        <v>17752</v>
      </c>
      <c r="J5" s="37">
        <v>15044</v>
      </c>
      <c r="K5" s="37">
        <f>SUM(L5:O5)</f>
        <v>1907</v>
      </c>
      <c r="L5" s="37">
        <v>1481</v>
      </c>
      <c r="M5" s="37">
        <v>426</v>
      </c>
      <c r="N5" s="37">
        <v>0</v>
      </c>
      <c r="O5" s="37">
        <v>0</v>
      </c>
      <c r="P5" s="37">
        <f>Q5+R5</f>
        <v>367</v>
      </c>
      <c r="Q5" s="38">
        <v>367</v>
      </c>
      <c r="R5" s="38">
        <v>0</v>
      </c>
    </row>
    <row r="6" spans="1:18" s="38" customFormat="1" ht="15.75" customHeight="1">
      <c r="A6" s="182" t="s">
        <v>143</v>
      </c>
      <c r="B6" s="183"/>
      <c r="C6" s="37">
        <f>SUM(D6:F6)</f>
        <v>42</v>
      </c>
      <c r="D6" s="37">
        <v>42</v>
      </c>
      <c r="E6" s="37">
        <v>0</v>
      </c>
      <c r="F6" s="37">
        <v>0</v>
      </c>
      <c r="G6" s="37">
        <f>H6+I6</f>
        <v>35599</v>
      </c>
      <c r="H6" s="37">
        <v>17909</v>
      </c>
      <c r="I6" s="37">
        <v>17690</v>
      </c>
      <c r="J6" s="37">
        <v>14921</v>
      </c>
      <c r="K6" s="37">
        <f>SUM(L6:O6)</f>
        <v>1890</v>
      </c>
      <c r="L6" s="37">
        <v>1462</v>
      </c>
      <c r="M6" s="37">
        <v>428</v>
      </c>
      <c r="N6" s="37">
        <v>0</v>
      </c>
      <c r="O6" s="37">
        <v>0</v>
      </c>
      <c r="P6" s="37">
        <f>Q6+R6</f>
        <v>377</v>
      </c>
      <c r="Q6" s="38">
        <v>377</v>
      </c>
      <c r="R6" s="38">
        <v>0</v>
      </c>
    </row>
    <row r="7" spans="1:18" s="38" customFormat="1" ht="15.75" customHeight="1">
      <c r="A7" s="182" t="s">
        <v>144</v>
      </c>
      <c r="B7" s="183"/>
      <c r="C7" s="37">
        <f>SUM(D7:F7)</f>
        <v>43</v>
      </c>
      <c r="D7" s="37">
        <v>43</v>
      </c>
      <c r="E7" s="37">
        <v>0</v>
      </c>
      <c r="F7" s="37">
        <v>0</v>
      </c>
      <c r="G7" s="37">
        <f>H7+I7</f>
        <v>34105</v>
      </c>
      <c r="H7" s="37">
        <v>16901</v>
      </c>
      <c r="I7" s="37">
        <v>17204</v>
      </c>
      <c r="J7" s="37">
        <v>13623</v>
      </c>
      <c r="K7" s="37">
        <f>SUM(L7:O7)</f>
        <v>1941</v>
      </c>
      <c r="L7" s="37">
        <v>1487</v>
      </c>
      <c r="M7" s="37">
        <v>454</v>
      </c>
      <c r="N7" s="37">
        <v>0</v>
      </c>
      <c r="O7" s="37">
        <v>0</v>
      </c>
      <c r="P7" s="37">
        <f>Q7+R7</f>
        <v>382</v>
      </c>
      <c r="Q7" s="38">
        <v>382</v>
      </c>
      <c r="R7" s="38">
        <v>0</v>
      </c>
    </row>
    <row r="8" spans="1:18" s="38" customFormat="1" ht="15.75" customHeight="1">
      <c r="A8" s="182" t="s">
        <v>174</v>
      </c>
      <c r="B8" s="183"/>
      <c r="C8" s="37">
        <v>43</v>
      </c>
      <c r="D8" s="37">
        <v>43</v>
      </c>
      <c r="E8" s="37">
        <v>0</v>
      </c>
      <c r="F8" s="37">
        <v>0</v>
      </c>
      <c r="G8" s="37">
        <f>H8+I8</f>
        <v>32694</v>
      </c>
      <c r="H8" s="37">
        <v>16318</v>
      </c>
      <c r="I8" s="37">
        <v>16376</v>
      </c>
      <c r="J8" s="37">
        <v>13458</v>
      </c>
      <c r="K8" s="37">
        <f>SUM(L8:O8)</f>
        <v>1909</v>
      </c>
      <c r="L8" s="37">
        <v>1440</v>
      </c>
      <c r="M8" s="37">
        <v>469</v>
      </c>
      <c r="N8" s="37">
        <v>0</v>
      </c>
      <c r="O8" s="37">
        <v>0</v>
      </c>
      <c r="P8" s="37">
        <f>Q8+R8</f>
        <v>371</v>
      </c>
      <c r="Q8" s="38">
        <v>371</v>
      </c>
      <c r="R8" s="38">
        <v>0</v>
      </c>
    </row>
    <row r="9" spans="1:18" s="40" customFormat="1" ht="15.75" customHeight="1">
      <c r="A9" s="204" t="s">
        <v>175</v>
      </c>
      <c r="B9" s="205"/>
      <c r="C9" s="39">
        <f aca="true" t="shared" si="0" ref="C9:R9">C13+C25+C39+C43+C59</f>
        <v>43</v>
      </c>
      <c r="D9" s="39">
        <f t="shared" si="0"/>
        <v>43</v>
      </c>
      <c r="E9" s="39">
        <f t="shared" si="0"/>
        <v>0</v>
      </c>
      <c r="F9" s="39">
        <f t="shared" si="0"/>
        <v>0</v>
      </c>
      <c r="G9" s="39">
        <f t="shared" si="0"/>
        <v>31830</v>
      </c>
      <c r="H9" s="39">
        <f t="shared" si="0"/>
        <v>15990</v>
      </c>
      <c r="I9" s="39">
        <f t="shared" si="0"/>
        <v>15840</v>
      </c>
      <c r="J9" s="39">
        <f t="shared" si="0"/>
        <v>12874</v>
      </c>
      <c r="K9" s="39">
        <f t="shared" si="0"/>
        <v>1876</v>
      </c>
      <c r="L9" s="39">
        <f t="shared" si="0"/>
        <v>1421</v>
      </c>
      <c r="M9" s="39">
        <f t="shared" si="0"/>
        <v>455</v>
      </c>
      <c r="N9" s="39">
        <f t="shared" si="0"/>
        <v>0</v>
      </c>
      <c r="O9" s="39">
        <f t="shared" si="0"/>
        <v>0</v>
      </c>
      <c r="P9" s="39">
        <f t="shared" si="0"/>
        <v>373</v>
      </c>
      <c r="Q9" s="39">
        <f t="shared" si="0"/>
        <v>373</v>
      </c>
      <c r="R9" s="39">
        <f t="shared" si="0"/>
        <v>0</v>
      </c>
    </row>
    <row r="10" spans="1:18" s="40" customFormat="1" ht="15.75" customHeight="1">
      <c r="A10" s="138"/>
      <c r="B10" s="1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s="40" customFormat="1" ht="15.75" customHeight="1">
      <c r="A11" s="138"/>
      <c r="B11" s="1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6" s="38" customFormat="1" ht="15.75" customHeight="1">
      <c r="A12" s="182"/>
      <c r="B12" s="18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8" s="40" customFormat="1" ht="15.75" customHeight="1">
      <c r="A13" s="184" t="s">
        <v>154</v>
      </c>
      <c r="B13" s="185"/>
      <c r="C13" s="39">
        <f>SUM(C14:C23)</f>
        <v>0</v>
      </c>
      <c r="D13" s="39">
        <f aca="true" t="shared" si="1" ref="D13:R13">SUM(D14:D23)</f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0</v>
      </c>
      <c r="Q13" s="40">
        <f t="shared" si="1"/>
        <v>0</v>
      </c>
      <c r="R13" s="40">
        <f t="shared" si="1"/>
        <v>0</v>
      </c>
    </row>
    <row r="14" spans="2:18" s="38" customFormat="1" ht="15.75" customHeight="1">
      <c r="B14" s="43" t="s">
        <v>101</v>
      </c>
      <c r="C14" s="37">
        <f aca="true" t="shared" si="2" ref="C14:C23">SUM(D14:F14)</f>
        <v>0</v>
      </c>
      <c r="D14" s="37">
        <v>0</v>
      </c>
      <c r="E14" s="37">
        <v>0</v>
      </c>
      <c r="F14" s="37">
        <v>0</v>
      </c>
      <c r="G14" s="37">
        <f aca="true" t="shared" si="3" ref="G14:G23">SUM(H14:I14)</f>
        <v>0</v>
      </c>
      <c r="H14" s="37">
        <v>0</v>
      </c>
      <c r="I14" s="37">
        <v>0</v>
      </c>
      <c r="J14" s="37">
        <v>0</v>
      </c>
      <c r="K14" s="37">
        <f aca="true" t="shared" si="4" ref="K14:K23">SUM(L14:O14)</f>
        <v>0</v>
      </c>
      <c r="L14" s="37">
        <v>0</v>
      </c>
      <c r="M14" s="37">
        <v>0</v>
      </c>
      <c r="N14" s="37">
        <v>0</v>
      </c>
      <c r="O14" s="37">
        <v>0</v>
      </c>
      <c r="P14" s="37">
        <f aca="true" t="shared" si="5" ref="P14:P23">Q14+R14</f>
        <v>0</v>
      </c>
      <c r="Q14" s="38">
        <v>0</v>
      </c>
      <c r="R14" s="38">
        <v>0</v>
      </c>
    </row>
    <row r="15" spans="2:18" s="38" customFormat="1" ht="15.75" customHeight="1">
      <c r="B15" s="43" t="s">
        <v>103</v>
      </c>
      <c r="C15" s="37">
        <f t="shared" si="2"/>
        <v>0</v>
      </c>
      <c r="D15" s="37">
        <v>0</v>
      </c>
      <c r="E15" s="37">
        <v>0</v>
      </c>
      <c r="F15" s="37">
        <v>0</v>
      </c>
      <c r="G15" s="37">
        <f t="shared" si="3"/>
        <v>0</v>
      </c>
      <c r="H15" s="37">
        <v>0</v>
      </c>
      <c r="I15" s="37">
        <v>0</v>
      </c>
      <c r="J15" s="37">
        <v>0</v>
      </c>
      <c r="K15" s="37">
        <f t="shared" si="4"/>
        <v>0</v>
      </c>
      <c r="L15" s="37">
        <v>0</v>
      </c>
      <c r="M15" s="37">
        <v>0</v>
      </c>
      <c r="N15" s="37">
        <v>0</v>
      </c>
      <c r="O15" s="37">
        <v>0</v>
      </c>
      <c r="P15" s="37">
        <f t="shared" si="5"/>
        <v>0</v>
      </c>
      <c r="Q15" s="38">
        <v>0</v>
      </c>
      <c r="R15" s="38">
        <v>0</v>
      </c>
    </row>
    <row r="16" spans="2:18" s="38" customFormat="1" ht="15.75" customHeight="1">
      <c r="B16" s="43" t="s">
        <v>112</v>
      </c>
      <c r="C16" s="37">
        <f t="shared" si="2"/>
        <v>0</v>
      </c>
      <c r="D16" s="37">
        <v>0</v>
      </c>
      <c r="E16" s="37">
        <v>0</v>
      </c>
      <c r="F16" s="37">
        <v>0</v>
      </c>
      <c r="G16" s="37">
        <f t="shared" si="3"/>
        <v>0</v>
      </c>
      <c r="H16" s="37">
        <v>0</v>
      </c>
      <c r="I16" s="37">
        <v>0</v>
      </c>
      <c r="J16" s="37">
        <v>0</v>
      </c>
      <c r="K16" s="37">
        <f t="shared" si="4"/>
        <v>0</v>
      </c>
      <c r="L16" s="37">
        <v>0</v>
      </c>
      <c r="M16" s="37">
        <v>0</v>
      </c>
      <c r="N16" s="37">
        <v>0</v>
      </c>
      <c r="O16" s="37">
        <v>0</v>
      </c>
      <c r="P16" s="37">
        <f t="shared" si="5"/>
        <v>0</v>
      </c>
      <c r="Q16" s="38">
        <v>0</v>
      </c>
      <c r="R16" s="38">
        <v>0</v>
      </c>
    </row>
    <row r="17" spans="2:18" s="38" customFormat="1" ht="15.75" customHeight="1">
      <c r="B17" s="43" t="s">
        <v>118</v>
      </c>
      <c r="C17" s="37">
        <f t="shared" si="2"/>
        <v>0</v>
      </c>
      <c r="D17" s="37">
        <v>0</v>
      </c>
      <c r="E17" s="37">
        <v>0</v>
      </c>
      <c r="F17" s="37">
        <v>0</v>
      </c>
      <c r="G17" s="37">
        <f t="shared" si="3"/>
        <v>0</v>
      </c>
      <c r="H17" s="37">
        <v>0</v>
      </c>
      <c r="I17" s="37">
        <v>0</v>
      </c>
      <c r="J17" s="37">
        <v>0</v>
      </c>
      <c r="K17" s="37">
        <f t="shared" si="4"/>
        <v>0</v>
      </c>
      <c r="L17" s="37">
        <v>0</v>
      </c>
      <c r="M17" s="37">
        <v>0</v>
      </c>
      <c r="N17" s="37">
        <v>0</v>
      </c>
      <c r="O17" s="37">
        <v>0</v>
      </c>
      <c r="P17" s="37">
        <f t="shared" si="5"/>
        <v>0</v>
      </c>
      <c r="Q17" s="38">
        <v>0</v>
      </c>
      <c r="R17" s="38">
        <v>0</v>
      </c>
    </row>
    <row r="18" spans="2:18" s="38" customFormat="1" ht="15.75" customHeight="1">
      <c r="B18" s="43" t="s">
        <v>119</v>
      </c>
      <c r="C18" s="37">
        <f t="shared" si="2"/>
        <v>0</v>
      </c>
      <c r="D18" s="37">
        <v>0</v>
      </c>
      <c r="E18" s="37">
        <v>0</v>
      </c>
      <c r="F18" s="37">
        <v>0</v>
      </c>
      <c r="G18" s="37">
        <f t="shared" si="3"/>
        <v>0</v>
      </c>
      <c r="H18" s="37">
        <v>0</v>
      </c>
      <c r="I18" s="37">
        <v>0</v>
      </c>
      <c r="J18" s="37">
        <v>0</v>
      </c>
      <c r="K18" s="37">
        <f t="shared" si="4"/>
        <v>0</v>
      </c>
      <c r="L18" s="37">
        <v>0</v>
      </c>
      <c r="M18" s="37">
        <v>0</v>
      </c>
      <c r="N18" s="37">
        <v>0</v>
      </c>
      <c r="O18" s="37">
        <v>0</v>
      </c>
      <c r="P18" s="37">
        <f t="shared" si="5"/>
        <v>0</v>
      </c>
      <c r="Q18" s="38">
        <v>0</v>
      </c>
      <c r="R18" s="38">
        <v>0</v>
      </c>
    </row>
    <row r="19" spans="2:18" s="38" customFormat="1" ht="15.75" customHeight="1">
      <c r="B19" s="43" t="s">
        <v>81</v>
      </c>
      <c r="C19" s="37">
        <f t="shared" si="2"/>
        <v>0</v>
      </c>
      <c r="D19" s="37">
        <v>0</v>
      </c>
      <c r="E19" s="37">
        <v>0</v>
      </c>
      <c r="F19" s="37">
        <v>0</v>
      </c>
      <c r="G19" s="37">
        <f t="shared" si="3"/>
        <v>0</v>
      </c>
      <c r="H19" s="37">
        <v>0</v>
      </c>
      <c r="I19" s="37">
        <v>0</v>
      </c>
      <c r="J19" s="37">
        <v>0</v>
      </c>
      <c r="K19" s="37">
        <f t="shared" si="4"/>
        <v>0</v>
      </c>
      <c r="L19" s="37">
        <v>0</v>
      </c>
      <c r="M19" s="37">
        <v>0</v>
      </c>
      <c r="N19" s="37">
        <v>0</v>
      </c>
      <c r="O19" s="37">
        <v>0</v>
      </c>
      <c r="P19" s="37">
        <f t="shared" si="5"/>
        <v>0</v>
      </c>
      <c r="Q19" s="38">
        <v>0</v>
      </c>
      <c r="R19" s="38">
        <v>0</v>
      </c>
    </row>
    <row r="20" spans="2:18" s="38" customFormat="1" ht="15.75" customHeight="1">
      <c r="B20" s="43" t="s">
        <v>82</v>
      </c>
      <c r="C20" s="37">
        <f t="shared" si="2"/>
        <v>0</v>
      </c>
      <c r="D20" s="37">
        <v>0</v>
      </c>
      <c r="E20" s="37">
        <v>0</v>
      </c>
      <c r="F20" s="37">
        <v>0</v>
      </c>
      <c r="G20" s="37">
        <f t="shared" si="3"/>
        <v>0</v>
      </c>
      <c r="H20" s="37">
        <v>0</v>
      </c>
      <c r="I20" s="37">
        <v>0</v>
      </c>
      <c r="J20" s="37">
        <v>0</v>
      </c>
      <c r="K20" s="37">
        <f t="shared" si="4"/>
        <v>0</v>
      </c>
      <c r="L20" s="37">
        <v>0</v>
      </c>
      <c r="M20" s="37">
        <v>0</v>
      </c>
      <c r="N20" s="37">
        <v>0</v>
      </c>
      <c r="O20" s="37">
        <v>0</v>
      </c>
      <c r="P20" s="37">
        <f t="shared" si="5"/>
        <v>0</v>
      </c>
      <c r="Q20" s="38">
        <v>0</v>
      </c>
      <c r="R20" s="38">
        <v>0</v>
      </c>
    </row>
    <row r="21" spans="2:18" s="38" customFormat="1" ht="15.75" customHeight="1">
      <c r="B21" s="43" t="s">
        <v>83</v>
      </c>
      <c r="C21" s="37">
        <f t="shared" si="2"/>
        <v>0</v>
      </c>
      <c r="D21" s="37">
        <v>0</v>
      </c>
      <c r="E21" s="37">
        <v>0</v>
      </c>
      <c r="F21" s="37">
        <v>0</v>
      </c>
      <c r="G21" s="37">
        <f t="shared" si="3"/>
        <v>0</v>
      </c>
      <c r="H21" s="37">
        <v>0</v>
      </c>
      <c r="I21" s="37">
        <v>0</v>
      </c>
      <c r="J21" s="37">
        <v>0</v>
      </c>
      <c r="K21" s="37">
        <f t="shared" si="4"/>
        <v>0</v>
      </c>
      <c r="L21" s="37">
        <v>0</v>
      </c>
      <c r="M21" s="37">
        <v>0</v>
      </c>
      <c r="N21" s="37">
        <v>0</v>
      </c>
      <c r="O21" s="37">
        <v>0</v>
      </c>
      <c r="P21" s="37">
        <f t="shared" si="5"/>
        <v>0</v>
      </c>
      <c r="Q21" s="38">
        <v>0</v>
      </c>
      <c r="R21" s="38">
        <v>0</v>
      </c>
    </row>
    <row r="22" spans="2:18" s="38" customFormat="1" ht="15.75" customHeight="1">
      <c r="B22" s="43" t="s">
        <v>84</v>
      </c>
      <c r="C22" s="37">
        <f t="shared" si="2"/>
        <v>0</v>
      </c>
      <c r="D22" s="37">
        <v>0</v>
      </c>
      <c r="E22" s="37">
        <v>0</v>
      </c>
      <c r="F22" s="37">
        <v>0</v>
      </c>
      <c r="G22" s="37">
        <f t="shared" si="3"/>
        <v>0</v>
      </c>
      <c r="H22" s="37">
        <v>0</v>
      </c>
      <c r="I22" s="37">
        <v>0</v>
      </c>
      <c r="J22" s="37">
        <v>0</v>
      </c>
      <c r="K22" s="37">
        <f t="shared" si="4"/>
        <v>0</v>
      </c>
      <c r="L22" s="37">
        <v>0</v>
      </c>
      <c r="M22" s="37">
        <v>0</v>
      </c>
      <c r="N22" s="37">
        <v>0</v>
      </c>
      <c r="O22" s="37">
        <v>0</v>
      </c>
      <c r="P22" s="37">
        <f t="shared" si="5"/>
        <v>0</v>
      </c>
      <c r="Q22" s="38">
        <v>0</v>
      </c>
      <c r="R22" s="38">
        <v>0</v>
      </c>
    </row>
    <row r="23" spans="2:18" s="38" customFormat="1" ht="15.75" customHeight="1">
      <c r="B23" s="43" t="s">
        <v>85</v>
      </c>
      <c r="C23" s="37">
        <f t="shared" si="2"/>
        <v>0</v>
      </c>
      <c r="D23" s="37">
        <v>0</v>
      </c>
      <c r="E23" s="37">
        <v>0</v>
      </c>
      <c r="F23" s="37">
        <v>0</v>
      </c>
      <c r="G23" s="37">
        <f t="shared" si="3"/>
        <v>0</v>
      </c>
      <c r="H23" s="37">
        <v>0</v>
      </c>
      <c r="I23" s="37">
        <v>0</v>
      </c>
      <c r="J23" s="37">
        <v>0</v>
      </c>
      <c r="K23" s="37">
        <f t="shared" si="4"/>
        <v>0</v>
      </c>
      <c r="L23" s="37">
        <v>0</v>
      </c>
      <c r="M23" s="37">
        <v>0</v>
      </c>
      <c r="N23" s="37">
        <v>0</v>
      </c>
      <c r="O23" s="37">
        <v>0</v>
      </c>
      <c r="P23" s="37">
        <f t="shared" si="5"/>
        <v>0</v>
      </c>
      <c r="Q23" s="38">
        <v>0</v>
      </c>
      <c r="R23" s="38">
        <v>0</v>
      </c>
    </row>
    <row r="24" spans="2:16" s="38" customFormat="1" ht="15.75" customHeight="1"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8" s="40" customFormat="1" ht="15.75" customHeight="1">
      <c r="A25" s="184" t="s">
        <v>155</v>
      </c>
      <c r="B25" s="185"/>
      <c r="C25" s="39">
        <f>SUM(C26:C37)</f>
        <v>12</v>
      </c>
      <c r="D25" s="39">
        <f aca="true" t="shared" si="6" ref="D25:R25">SUM(D26:D37)</f>
        <v>12</v>
      </c>
      <c r="E25" s="39">
        <f t="shared" si="6"/>
        <v>0</v>
      </c>
      <c r="F25" s="39">
        <f t="shared" si="6"/>
        <v>0</v>
      </c>
      <c r="G25" s="39">
        <f t="shared" si="6"/>
        <v>11417</v>
      </c>
      <c r="H25" s="39">
        <f t="shared" si="6"/>
        <v>5906</v>
      </c>
      <c r="I25" s="39">
        <f t="shared" si="6"/>
        <v>5511</v>
      </c>
      <c r="J25" s="39">
        <f t="shared" si="6"/>
        <v>4340</v>
      </c>
      <c r="K25" s="39">
        <f t="shared" si="6"/>
        <v>614</v>
      </c>
      <c r="L25" s="39">
        <f t="shared" si="6"/>
        <v>462</v>
      </c>
      <c r="M25" s="39">
        <f t="shared" si="6"/>
        <v>152</v>
      </c>
      <c r="N25" s="39">
        <f t="shared" si="6"/>
        <v>0</v>
      </c>
      <c r="O25" s="39">
        <f t="shared" si="6"/>
        <v>0</v>
      </c>
      <c r="P25" s="39">
        <f t="shared" si="6"/>
        <v>108</v>
      </c>
      <c r="Q25" s="40">
        <f t="shared" si="6"/>
        <v>108</v>
      </c>
      <c r="R25" s="40">
        <f t="shared" si="6"/>
        <v>0</v>
      </c>
    </row>
    <row r="26" spans="2:18" s="38" customFormat="1" ht="15.75" customHeight="1">
      <c r="B26" s="43" t="s">
        <v>100</v>
      </c>
      <c r="C26" s="37">
        <f aca="true" t="shared" si="7" ref="C26:C37">SUM(D26:F26)</f>
        <v>6</v>
      </c>
      <c r="D26" s="37">
        <v>6</v>
      </c>
      <c r="E26" s="37">
        <v>0</v>
      </c>
      <c r="F26" s="37">
        <v>0</v>
      </c>
      <c r="G26" s="37">
        <f aca="true" t="shared" si="8" ref="G26:G37">SUM(H26:I26)</f>
        <v>4922</v>
      </c>
      <c r="H26" s="37">
        <v>2643</v>
      </c>
      <c r="I26" s="37">
        <v>2279</v>
      </c>
      <c r="J26" s="37">
        <v>2000</v>
      </c>
      <c r="K26" s="37">
        <f aca="true" t="shared" si="9" ref="K26:K37">SUM(L26:O26)</f>
        <v>297</v>
      </c>
      <c r="L26" s="37">
        <v>212</v>
      </c>
      <c r="M26" s="37">
        <v>85</v>
      </c>
      <c r="N26" s="37">
        <v>0</v>
      </c>
      <c r="O26" s="37">
        <v>0</v>
      </c>
      <c r="P26" s="37">
        <f aca="true" t="shared" si="10" ref="P26:P37">Q26+R26</f>
        <v>51</v>
      </c>
      <c r="Q26" s="38">
        <v>51</v>
      </c>
      <c r="R26" s="38">
        <v>0</v>
      </c>
    </row>
    <row r="27" spans="2:18" s="38" customFormat="1" ht="15.75" customHeight="1">
      <c r="B27" s="43" t="s">
        <v>102</v>
      </c>
      <c r="C27" s="37">
        <f t="shared" si="7"/>
        <v>1</v>
      </c>
      <c r="D27" s="37">
        <v>1</v>
      </c>
      <c r="E27" s="37">
        <v>0</v>
      </c>
      <c r="F27" s="37">
        <v>0</v>
      </c>
      <c r="G27" s="37">
        <f t="shared" si="8"/>
        <v>2111</v>
      </c>
      <c r="H27" s="37">
        <v>1116</v>
      </c>
      <c r="I27" s="37">
        <v>995</v>
      </c>
      <c r="J27" s="37">
        <v>760</v>
      </c>
      <c r="K27" s="37">
        <f t="shared" si="9"/>
        <v>74</v>
      </c>
      <c r="L27" s="37">
        <v>64</v>
      </c>
      <c r="M27" s="37">
        <v>10</v>
      </c>
      <c r="N27" s="37">
        <v>0</v>
      </c>
      <c r="O27" s="37">
        <v>0</v>
      </c>
      <c r="P27" s="37">
        <f t="shared" si="10"/>
        <v>7</v>
      </c>
      <c r="Q27" s="38">
        <v>7</v>
      </c>
      <c r="R27" s="38">
        <v>0</v>
      </c>
    </row>
    <row r="28" spans="2:18" s="38" customFormat="1" ht="15.75" customHeight="1">
      <c r="B28" s="43" t="s">
        <v>68</v>
      </c>
      <c r="C28" s="37">
        <f t="shared" si="7"/>
        <v>1</v>
      </c>
      <c r="D28" s="37">
        <v>1</v>
      </c>
      <c r="E28" s="37">
        <v>0</v>
      </c>
      <c r="F28" s="37">
        <v>0</v>
      </c>
      <c r="G28" s="37">
        <f t="shared" si="8"/>
        <v>1210</v>
      </c>
      <c r="H28" s="37">
        <v>602</v>
      </c>
      <c r="I28" s="37">
        <v>608</v>
      </c>
      <c r="J28" s="37">
        <v>400</v>
      </c>
      <c r="K28" s="37">
        <f t="shared" si="9"/>
        <v>62</v>
      </c>
      <c r="L28" s="37">
        <v>56</v>
      </c>
      <c r="M28" s="37">
        <v>6</v>
      </c>
      <c r="N28" s="37">
        <v>0</v>
      </c>
      <c r="O28" s="37">
        <v>0</v>
      </c>
      <c r="P28" s="37">
        <f t="shared" si="10"/>
        <v>6</v>
      </c>
      <c r="Q28" s="38">
        <v>6</v>
      </c>
      <c r="R28" s="38">
        <v>0</v>
      </c>
    </row>
    <row r="29" spans="2:18" s="38" customFormat="1" ht="15.75" customHeight="1">
      <c r="B29" s="43" t="s">
        <v>105</v>
      </c>
      <c r="C29" s="37">
        <f t="shared" si="7"/>
        <v>1</v>
      </c>
      <c r="D29" s="37">
        <v>1</v>
      </c>
      <c r="E29" s="37">
        <v>0</v>
      </c>
      <c r="F29" s="37">
        <v>0</v>
      </c>
      <c r="G29" s="37">
        <f t="shared" si="8"/>
        <v>1075</v>
      </c>
      <c r="H29" s="37">
        <v>493</v>
      </c>
      <c r="I29" s="37">
        <v>582</v>
      </c>
      <c r="J29" s="37">
        <v>400</v>
      </c>
      <c r="K29" s="37">
        <f t="shared" si="9"/>
        <v>62</v>
      </c>
      <c r="L29" s="37">
        <v>49</v>
      </c>
      <c r="M29" s="37">
        <v>13</v>
      </c>
      <c r="N29" s="37">
        <v>0</v>
      </c>
      <c r="O29" s="37">
        <v>0</v>
      </c>
      <c r="P29" s="37">
        <f t="shared" si="10"/>
        <v>12</v>
      </c>
      <c r="Q29" s="38">
        <v>12</v>
      </c>
      <c r="R29" s="38">
        <v>0</v>
      </c>
    </row>
    <row r="30" spans="2:18" s="38" customFormat="1" ht="15.75" customHeight="1">
      <c r="B30" s="43" t="s">
        <v>110</v>
      </c>
      <c r="C30" s="37">
        <f t="shared" si="7"/>
        <v>1</v>
      </c>
      <c r="D30" s="37">
        <v>1</v>
      </c>
      <c r="E30" s="37">
        <v>0</v>
      </c>
      <c r="F30" s="37">
        <v>0</v>
      </c>
      <c r="G30" s="37">
        <f t="shared" si="8"/>
        <v>739</v>
      </c>
      <c r="H30" s="37">
        <v>481</v>
      </c>
      <c r="I30" s="37">
        <v>258</v>
      </c>
      <c r="J30" s="37">
        <v>280</v>
      </c>
      <c r="K30" s="37">
        <f t="shared" si="9"/>
        <v>39</v>
      </c>
      <c r="L30" s="37">
        <v>30</v>
      </c>
      <c r="M30" s="37">
        <v>9</v>
      </c>
      <c r="N30" s="37">
        <v>0</v>
      </c>
      <c r="O30" s="37">
        <v>0</v>
      </c>
      <c r="P30" s="37">
        <f t="shared" si="10"/>
        <v>13</v>
      </c>
      <c r="Q30" s="38">
        <v>13</v>
      </c>
      <c r="R30" s="38">
        <v>0</v>
      </c>
    </row>
    <row r="31" spans="2:18" s="38" customFormat="1" ht="15.75" customHeight="1">
      <c r="B31" s="43" t="s">
        <v>113</v>
      </c>
      <c r="C31" s="37">
        <f t="shared" si="7"/>
        <v>1</v>
      </c>
      <c r="D31" s="37">
        <v>1</v>
      </c>
      <c r="E31" s="37">
        <v>0</v>
      </c>
      <c r="F31" s="37">
        <v>0</v>
      </c>
      <c r="G31" s="37">
        <f t="shared" si="8"/>
        <v>258</v>
      </c>
      <c r="H31" s="37">
        <v>0</v>
      </c>
      <c r="I31" s="37">
        <v>258</v>
      </c>
      <c r="J31" s="37">
        <v>90</v>
      </c>
      <c r="K31" s="37">
        <f t="shared" si="9"/>
        <v>15</v>
      </c>
      <c r="L31" s="37">
        <v>4</v>
      </c>
      <c r="M31" s="37">
        <v>11</v>
      </c>
      <c r="N31" s="37">
        <v>0</v>
      </c>
      <c r="O31" s="37">
        <v>0</v>
      </c>
      <c r="P31" s="37">
        <f t="shared" si="10"/>
        <v>9</v>
      </c>
      <c r="Q31" s="38">
        <v>9</v>
      </c>
      <c r="R31" s="38">
        <v>0</v>
      </c>
    </row>
    <row r="32" spans="2:18" s="38" customFormat="1" ht="15.75" customHeight="1">
      <c r="B32" s="43" t="s">
        <v>86</v>
      </c>
      <c r="C32" s="37">
        <f t="shared" si="7"/>
        <v>0</v>
      </c>
      <c r="D32" s="37">
        <v>0</v>
      </c>
      <c r="E32" s="37">
        <v>0</v>
      </c>
      <c r="F32" s="37">
        <v>0</v>
      </c>
      <c r="G32" s="37">
        <f t="shared" si="8"/>
        <v>0</v>
      </c>
      <c r="H32" s="37">
        <v>0</v>
      </c>
      <c r="I32" s="37">
        <v>0</v>
      </c>
      <c r="J32" s="37">
        <v>0</v>
      </c>
      <c r="K32" s="37">
        <f t="shared" si="9"/>
        <v>0</v>
      </c>
      <c r="L32" s="37">
        <v>0</v>
      </c>
      <c r="M32" s="37">
        <v>0</v>
      </c>
      <c r="N32" s="37">
        <v>0</v>
      </c>
      <c r="O32" s="37">
        <v>0</v>
      </c>
      <c r="P32" s="37">
        <f t="shared" si="10"/>
        <v>0</v>
      </c>
      <c r="Q32" s="38">
        <v>0</v>
      </c>
      <c r="R32" s="38">
        <v>0</v>
      </c>
    </row>
    <row r="33" spans="2:18" s="38" customFormat="1" ht="15.75" customHeight="1">
      <c r="B33" s="43" t="s">
        <v>87</v>
      </c>
      <c r="C33" s="37">
        <f t="shared" si="7"/>
        <v>0</v>
      </c>
      <c r="D33" s="37">
        <v>0</v>
      </c>
      <c r="E33" s="37">
        <v>0</v>
      </c>
      <c r="F33" s="37">
        <v>0</v>
      </c>
      <c r="G33" s="37">
        <f t="shared" si="8"/>
        <v>0</v>
      </c>
      <c r="H33" s="37">
        <v>0</v>
      </c>
      <c r="I33" s="37">
        <v>0</v>
      </c>
      <c r="J33" s="37">
        <v>0</v>
      </c>
      <c r="K33" s="37">
        <f t="shared" si="9"/>
        <v>0</v>
      </c>
      <c r="L33" s="37">
        <v>0</v>
      </c>
      <c r="M33" s="37">
        <v>0</v>
      </c>
      <c r="N33" s="37">
        <v>0</v>
      </c>
      <c r="O33" s="37">
        <v>0</v>
      </c>
      <c r="P33" s="37">
        <f t="shared" si="10"/>
        <v>0</v>
      </c>
      <c r="Q33" s="38">
        <v>0</v>
      </c>
      <c r="R33" s="38">
        <v>0</v>
      </c>
    </row>
    <row r="34" spans="2:18" s="38" customFormat="1" ht="15.75" customHeight="1">
      <c r="B34" s="43" t="s">
        <v>88</v>
      </c>
      <c r="C34" s="37">
        <f t="shared" si="7"/>
        <v>1</v>
      </c>
      <c r="D34" s="37">
        <v>1</v>
      </c>
      <c r="E34" s="37">
        <v>0</v>
      </c>
      <c r="F34" s="37">
        <v>0</v>
      </c>
      <c r="G34" s="37">
        <f t="shared" si="8"/>
        <v>1102</v>
      </c>
      <c r="H34" s="37">
        <v>571</v>
      </c>
      <c r="I34" s="37">
        <v>531</v>
      </c>
      <c r="J34" s="37">
        <v>410</v>
      </c>
      <c r="K34" s="37">
        <f t="shared" si="9"/>
        <v>65</v>
      </c>
      <c r="L34" s="37">
        <v>47</v>
      </c>
      <c r="M34" s="37">
        <v>18</v>
      </c>
      <c r="N34" s="37">
        <v>0</v>
      </c>
      <c r="O34" s="37">
        <v>0</v>
      </c>
      <c r="P34" s="37">
        <f t="shared" si="10"/>
        <v>10</v>
      </c>
      <c r="Q34" s="38">
        <v>10</v>
      </c>
      <c r="R34" s="38">
        <v>0</v>
      </c>
    </row>
    <row r="35" spans="2:18" s="38" customFormat="1" ht="15.75" customHeight="1">
      <c r="B35" s="43" t="s">
        <v>89</v>
      </c>
      <c r="C35" s="37">
        <f t="shared" si="7"/>
        <v>0</v>
      </c>
      <c r="D35" s="37">
        <v>0</v>
      </c>
      <c r="E35" s="37">
        <v>0</v>
      </c>
      <c r="F35" s="37">
        <v>0</v>
      </c>
      <c r="G35" s="37">
        <f t="shared" si="8"/>
        <v>0</v>
      </c>
      <c r="H35" s="37">
        <v>0</v>
      </c>
      <c r="I35" s="37">
        <v>0</v>
      </c>
      <c r="J35" s="37">
        <v>0</v>
      </c>
      <c r="K35" s="37">
        <f t="shared" si="9"/>
        <v>0</v>
      </c>
      <c r="L35" s="37">
        <v>0</v>
      </c>
      <c r="M35" s="37">
        <v>0</v>
      </c>
      <c r="N35" s="37">
        <v>0</v>
      </c>
      <c r="O35" s="37">
        <v>0</v>
      </c>
      <c r="P35" s="37">
        <f t="shared" si="10"/>
        <v>0</v>
      </c>
      <c r="Q35" s="38">
        <v>0</v>
      </c>
      <c r="R35" s="38">
        <v>0</v>
      </c>
    </row>
    <row r="36" spans="2:18" s="38" customFormat="1" ht="15.75" customHeight="1">
      <c r="B36" s="43" t="s">
        <v>90</v>
      </c>
      <c r="C36" s="37">
        <f t="shared" si="7"/>
        <v>0</v>
      </c>
      <c r="D36" s="37">
        <v>0</v>
      </c>
      <c r="E36" s="37">
        <v>0</v>
      </c>
      <c r="F36" s="37">
        <v>0</v>
      </c>
      <c r="G36" s="37">
        <f t="shared" si="8"/>
        <v>0</v>
      </c>
      <c r="H36" s="37">
        <v>0</v>
      </c>
      <c r="I36" s="37">
        <v>0</v>
      </c>
      <c r="J36" s="37">
        <v>0</v>
      </c>
      <c r="K36" s="37">
        <f t="shared" si="9"/>
        <v>0</v>
      </c>
      <c r="L36" s="37">
        <v>0</v>
      </c>
      <c r="M36" s="37">
        <v>0</v>
      </c>
      <c r="N36" s="37">
        <v>0</v>
      </c>
      <c r="O36" s="37">
        <v>0</v>
      </c>
      <c r="P36" s="37">
        <f t="shared" si="10"/>
        <v>0</v>
      </c>
      <c r="Q36" s="38">
        <v>0</v>
      </c>
      <c r="R36" s="38">
        <v>0</v>
      </c>
    </row>
    <row r="37" spans="2:18" s="38" customFormat="1" ht="15.75" customHeight="1">
      <c r="B37" s="43" t="s">
        <v>91</v>
      </c>
      <c r="C37" s="37">
        <f t="shared" si="7"/>
        <v>0</v>
      </c>
      <c r="D37" s="37">
        <v>0</v>
      </c>
      <c r="E37" s="37">
        <v>0</v>
      </c>
      <c r="F37" s="37">
        <v>0</v>
      </c>
      <c r="G37" s="37">
        <f t="shared" si="8"/>
        <v>0</v>
      </c>
      <c r="H37" s="37">
        <v>0</v>
      </c>
      <c r="I37" s="37">
        <v>0</v>
      </c>
      <c r="J37" s="37">
        <v>0</v>
      </c>
      <c r="K37" s="37">
        <f t="shared" si="9"/>
        <v>0</v>
      </c>
      <c r="L37" s="37">
        <v>0</v>
      </c>
      <c r="M37" s="37">
        <v>0</v>
      </c>
      <c r="N37" s="37">
        <v>0</v>
      </c>
      <c r="O37" s="37">
        <v>0</v>
      </c>
      <c r="P37" s="37">
        <f t="shared" si="10"/>
        <v>0</v>
      </c>
      <c r="Q37" s="38">
        <v>0</v>
      </c>
      <c r="R37" s="38">
        <v>0</v>
      </c>
    </row>
    <row r="38" spans="2:16" s="38" customFormat="1" ht="15.75" customHeight="1"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8" s="40" customFormat="1" ht="15.75" customHeight="1">
      <c r="A39" s="184" t="s">
        <v>156</v>
      </c>
      <c r="B39" s="185"/>
      <c r="C39" s="39">
        <f>SUM(C40:C41)</f>
        <v>13</v>
      </c>
      <c r="D39" s="39">
        <f aca="true" t="shared" si="11" ref="D39:R39">SUM(D40:D41)</f>
        <v>13</v>
      </c>
      <c r="E39" s="39">
        <f t="shared" si="11"/>
        <v>0</v>
      </c>
      <c r="F39" s="39">
        <f t="shared" si="11"/>
        <v>0</v>
      </c>
      <c r="G39" s="39">
        <f t="shared" si="11"/>
        <v>8740</v>
      </c>
      <c r="H39" s="39">
        <f t="shared" si="11"/>
        <v>4176</v>
      </c>
      <c r="I39" s="39">
        <f t="shared" si="11"/>
        <v>4564</v>
      </c>
      <c r="J39" s="39">
        <f t="shared" si="11"/>
        <v>3760</v>
      </c>
      <c r="K39" s="39">
        <f t="shared" si="11"/>
        <v>554</v>
      </c>
      <c r="L39" s="39">
        <f t="shared" si="11"/>
        <v>416</v>
      </c>
      <c r="M39" s="39">
        <f t="shared" si="11"/>
        <v>138</v>
      </c>
      <c r="N39" s="39">
        <f t="shared" si="11"/>
        <v>0</v>
      </c>
      <c r="O39" s="39">
        <f t="shared" si="11"/>
        <v>0</v>
      </c>
      <c r="P39" s="39">
        <f t="shared" si="11"/>
        <v>106</v>
      </c>
      <c r="Q39" s="40">
        <f t="shared" si="11"/>
        <v>106</v>
      </c>
      <c r="R39" s="40">
        <f t="shared" si="11"/>
        <v>0</v>
      </c>
    </row>
    <row r="40" spans="2:18" s="38" customFormat="1" ht="15.75" customHeight="1">
      <c r="B40" s="43" t="s">
        <v>98</v>
      </c>
      <c r="C40" s="37">
        <f>SUM(D40:F40)</f>
        <v>13</v>
      </c>
      <c r="D40" s="37">
        <v>13</v>
      </c>
      <c r="E40" s="37">
        <v>0</v>
      </c>
      <c r="F40" s="37">
        <v>0</v>
      </c>
      <c r="G40" s="37">
        <f>SUM(H40:I40)</f>
        <v>8740</v>
      </c>
      <c r="H40" s="37">
        <v>4176</v>
      </c>
      <c r="I40" s="37">
        <v>4564</v>
      </c>
      <c r="J40" s="37">
        <v>3760</v>
      </c>
      <c r="K40" s="37">
        <f>SUM(L40:O40)</f>
        <v>554</v>
      </c>
      <c r="L40" s="37">
        <v>416</v>
      </c>
      <c r="M40" s="37">
        <v>138</v>
      </c>
      <c r="N40" s="37">
        <v>0</v>
      </c>
      <c r="O40" s="37">
        <v>0</v>
      </c>
      <c r="P40" s="37">
        <f>Q40+R40</f>
        <v>106</v>
      </c>
      <c r="Q40" s="38">
        <v>106</v>
      </c>
      <c r="R40" s="38">
        <v>0</v>
      </c>
    </row>
    <row r="41" spans="2:18" s="38" customFormat="1" ht="15.75" customHeight="1">
      <c r="B41" s="43" t="s">
        <v>92</v>
      </c>
      <c r="C41" s="37">
        <f>SUM(D41:F41)</f>
        <v>0</v>
      </c>
      <c r="D41" s="37">
        <v>0</v>
      </c>
      <c r="E41" s="37">
        <v>0</v>
      </c>
      <c r="F41" s="37">
        <v>0</v>
      </c>
      <c r="G41" s="37">
        <f>SUM(H41:I41)</f>
        <v>0</v>
      </c>
      <c r="H41" s="37">
        <v>0</v>
      </c>
      <c r="I41" s="37">
        <v>0</v>
      </c>
      <c r="J41" s="37">
        <v>0</v>
      </c>
      <c r="K41" s="37">
        <f>SUM(L41:O41)</f>
        <v>0</v>
      </c>
      <c r="L41" s="37">
        <v>0</v>
      </c>
      <c r="M41" s="37">
        <v>0</v>
      </c>
      <c r="N41" s="37">
        <v>0</v>
      </c>
      <c r="O41" s="37">
        <v>0</v>
      </c>
      <c r="P41" s="37">
        <f>Q41+R41</f>
        <v>0</v>
      </c>
      <c r="Q41" s="38">
        <v>0</v>
      </c>
      <c r="R41" s="38">
        <v>0</v>
      </c>
    </row>
    <row r="42" spans="2:16" s="38" customFormat="1" ht="15.75" customHeight="1"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8" s="40" customFormat="1" ht="15.75" customHeight="1">
      <c r="A43" s="186" t="s">
        <v>157</v>
      </c>
      <c r="B43" s="187"/>
      <c r="C43" s="39">
        <f>SUM(C44:C57)</f>
        <v>8</v>
      </c>
      <c r="D43" s="39">
        <f aca="true" t="shared" si="12" ref="D43:R43">SUM(D44:D57)</f>
        <v>8</v>
      </c>
      <c r="E43" s="39">
        <f t="shared" si="12"/>
        <v>0</v>
      </c>
      <c r="F43" s="39">
        <f t="shared" si="12"/>
        <v>0</v>
      </c>
      <c r="G43" s="39">
        <f t="shared" si="12"/>
        <v>5336</v>
      </c>
      <c r="H43" s="39">
        <f t="shared" si="12"/>
        <v>2965</v>
      </c>
      <c r="I43" s="39">
        <f t="shared" si="12"/>
        <v>2371</v>
      </c>
      <c r="J43" s="39">
        <f t="shared" si="12"/>
        <v>2224</v>
      </c>
      <c r="K43" s="39">
        <f t="shared" si="12"/>
        <v>316</v>
      </c>
      <c r="L43" s="39">
        <f t="shared" si="12"/>
        <v>251</v>
      </c>
      <c r="M43" s="39">
        <f t="shared" si="12"/>
        <v>65</v>
      </c>
      <c r="N43" s="39">
        <f t="shared" si="12"/>
        <v>0</v>
      </c>
      <c r="O43" s="39">
        <f t="shared" si="12"/>
        <v>0</v>
      </c>
      <c r="P43" s="39">
        <f t="shared" si="12"/>
        <v>74</v>
      </c>
      <c r="Q43" s="40">
        <f t="shared" si="12"/>
        <v>74</v>
      </c>
      <c r="R43" s="40">
        <f t="shared" si="12"/>
        <v>0</v>
      </c>
    </row>
    <row r="44" spans="2:18" s="38" customFormat="1" ht="15.75" customHeight="1">
      <c r="B44" s="43" t="s">
        <v>104</v>
      </c>
      <c r="C44" s="37">
        <f aca="true" t="shared" si="13" ref="C44:C57">SUM(D44:F44)</f>
        <v>1</v>
      </c>
      <c r="D44" s="37">
        <v>1</v>
      </c>
      <c r="E44" s="37">
        <v>0</v>
      </c>
      <c r="F44" s="37">
        <v>0</v>
      </c>
      <c r="G44" s="37">
        <f aca="true" t="shared" si="14" ref="G44:G57">SUM(H44:I44)</f>
        <v>577</v>
      </c>
      <c r="H44" s="37">
        <v>577</v>
      </c>
      <c r="I44" s="37">
        <v>0</v>
      </c>
      <c r="J44" s="37">
        <v>280</v>
      </c>
      <c r="K44" s="37">
        <f aca="true" t="shared" si="15" ref="K44:K57">SUM(L44:O44)</f>
        <v>42</v>
      </c>
      <c r="L44" s="37">
        <v>36</v>
      </c>
      <c r="M44" s="37">
        <v>6</v>
      </c>
      <c r="N44" s="37">
        <v>0</v>
      </c>
      <c r="O44" s="37">
        <v>0</v>
      </c>
      <c r="P44" s="37">
        <f aca="true" t="shared" si="16" ref="P44:P57">Q44+R44</f>
        <v>9</v>
      </c>
      <c r="Q44" s="38">
        <v>9</v>
      </c>
      <c r="R44" s="38">
        <v>0</v>
      </c>
    </row>
    <row r="45" spans="2:18" s="38" customFormat="1" ht="15.75" customHeight="1">
      <c r="B45" s="43" t="s">
        <v>106</v>
      </c>
      <c r="C45" s="37">
        <f t="shared" si="13"/>
        <v>1</v>
      </c>
      <c r="D45" s="37">
        <v>1</v>
      </c>
      <c r="E45" s="37">
        <v>0</v>
      </c>
      <c r="F45" s="37">
        <v>0</v>
      </c>
      <c r="G45" s="37">
        <f t="shared" si="14"/>
        <v>905</v>
      </c>
      <c r="H45" s="37">
        <v>532</v>
      </c>
      <c r="I45" s="37">
        <v>373</v>
      </c>
      <c r="J45" s="37">
        <v>364</v>
      </c>
      <c r="K45" s="37">
        <f t="shared" si="15"/>
        <v>57</v>
      </c>
      <c r="L45" s="37">
        <v>44</v>
      </c>
      <c r="M45" s="37">
        <v>13</v>
      </c>
      <c r="N45" s="37">
        <v>0</v>
      </c>
      <c r="O45" s="37">
        <v>0</v>
      </c>
      <c r="P45" s="37">
        <f t="shared" si="16"/>
        <v>9</v>
      </c>
      <c r="Q45" s="38">
        <v>9</v>
      </c>
      <c r="R45" s="38">
        <v>0</v>
      </c>
    </row>
    <row r="46" spans="2:18" s="38" customFormat="1" ht="15.75" customHeight="1">
      <c r="B46" s="43" t="s">
        <v>107</v>
      </c>
      <c r="C46" s="37">
        <f t="shared" si="13"/>
        <v>1</v>
      </c>
      <c r="D46" s="37">
        <v>1</v>
      </c>
      <c r="E46" s="37">
        <v>0</v>
      </c>
      <c r="F46" s="37">
        <v>0</v>
      </c>
      <c r="G46" s="37">
        <f t="shared" si="14"/>
        <v>440</v>
      </c>
      <c r="H46" s="37">
        <v>0</v>
      </c>
      <c r="I46" s="37">
        <v>440</v>
      </c>
      <c r="J46" s="37">
        <v>175</v>
      </c>
      <c r="K46" s="37">
        <f t="shared" si="15"/>
        <v>29</v>
      </c>
      <c r="L46" s="37">
        <v>19</v>
      </c>
      <c r="M46" s="37">
        <v>10</v>
      </c>
      <c r="N46" s="37">
        <v>0</v>
      </c>
      <c r="O46" s="37">
        <v>0</v>
      </c>
      <c r="P46" s="37">
        <f t="shared" si="16"/>
        <v>7</v>
      </c>
      <c r="Q46" s="38">
        <v>7</v>
      </c>
      <c r="R46" s="38">
        <v>0</v>
      </c>
    </row>
    <row r="47" spans="2:18" s="38" customFormat="1" ht="15.75" customHeight="1">
      <c r="B47" s="43" t="s">
        <v>108</v>
      </c>
      <c r="C47" s="37">
        <f t="shared" si="13"/>
        <v>0</v>
      </c>
      <c r="D47" s="37">
        <v>0</v>
      </c>
      <c r="E47" s="37">
        <v>0</v>
      </c>
      <c r="F47" s="37">
        <v>0</v>
      </c>
      <c r="G47" s="37">
        <f t="shared" si="14"/>
        <v>0</v>
      </c>
      <c r="H47" s="37">
        <v>0</v>
      </c>
      <c r="I47" s="37">
        <v>0</v>
      </c>
      <c r="J47" s="37">
        <v>0</v>
      </c>
      <c r="K47" s="37">
        <f t="shared" si="15"/>
        <v>0</v>
      </c>
      <c r="L47" s="37">
        <v>0</v>
      </c>
      <c r="M47" s="37">
        <v>0</v>
      </c>
      <c r="N47" s="37">
        <v>0</v>
      </c>
      <c r="O47" s="37">
        <v>0</v>
      </c>
      <c r="P47" s="37">
        <f t="shared" si="16"/>
        <v>0</v>
      </c>
      <c r="Q47" s="38">
        <v>0</v>
      </c>
      <c r="R47" s="38">
        <v>0</v>
      </c>
    </row>
    <row r="48" spans="2:18" s="38" customFormat="1" ht="15.75" customHeight="1">
      <c r="B48" s="43" t="s">
        <v>109</v>
      </c>
      <c r="C48" s="37">
        <f t="shared" si="13"/>
        <v>3</v>
      </c>
      <c r="D48" s="37">
        <v>3</v>
      </c>
      <c r="E48" s="37">
        <v>0</v>
      </c>
      <c r="F48" s="37">
        <v>0</v>
      </c>
      <c r="G48" s="37">
        <f t="shared" si="14"/>
        <v>2145</v>
      </c>
      <c r="H48" s="37">
        <v>1368</v>
      </c>
      <c r="I48" s="37">
        <v>777</v>
      </c>
      <c r="J48" s="37">
        <v>870</v>
      </c>
      <c r="K48" s="37">
        <f t="shared" si="15"/>
        <v>124</v>
      </c>
      <c r="L48" s="37">
        <v>102</v>
      </c>
      <c r="M48" s="37">
        <v>22</v>
      </c>
      <c r="N48" s="37">
        <v>0</v>
      </c>
      <c r="O48" s="37">
        <v>0</v>
      </c>
      <c r="P48" s="37">
        <f t="shared" si="16"/>
        <v>32</v>
      </c>
      <c r="Q48" s="38">
        <v>32</v>
      </c>
      <c r="R48" s="38">
        <v>0</v>
      </c>
    </row>
    <row r="49" spans="2:18" s="38" customFormat="1" ht="15.75" customHeight="1">
      <c r="B49" s="43" t="s">
        <v>111</v>
      </c>
      <c r="C49" s="37">
        <f t="shared" si="13"/>
        <v>0</v>
      </c>
      <c r="D49" s="37">
        <v>0</v>
      </c>
      <c r="E49" s="37">
        <v>0</v>
      </c>
      <c r="F49" s="37">
        <v>0</v>
      </c>
      <c r="G49" s="37">
        <f t="shared" si="14"/>
        <v>0</v>
      </c>
      <c r="H49" s="37">
        <v>0</v>
      </c>
      <c r="I49" s="37">
        <v>0</v>
      </c>
      <c r="J49" s="37">
        <v>0</v>
      </c>
      <c r="K49" s="37">
        <f t="shared" si="15"/>
        <v>0</v>
      </c>
      <c r="L49" s="37">
        <v>0</v>
      </c>
      <c r="M49" s="37">
        <v>0</v>
      </c>
      <c r="N49" s="37">
        <v>0</v>
      </c>
      <c r="O49" s="37">
        <v>0</v>
      </c>
      <c r="P49" s="37">
        <f t="shared" si="16"/>
        <v>0</v>
      </c>
      <c r="Q49" s="38">
        <v>0</v>
      </c>
      <c r="R49" s="38">
        <v>0</v>
      </c>
    </row>
    <row r="50" spans="2:18" s="38" customFormat="1" ht="15.75" customHeight="1">
      <c r="B50" s="43" t="s">
        <v>120</v>
      </c>
      <c r="C50" s="37">
        <f t="shared" si="13"/>
        <v>0</v>
      </c>
      <c r="D50" s="37">
        <v>0</v>
      </c>
      <c r="E50" s="37">
        <v>0</v>
      </c>
      <c r="F50" s="37">
        <v>0</v>
      </c>
      <c r="G50" s="37">
        <f t="shared" si="14"/>
        <v>0</v>
      </c>
      <c r="H50" s="37">
        <v>0</v>
      </c>
      <c r="I50" s="37">
        <v>0</v>
      </c>
      <c r="J50" s="37">
        <v>0</v>
      </c>
      <c r="K50" s="37">
        <f t="shared" si="15"/>
        <v>0</v>
      </c>
      <c r="L50" s="37">
        <v>0</v>
      </c>
      <c r="M50" s="37">
        <v>0</v>
      </c>
      <c r="N50" s="37">
        <v>0</v>
      </c>
      <c r="O50" s="37">
        <v>0</v>
      </c>
      <c r="P50" s="37">
        <f t="shared" si="16"/>
        <v>0</v>
      </c>
      <c r="Q50" s="38">
        <v>0</v>
      </c>
      <c r="R50" s="38">
        <v>0</v>
      </c>
    </row>
    <row r="51" spans="2:18" s="38" customFormat="1" ht="15.75" customHeight="1">
      <c r="B51" s="43" t="s">
        <v>121</v>
      </c>
      <c r="C51" s="37">
        <f t="shared" si="13"/>
        <v>2</v>
      </c>
      <c r="D51" s="37">
        <v>2</v>
      </c>
      <c r="E51" s="37">
        <v>0</v>
      </c>
      <c r="F51" s="37">
        <v>0</v>
      </c>
      <c r="G51" s="37">
        <f t="shared" si="14"/>
        <v>1269</v>
      </c>
      <c r="H51" s="37">
        <v>488</v>
      </c>
      <c r="I51" s="37">
        <v>781</v>
      </c>
      <c r="J51" s="37">
        <v>535</v>
      </c>
      <c r="K51" s="37">
        <f t="shared" si="15"/>
        <v>64</v>
      </c>
      <c r="L51" s="37">
        <v>50</v>
      </c>
      <c r="M51" s="37">
        <v>14</v>
      </c>
      <c r="N51" s="37">
        <v>0</v>
      </c>
      <c r="O51" s="37">
        <v>0</v>
      </c>
      <c r="P51" s="37">
        <f t="shared" si="16"/>
        <v>17</v>
      </c>
      <c r="Q51" s="38">
        <v>17</v>
      </c>
      <c r="R51" s="38">
        <v>0</v>
      </c>
    </row>
    <row r="52" spans="2:18" s="38" customFormat="1" ht="15.75" customHeight="1">
      <c r="B52" s="43" t="s">
        <v>122</v>
      </c>
      <c r="C52" s="37">
        <f t="shared" si="13"/>
        <v>0</v>
      </c>
      <c r="D52" s="37">
        <v>0</v>
      </c>
      <c r="E52" s="37">
        <v>0</v>
      </c>
      <c r="F52" s="37">
        <v>0</v>
      </c>
      <c r="G52" s="37">
        <f t="shared" si="14"/>
        <v>0</v>
      </c>
      <c r="H52" s="37">
        <v>0</v>
      </c>
      <c r="I52" s="37">
        <v>0</v>
      </c>
      <c r="J52" s="37">
        <v>0</v>
      </c>
      <c r="K52" s="37">
        <f t="shared" si="15"/>
        <v>0</v>
      </c>
      <c r="L52" s="37">
        <v>0</v>
      </c>
      <c r="M52" s="37">
        <v>0</v>
      </c>
      <c r="N52" s="37">
        <v>0</v>
      </c>
      <c r="O52" s="37">
        <v>0</v>
      </c>
      <c r="P52" s="37">
        <f t="shared" si="16"/>
        <v>0</v>
      </c>
      <c r="Q52" s="38">
        <v>0</v>
      </c>
      <c r="R52" s="38">
        <v>0</v>
      </c>
    </row>
    <row r="53" spans="2:18" s="38" customFormat="1" ht="15.75" customHeight="1">
      <c r="B53" s="43" t="s">
        <v>93</v>
      </c>
      <c r="C53" s="37">
        <f t="shared" si="13"/>
        <v>0</v>
      </c>
      <c r="D53" s="37">
        <v>0</v>
      </c>
      <c r="E53" s="37">
        <v>0</v>
      </c>
      <c r="F53" s="37">
        <v>0</v>
      </c>
      <c r="G53" s="37">
        <f t="shared" si="14"/>
        <v>0</v>
      </c>
      <c r="H53" s="37">
        <v>0</v>
      </c>
      <c r="I53" s="37">
        <v>0</v>
      </c>
      <c r="J53" s="37">
        <v>0</v>
      </c>
      <c r="K53" s="37">
        <f t="shared" si="15"/>
        <v>0</v>
      </c>
      <c r="L53" s="37">
        <v>0</v>
      </c>
      <c r="M53" s="37">
        <v>0</v>
      </c>
      <c r="N53" s="37">
        <v>0</v>
      </c>
      <c r="O53" s="37">
        <v>0</v>
      </c>
      <c r="P53" s="37">
        <f t="shared" si="16"/>
        <v>0</v>
      </c>
      <c r="Q53" s="38">
        <v>0</v>
      </c>
      <c r="R53" s="38">
        <v>0</v>
      </c>
    </row>
    <row r="54" spans="2:18" s="38" customFormat="1" ht="15.75" customHeight="1">
      <c r="B54" s="43" t="s">
        <v>94</v>
      </c>
      <c r="C54" s="37">
        <f t="shared" si="13"/>
        <v>0</v>
      </c>
      <c r="D54" s="37">
        <v>0</v>
      </c>
      <c r="E54" s="37">
        <v>0</v>
      </c>
      <c r="F54" s="37">
        <v>0</v>
      </c>
      <c r="G54" s="37">
        <f t="shared" si="14"/>
        <v>0</v>
      </c>
      <c r="H54" s="37">
        <v>0</v>
      </c>
      <c r="I54" s="37">
        <v>0</v>
      </c>
      <c r="J54" s="37">
        <v>0</v>
      </c>
      <c r="K54" s="37">
        <f t="shared" si="15"/>
        <v>0</v>
      </c>
      <c r="L54" s="37">
        <v>0</v>
      </c>
      <c r="M54" s="37">
        <v>0</v>
      </c>
      <c r="N54" s="37">
        <v>0</v>
      </c>
      <c r="O54" s="37">
        <v>0</v>
      </c>
      <c r="P54" s="37">
        <f t="shared" si="16"/>
        <v>0</v>
      </c>
      <c r="Q54" s="38">
        <v>0</v>
      </c>
      <c r="R54" s="38">
        <v>0</v>
      </c>
    </row>
    <row r="55" spans="2:18" s="38" customFormat="1" ht="15.75" customHeight="1">
      <c r="B55" s="43" t="s">
        <v>95</v>
      </c>
      <c r="C55" s="37">
        <f t="shared" si="13"/>
        <v>0</v>
      </c>
      <c r="D55" s="37">
        <v>0</v>
      </c>
      <c r="E55" s="37">
        <v>0</v>
      </c>
      <c r="F55" s="37">
        <v>0</v>
      </c>
      <c r="G55" s="37">
        <f t="shared" si="14"/>
        <v>0</v>
      </c>
      <c r="H55" s="37">
        <v>0</v>
      </c>
      <c r="I55" s="37">
        <v>0</v>
      </c>
      <c r="J55" s="37">
        <v>0</v>
      </c>
      <c r="K55" s="37">
        <f t="shared" si="15"/>
        <v>0</v>
      </c>
      <c r="L55" s="37">
        <v>0</v>
      </c>
      <c r="M55" s="37">
        <v>0</v>
      </c>
      <c r="N55" s="37">
        <v>0</v>
      </c>
      <c r="O55" s="37">
        <v>0</v>
      </c>
      <c r="P55" s="37">
        <f t="shared" si="16"/>
        <v>0</v>
      </c>
      <c r="Q55" s="38">
        <v>0</v>
      </c>
      <c r="R55" s="38">
        <v>0</v>
      </c>
    </row>
    <row r="56" spans="2:18" s="38" customFormat="1" ht="15.75" customHeight="1">
      <c r="B56" s="43" t="s">
        <v>123</v>
      </c>
      <c r="C56" s="37">
        <f t="shared" si="13"/>
        <v>0</v>
      </c>
      <c r="D56" s="37">
        <v>0</v>
      </c>
      <c r="E56" s="37">
        <v>0</v>
      </c>
      <c r="F56" s="37">
        <v>0</v>
      </c>
      <c r="G56" s="37">
        <f t="shared" si="14"/>
        <v>0</v>
      </c>
      <c r="H56" s="37">
        <v>0</v>
      </c>
      <c r="I56" s="37">
        <v>0</v>
      </c>
      <c r="J56" s="37">
        <v>0</v>
      </c>
      <c r="K56" s="37">
        <f t="shared" si="15"/>
        <v>0</v>
      </c>
      <c r="L56" s="37">
        <v>0</v>
      </c>
      <c r="M56" s="37">
        <v>0</v>
      </c>
      <c r="N56" s="37">
        <v>0</v>
      </c>
      <c r="O56" s="37">
        <v>0</v>
      </c>
      <c r="P56" s="37">
        <f t="shared" si="16"/>
        <v>0</v>
      </c>
      <c r="Q56" s="38">
        <v>0</v>
      </c>
      <c r="R56" s="38">
        <v>0</v>
      </c>
    </row>
    <row r="57" spans="2:18" s="38" customFormat="1" ht="15.75" customHeight="1">
      <c r="B57" s="43" t="s">
        <v>96</v>
      </c>
      <c r="C57" s="37">
        <f t="shared" si="13"/>
        <v>0</v>
      </c>
      <c r="D57" s="37">
        <v>0</v>
      </c>
      <c r="E57" s="37">
        <v>0</v>
      </c>
      <c r="F57" s="37">
        <v>0</v>
      </c>
      <c r="G57" s="37">
        <f t="shared" si="14"/>
        <v>0</v>
      </c>
      <c r="H57" s="37">
        <v>0</v>
      </c>
      <c r="I57" s="37">
        <v>0</v>
      </c>
      <c r="J57" s="37">
        <v>0</v>
      </c>
      <c r="K57" s="37">
        <f t="shared" si="15"/>
        <v>0</v>
      </c>
      <c r="L57" s="37">
        <v>0</v>
      </c>
      <c r="M57" s="37">
        <v>0</v>
      </c>
      <c r="N57" s="37">
        <v>0</v>
      </c>
      <c r="O57" s="37">
        <v>0</v>
      </c>
      <c r="P57" s="37">
        <f t="shared" si="16"/>
        <v>0</v>
      </c>
      <c r="Q57" s="38">
        <v>0</v>
      </c>
      <c r="R57" s="38">
        <v>0</v>
      </c>
    </row>
    <row r="58" spans="2:16" s="38" customFormat="1" ht="15.75" customHeight="1">
      <c r="B58" s="43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8" s="40" customFormat="1" ht="15.75" customHeight="1">
      <c r="A59" s="184" t="s">
        <v>158</v>
      </c>
      <c r="B59" s="185"/>
      <c r="C59" s="39">
        <f>SUM(C60:C62)</f>
        <v>10</v>
      </c>
      <c r="D59" s="39">
        <f aca="true" t="shared" si="17" ref="D59:R59">SUM(D60:D62)</f>
        <v>10</v>
      </c>
      <c r="E59" s="39">
        <f t="shared" si="17"/>
        <v>0</v>
      </c>
      <c r="F59" s="39">
        <f t="shared" si="17"/>
        <v>0</v>
      </c>
      <c r="G59" s="39">
        <f t="shared" si="17"/>
        <v>6337</v>
      </c>
      <c r="H59" s="39">
        <f t="shared" si="17"/>
        <v>2943</v>
      </c>
      <c r="I59" s="39">
        <f t="shared" si="17"/>
        <v>3394</v>
      </c>
      <c r="J59" s="39">
        <f t="shared" si="17"/>
        <v>2550</v>
      </c>
      <c r="K59" s="39">
        <f t="shared" si="17"/>
        <v>392</v>
      </c>
      <c r="L59" s="39">
        <f t="shared" si="17"/>
        <v>292</v>
      </c>
      <c r="M59" s="39">
        <f t="shared" si="17"/>
        <v>100</v>
      </c>
      <c r="N59" s="39">
        <f t="shared" si="17"/>
        <v>0</v>
      </c>
      <c r="O59" s="39">
        <f t="shared" si="17"/>
        <v>0</v>
      </c>
      <c r="P59" s="39">
        <f t="shared" si="17"/>
        <v>85</v>
      </c>
      <c r="Q59" s="40">
        <f t="shared" si="17"/>
        <v>85</v>
      </c>
      <c r="R59" s="40">
        <f t="shared" si="17"/>
        <v>0</v>
      </c>
    </row>
    <row r="60" spans="2:18" s="38" customFormat="1" ht="15.75" customHeight="1">
      <c r="B60" s="43" t="s">
        <v>99</v>
      </c>
      <c r="C60" s="37">
        <f>SUM(D60:F60)</f>
        <v>10</v>
      </c>
      <c r="D60" s="37">
        <v>10</v>
      </c>
      <c r="E60" s="37">
        <v>0</v>
      </c>
      <c r="F60" s="37">
        <v>0</v>
      </c>
      <c r="G60" s="37">
        <f>SUM(H60:I60)</f>
        <v>6337</v>
      </c>
      <c r="H60" s="37">
        <v>2943</v>
      </c>
      <c r="I60" s="37">
        <v>3394</v>
      </c>
      <c r="J60" s="37">
        <v>2550</v>
      </c>
      <c r="K60" s="37">
        <f>SUM(L60:O60)</f>
        <v>392</v>
      </c>
      <c r="L60" s="37">
        <v>292</v>
      </c>
      <c r="M60" s="37">
        <v>100</v>
      </c>
      <c r="N60" s="37">
        <v>0</v>
      </c>
      <c r="O60" s="37">
        <v>0</v>
      </c>
      <c r="P60" s="37">
        <f>Q60+R60</f>
        <v>85</v>
      </c>
      <c r="Q60" s="38">
        <v>85</v>
      </c>
      <c r="R60" s="38">
        <v>0</v>
      </c>
    </row>
    <row r="61" spans="2:18" s="38" customFormat="1" ht="15.75" customHeight="1">
      <c r="B61" s="43" t="s">
        <v>114</v>
      </c>
      <c r="C61" s="37">
        <f>SUM(D61:F61)</f>
        <v>0</v>
      </c>
      <c r="D61" s="37">
        <v>0</v>
      </c>
      <c r="E61" s="37">
        <v>0</v>
      </c>
      <c r="F61" s="37">
        <v>0</v>
      </c>
      <c r="G61" s="37">
        <f>SUM(H61:I61)</f>
        <v>0</v>
      </c>
      <c r="H61" s="37">
        <v>0</v>
      </c>
      <c r="I61" s="37">
        <v>0</v>
      </c>
      <c r="J61" s="37">
        <v>0</v>
      </c>
      <c r="K61" s="37">
        <f>SUM(L61:O61)</f>
        <v>0</v>
      </c>
      <c r="L61" s="37">
        <v>0</v>
      </c>
      <c r="M61" s="37">
        <v>0</v>
      </c>
      <c r="N61" s="37">
        <v>0</v>
      </c>
      <c r="O61" s="37">
        <v>0</v>
      </c>
      <c r="P61" s="37">
        <f>Q61+R61</f>
        <v>0</v>
      </c>
      <c r="Q61" s="38">
        <v>0</v>
      </c>
      <c r="R61" s="38">
        <v>0</v>
      </c>
    </row>
    <row r="62" spans="1:18" s="38" customFormat="1" ht="15.75" customHeight="1">
      <c r="A62" s="113"/>
      <c r="B62" s="114" t="s">
        <v>97</v>
      </c>
      <c r="C62" s="115">
        <f>SUM(D62:F62)</f>
        <v>0</v>
      </c>
      <c r="D62" s="115">
        <v>0</v>
      </c>
      <c r="E62" s="115">
        <v>0</v>
      </c>
      <c r="F62" s="115">
        <v>0</v>
      </c>
      <c r="G62" s="115">
        <f>SUM(H62:I62)</f>
        <v>0</v>
      </c>
      <c r="H62" s="115">
        <v>0</v>
      </c>
      <c r="I62" s="115">
        <v>0</v>
      </c>
      <c r="J62" s="115">
        <v>0</v>
      </c>
      <c r="K62" s="115">
        <f>SUM(L62:O62)</f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f>Q62+R62</f>
        <v>0</v>
      </c>
      <c r="Q62" s="113">
        <v>0</v>
      </c>
      <c r="R62" s="113">
        <v>0</v>
      </c>
    </row>
    <row r="63" spans="2:16" s="16" customFormat="1" ht="15.75" customHeight="1">
      <c r="B63" s="1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s="16" customFormat="1" ht="15.75" customHeight="1">
      <c r="B64" s="12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s="16" customFormat="1" ht="15.75" customHeight="1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s="16" customFormat="1" ht="15.75" customHeight="1">
      <c r="B66" s="1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s="16" customFormat="1" ht="15.75" customHeight="1"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s="16" customFormat="1" ht="15.75" customHeigh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16" customFormat="1" ht="15.75" customHeight="1"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16" customFormat="1" ht="15.75" customHeight="1">
      <c r="B70" s="12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16" customFormat="1" ht="15.75" customHeight="1"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s="16" customFormat="1" ht="15.75" customHeight="1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s="16" customFormat="1" ht="15.75" customHeight="1"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s="16" customFormat="1" ht="15.75" customHeight="1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s="16" customFormat="1" ht="15.7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s="16" customFormat="1" ht="15.75" customHeight="1">
      <c r="B76" s="12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="16" customFormat="1" ht="15.75" customHeight="1"/>
    <row r="78" s="16" customFormat="1" ht="15.75" customHeight="1"/>
    <row r="79" s="16" customFormat="1" ht="15.75" customHeight="1"/>
    <row r="80" s="16" customFormat="1" ht="15.75" customHeight="1"/>
    <row r="81" s="16" customFormat="1" ht="15.75" customHeight="1"/>
    <row r="82" s="16" customFormat="1" ht="15" customHeight="1"/>
    <row r="83" s="16" customFormat="1" ht="15" customHeight="1"/>
    <row r="84" s="16" customFormat="1" ht="15" customHeight="1"/>
    <row r="85" s="16" customFormat="1" ht="15" customHeight="1"/>
    <row r="86" s="16" customFormat="1" ht="15" customHeight="1"/>
    <row r="87" s="16" customFormat="1" ht="15" customHeight="1"/>
    <row r="88" s="16" customFormat="1" ht="15" customHeight="1"/>
    <row r="89" s="16" customFormat="1" ht="15" customHeight="1"/>
    <row r="90" s="16" customFormat="1" ht="15" customHeight="1"/>
    <row r="91" s="16" customFormat="1" ht="15" customHeight="1"/>
    <row r="92" s="16" customFormat="1" ht="15" customHeight="1"/>
    <row r="93" s="16" customFormat="1" ht="15" customHeight="1"/>
    <row r="94" s="16" customFormat="1" ht="15" customHeight="1"/>
    <row r="95" s="16" customFormat="1" ht="15" customHeight="1"/>
    <row r="96" s="16" customFormat="1" ht="15" customHeight="1"/>
    <row r="97" ht="15" customHeight="1"/>
    <row r="98" ht="15" customHeight="1"/>
  </sheetData>
  <mergeCells count="20">
    <mergeCell ref="P2:R3"/>
    <mergeCell ref="G2:I3"/>
    <mergeCell ref="K3:K4"/>
    <mergeCell ref="A2:B4"/>
    <mergeCell ref="J2:J4"/>
    <mergeCell ref="K2:O2"/>
    <mergeCell ref="C2:F3"/>
    <mergeCell ref="N3:O3"/>
    <mergeCell ref="L3:M3"/>
    <mergeCell ref="A12:B12"/>
    <mergeCell ref="A5:B5"/>
    <mergeCell ref="A6:B6"/>
    <mergeCell ref="A7:B7"/>
    <mergeCell ref="A9:B9"/>
    <mergeCell ref="A8:B8"/>
    <mergeCell ref="A59:B59"/>
    <mergeCell ref="A13:B13"/>
    <mergeCell ref="A25:B25"/>
    <mergeCell ref="A39:B39"/>
    <mergeCell ref="A43:B43"/>
  </mergeCells>
  <printOptions horizontalCentered="1"/>
  <pageMargins left="0.6692913385826772" right="0.6692913385826772" top="0.7874015748031497" bottom="0.5905511811023623" header="0.3937007874015748" footer="0.3937007874015748"/>
  <pageSetup firstPageNumber="59" useFirstPageNumber="1" horizontalDpi="600" verticalDpi="600" orientation="portrait" paperSize="9" scale="80" r:id="rId1"/>
  <headerFooter alignWithMargins="0">
    <oddHeader>&amp;R&amp;18高等学校</oddHeader>
    <oddFooter>&amp;C&amp;"ＭＳ Ｐ明朝,標準"&amp;14-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75"/>
  <sheetViews>
    <sheetView showOutlineSymbols="0" zoomScale="85" zoomScaleNormal="8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" sqref="E9"/>
    </sheetView>
  </sheetViews>
  <sheetFormatPr defaultColWidth="9.00390625" defaultRowHeight="13.5"/>
  <cols>
    <col min="1" max="1" width="2.625" style="2" customWidth="1"/>
    <col min="2" max="2" width="9.625" style="4" customWidth="1"/>
    <col min="3" max="3" width="8.125" style="2" customWidth="1"/>
    <col min="4" max="4" width="8.125" style="3" customWidth="1"/>
    <col min="5" max="6" width="7.875" style="3" customWidth="1"/>
    <col min="7" max="15" width="7.625" style="3" customWidth="1"/>
    <col min="16" max="30" width="6.125" style="3" customWidth="1"/>
    <col min="31" max="33" width="4.625" style="3" customWidth="1"/>
    <col min="34" max="34" width="13.375" style="2" customWidth="1"/>
    <col min="35" max="16384" width="14.00390625" style="2" customWidth="1"/>
  </cols>
  <sheetData>
    <row r="1" spans="1:2" s="46" customFormat="1" ht="24" customHeight="1">
      <c r="A1" s="45" t="s">
        <v>176</v>
      </c>
      <c r="B1" s="45"/>
    </row>
    <row r="2" spans="1:33" s="55" customFormat="1" ht="15" customHeight="1">
      <c r="A2" s="173" t="s">
        <v>1</v>
      </c>
      <c r="B2" s="174"/>
      <c r="C2" s="207" t="s">
        <v>2</v>
      </c>
      <c r="D2" s="206" t="s">
        <v>6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8"/>
      <c r="P2" s="207" t="s">
        <v>6</v>
      </c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 t="s">
        <v>13</v>
      </c>
      <c r="AF2" s="206"/>
      <c r="AG2" s="208"/>
    </row>
    <row r="3" spans="1:33" s="55" customFormat="1" ht="15" customHeight="1">
      <c r="A3" s="173"/>
      <c r="B3" s="174"/>
      <c r="C3" s="172"/>
      <c r="D3" s="206" t="s">
        <v>7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8"/>
      <c r="P3" s="207" t="s">
        <v>14</v>
      </c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 t="s">
        <v>2</v>
      </c>
      <c r="AF3" s="206" t="s">
        <v>4</v>
      </c>
      <c r="AG3" s="208" t="s">
        <v>5</v>
      </c>
    </row>
    <row r="4" spans="1:33" s="55" customFormat="1" ht="15" customHeight="1">
      <c r="A4" s="173"/>
      <c r="B4" s="174"/>
      <c r="C4" s="172"/>
      <c r="D4" s="206" t="s">
        <v>2</v>
      </c>
      <c r="E4" s="206"/>
      <c r="F4" s="206"/>
      <c r="G4" s="206" t="s">
        <v>8</v>
      </c>
      <c r="H4" s="206"/>
      <c r="I4" s="206"/>
      <c r="J4" s="206" t="s">
        <v>9</v>
      </c>
      <c r="K4" s="206"/>
      <c r="L4" s="206"/>
      <c r="M4" s="206" t="s">
        <v>10</v>
      </c>
      <c r="N4" s="206"/>
      <c r="O4" s="208"/>
      <c r="P4" s="207" t="s">
        <v>2</v>
      </c>
      <c r="Q4" s="206"/>
      <c r="R4" s="206"/>
      <c r="S4" s="206" t="s">
        <v>15</v>
      </c>
      <c r="T4" s="206"/>
      <c r="U4" s="206"/>
      <c r="V4" s="206" t="s">
        <v>16</v>
      </c>
      <c r="W4" s="206"/>
      <c r="X4" s="206"/>
      <c r="Y4" s="206" t="s">
        <v>17</v>
      </c>
      <c r="Z4" s="206"/>
      <c r="AA4" s="206"/>
      <c r="AB4" s="206" t="s">
        <v>18</v>
      </c>
      <c r="AC4" s="206"/>
      <c r="AD4" s="206"/>
      <c r="AE4" s="209"/>
      <c r="AF4" s="209"/>
      <c r="AG4" s="180"/>
    </row>
    <row r="5" spans="1:33" s="55" customFormat="1" ht="15" customHeight="1">
      <c r="A5" s="173"/>
      <c r="B5" s="174"/>
      <c r="C5" s="172"/>
      <c r="D5" s="145" t="s">
        <v>2</v>
      </c>
      <c r="E5" s="145" t="s">
        <v>4</v>
      </c>
      <c r="F5" s="145" t="s">
        <v>5</v>
      </c>
      <c r="G5" s="145" t="s">
        <v>2</v>
      </c>
      <c r="H5" s="145" t="s">
        <v>4</v>
      </c>
      <c r="I5" s="145" t="s">
        <v>5</v>
      </c>
      <c r="J5" s="145" t="s">
        <v>2</v>
      </c>
      <c r="K5" s="145" t="s">
        <v>4</v>
      </c>
      <c r="L5" s="145" t="s">
        <v>5</v>
      </c>
      <c r="M5" s="145" t="s">
        <v>2</v>
      </c>
      <c r="N5" s="145" t="s">
        <v>4</v>
      </c>
      <c r="O5" s="146" t="s">
        <v>5</v>
      </c>
      <c r="P5" s="144" t="s">
        <v>2</v>
      </c>
      <c r="Q5" s="145" t="s">
        <v>4</v>
      </c>
      <c r="R5" s="145" t="s">
        <v>5</v>
      </c>
      <c r="S5" s="145" t="s">
        <v>2</v>
      </c>
      <c r="T5" s="145" t="s">
        <v>4</v>
      </c>
      <c r="U5" s="145" t="s">
        <v>5</v>
      </c>
      <c r="V5" s="145" t="s">
        <v>2</v>
      </c>
      <c r="W5" s="145" t="s">
        <v>4</v>
      </c>
      <c r="X5" s="145" t="s">
        <v>5</v>
      </c>
      <c r="Y5" s="145" t="s">
        <v>2</v>
      </c>
      <c r="Z5" s="145" t="s">
        <v>4</v>
      </c>
      <c r="AA5" s="145" t="s">
        <v>5</v>
      </c>
      <c r="AB5" s="145" t="s">
        <v>2</v>
      </c>
      <c r="AC5" s="145" t="s">
        <v>4</v>
      </c>
      <c r="AD5" s="145" t="s">
        <v>5</v>
      </c>
      <c r="AE5" s="209"/>
      <c r="AF5" s="209"/>
      <c r="AG5" s="180"/>
    </row>
    <row r="6" spans="1:33" s="50" customFormat="1" ht="15.75" customHeight="1">
      <c r="A6" s="182" t="s">
        <v>139</v>
      </c>
      <c r="B6" s="183"/>
      <c r="C6" s="47">
        <f>D6+P6+AE6</f>
        <v>115488</v>
      </c>
      <c r="D6" s="48">
        <f aca="true" t="shared" si="0" ref="D6:F8">G6+J6+M6</f>
        <v>112337</v>
      </c>
      <c r="E6" s="48">
        <f t="shared" si="0"/>
        <v>56999</v>
      </c>
      <c r="F6" s="48">
        <f t="shared" si="0"/>
        <v>55338</v>
      </c>
      <c r="G6" s="48">
        <f>H6+I6</f>
        <v>37452</v>
      </c>
      <c r="H6" s="48">
        <v>19073</v>
      </c>
      <c r="I6" s="48">
        <v>18379</v>
      </c>
      <c r="J6" s="48">
        <f>K6+L6</f>
        <v>37951</v>
      </c>
      <c r="K6" s="48">
        <v>19376</v>
      </c>
      <c r="L6" s="48">
        <v>18575</v>
      </c>
      <c r="M6" s="48">
        <f>N6+O6</f>
        <v>36934</v>
      </c>
      <c r="N6" s="48">
        <v>18550</v>
      </c>
      <c r="O6" s="48">
        <v>18384</v>
      </c>
      <c r="P6" s="48">
        <f aca="true" t="shared" si="1" ref="P6:R8">S6+V6+Y6+AB6</f>
        <v>3096</v>
      </c>
      <c r="Q6" s="49">
        <f t="shared" si="1"/>
        <v>1771</v>
      </c>
      <c r="R6" s="49">
        <f t="shared" si="1"/>
        <v>1325</v>
      </c>
      <c r="S6" s="48">
        <f>T6+U6</f>
        <v>1061</v>
      </c>
      <c r="T6" s="49">
        <v>579</v>
      </c>
      <c r="U6" s="49">
        <v>482</v>
      </c>
      <c r="V6" s="49">
        <f>W6+X6</f>
        <v>845</v>
      </c>
      <c r="W6" s="49">
        <v>468</v>
      </c>
      <c r="X6" s="49">
        <v>377</v>
      </c>
      <c r="Y6" s="49">
        <f>Z6+AA6</f>
        <v>705</v>
      </c>
      <c r="Z6" s="49">
        <v>433</v>
      </c>
      <c r="AA6" s="49">
        <v>272</v>
      </c>
      <c r="AB6" s="49">
        <f>AC6+AD6</f>
        <v>485</v>
      </c>
      <c r="AC6" s="49">
        <v>291</v>
      </c>
      <c r="AD6" s="49">
        <v>194</v>
      </c>
      <c r="AE6" s="49">
        <f>AF6+AG6</f>
        <v>55</v>
      </c>
      <c r="AF6" s="49">
        <v>29</v>
      </c>
      <c r="AG6" s="49">
        <v>26</v>
      </c>
    </row>
    <row r="7" spans="1:33" s="50" customFormat="1" ht="15.75" customHeight="1">
      <c r="A7" s="182" t="s">
        <v>78</v>
      </c>
      <c r="B7" s="183"/>
      <c r="C7" s="47">
        <f>D7+P7+AE7</f>
        <v>112090</v>
      </c>
      <c r="D7" s="48">
        <f t="shared" si="0"/>
        <v>108989</v>
      </c>
      <c r="E7" s="48">
        <f t="shared" si="0"/>
        <v>55480</v>
      </c>
      <c r="F7" s="48">
        <f t="shared" si="0"/>
        <v>53509</v>
      </c>
      <c r="G7" s="48">
        <f>H7+I7</f>
        <v>35469</v>
      </c>
      <c r="H7" s="48">
        <v>17964</v>
      </c>
      <c r="I7" s="48">
        <v>17505</v>
      </c>
      <c r="J7" s="48">
        <f>K7+L7</f>
        <v>36504</v>
      </c>
      <c r="K7" s="48">
        <v>18609</v>
      </c>
      <c r="L7" s="48">
        <v>17895</v>
      </c>
      <c r="M7" s="48">
        <f>N7+O7</f>
        <v>37016</v>
      </c>
      <c r="N7" s="48">
        <v>18907</v>
      </c>
      <c r="O7" s="48">
        <v>18109</v>
      </c>
      <c r="P7" s="48">
        <f t="shared" si="1"/>
        <v>3074</v>
      </c>
      <c r="Q7" s="49">
        <f t="shared" si="1"/>
        <v>1713</v>
      </c>
      <c r="R7" s="49">
        <f t="shared" si="1"/>
        <v>1361</v>
      </c>
      <c r="S7" s="48">
        <f>T7+U7</f>
        <v>1058</v>
      </c>
      <c r="T7" s="49">
        <v>563</v>
      </c>
      <c r="U7" s="49">
        <v>495</v>
      </c>
      <c r="V7" s="49">
        <f>W7+X7</f>
        <v>760</v>
      </c>
      <c r="W7" s="49">
        <v>400</v>
      </c>
      <c r="X7" s="49">
        <v>360</v>
      </c>
      <c r="Y7" s="49">
        <f>Z7+AA7</f>
        <v>728</v>
      </c>
      <c r="Z7" s="49">
        <v>411</v>
      </c>
      <c r="AA7" s="49">
        <v>317</v>
      </c>
      <c r="AB7" s="49">
        <f>AC7+AD7</f>
        <v>528</v>
      </c>
      <c r="AC7" s="49">
        <v>339</v>
      </c>
      <c r="AD7" s="49">
        <v>189</v>
      </c>
      <c r="AE7" s="49">
        <f>AF7+AG7</f>
        <v>27</v>
      </c>
      <c r="AF7" s="49">
        <v>27</v>
      </c>
      <c r="AG7" s="49">
        <v>0</v>
      </c>
    </row>
    <row r="8" spans="1:33" s="50" customFormat="1" ht="15.75" customHeight="1">
      <c r="A8" s="182" t="s">
        <v>140</v>
      </c>
      <c r="B8" s="183"/>
      <c r="C8" s="47">
        <f>D8+P8+AE8</f>
        <v>107756</v>
      </c>
      <c r="D8" s="48">
        <f t="shared" si="0"/>
        <v>104604</v>
      </c>
      <c r="E8" s="48">
        <f t="shared" si="0"/>
        <v>53255</v>
      </c>
      <c r="F8" s="48">
        <f t="shared" si="0"/>
        <v>51349</v>
      </c>
      <c r="G8" s="48">
        <f>H8+I8</f>
        <v>34285</v>
      </c>
      <c r="H8" s="48">
        <v>17458</v>
      </c>
      <c r="I8" s="48">
        <v>16827</v>
      </c>
      <c r="J8" s="48">
        <f>K8+L8</f>
        <v>34616</v>
      </c>
      <c r="K8" s="48">
        <v>17556</v>
      </c>
      <c r="L8" s="48">
        <v>17060</v>
      </c>
      <c r="M8" s="48">
        <f>N8+O8</f>
        <v>35703</v>
      </c>
      <c r="N8" s="48">
        <v>18241</v>
      </c>
      <c r="O8" s="48">
        <v>17462</v>
      </c>
      <c r="P8" s="48">
        <f t="shared" si="1"/>
        <v>3129</v>
      </c>
      <c r="Q8" s="49">
        <f t="shared" si="1"/>
        <v>1688</v>
      </c>
      <c r="R8" s="49">
        <f t="shared" si="1"/>
        <v>1441</v>
      </c>
      <c r="S8" s="48">
        <f>T8+U8</f>
        <v>1159</v>
      </c>
      <c r="T8" s="49">
        <v>616</v>
      </c>
      <c r="U8" s="49">
        <v>543</v>
      </c>
      <c r="V8" s="48">
        <f>W8+X8</f>
        <v>801</v>
      </c>
      <c r="W8" s="49">
        <v>434</v>
      </c>
      <c r="X8" s="49">
        <v>367</v>
      </c>
      <c r="Y8" s="48">
        <f>Z8+AA8</f>
        <v>644</v>
      </c>
      <c r="Z8" s="49">
        <v>336</v>
      </c>
      <c r="AA8" s="49">
        <v>308</v>
      </c>
      <c r="AB8" s="48">
        <f>AC8+AD8</f>
        <v>525</v>
      </c>
      <c r="AC8" s="49">
        <v>302</v>
      </c>
      <c r="AD8" s="49">
        <v>223</v>
      </c>
      <c r="AE8" s="48">
        <f>AF8+AG8</f>
        <v>23</v>
      </c>
      <c r="AF8" s="49">
        <v>23</v>
      </c>
      <c r="AG8" s="49">
        <v>0</v>
      </c>
    </row>
    <row r="9" spans="1:33" s="50" customFormat="1" ht="15.75" customHeight="1">
      <c r="A9" s="182" t="s">
        <v>166</v>
      </c>
      <c r="B9" s="183"/>
      <c r="C9" s="47">
        <f>D9+P9+AE9</f>
        <v>104780</v>
      </c>
      <c r="D9" s="48">
        <f>G9+J9+M9</f>
        <v>101673</v>
      </c>
      <c r="E9" s="48">
        <v>51628</v>
      </c>
      <c r="F9" s="48">
        <v>50045</v>
      </c>
      <c r="G9" s="48">
        <f>H9+I9</f>
        <v>34773</v>
      </c>
      <c r="H9" s="48">
        <v>17644</v>
      </c>
      <c r="I9" s="48">
        <v>17129</v>
      </c>
      <c r="J9" s="48">
        <f>K9+L9</f>
        <v>33219</v>
      </c>
      <c r="K9" s="48">
        <v>16897</v>
      </c>
      <c r="L9" s="48">
        <v>16322</v>
      </c>
      <c r="M9" s="48">
        <f>N9+O9</f>
        <v>33681</v>
      </c>
      <c r="N9" s="48">
        <v>17087</v>
      </c>
      <c r="O9" s="48">
        <v>16594</v>
      </c>
      <c r="P9" s="48">
        <f>S9+V9+Y9+AB9</f>
        <v>3085</v>
      </c>
      <c r="Q9" s="49">
        <v>1724</v>
      </c>
      <c r="R9" s="49">
        <v>1361</v>
      </c>
      <c r="S9" s="48">
        <f>T9+U9</f>
        <v>1152</v>
      </c>
      <c r="T9" s="49">
        <v>657</v>
      </c>
      <c r="U9" s="49">
        <v>495</v>
      </c>
      <c r="V9" s="49">
        <f>W9+X9</f>
        <v>825</v>
      </c>
      <c r="W9" s="49">
        <v>455</v>
      </c>
      <c r="X9" s="49">
        <v>370</v>
      </c>
      <c r="Y9" s="49">
        <f>Z9+AA9</f>
        <v>654</v>
      </c>
      <c r="Z9" s="49">
        <v>362</v>
      </c>
      <c r="AA9" s="49">
        <v>292</v>
      </c>
      <c r="AB9" s="49">
        <f>AC9+AD9</f>
        <v>454</v>
      </c>
      <c r="AC9" s="49">
        <v>250</v>
      </c>
      <c r="AD9" s="49">
        <v>204</v>
      </c>
      <c r="AE9" s="49">
        <f>AF9+AG9</f>
        <v>22</v>
      </c>
      <c r="AF9" s="49">
        <v>22</v>
      </c>
      <c r="AG9" s="49">
        <v>0</v>
      </c>
    </row>
    <row r="10" spans="1:33" s="57" customFormat="1" ht="15.75" customHeight="1">
      <c r="A10" s="182" t="s">
        <v>167</v>
      </c>
      <c r="B10" s="183"/>
      <c r="C10" s="56">
        <f aca="true" t="shared" si="2" ref="C10:AG10">C14+C26+C40+C44+C60</f>
        <v>102365</v>
      </c>
      <c r="D10" s="56">
        <f t="shared" si="2"/>
        <v>99092</v>
      </c>
      <c r="E10" s="56">
        <f t="shared" si="2"/>
        <v>50527</v>
      </c>
      <c r="F10" s="56">
        <f t="shared" si="2"/>
        <v>48565</v>
      </c>
      <c r="G10" s="56">
        <f t="shared" si="2"/>
        <v>32995</v>
      </c>
      <c r="H10" s="56">
        <f t="shared" si="2"/>
        <v>16880</v>
      </c>
      <c r="I10" s="56">
        <f t="shared" si="2"/>
        <v>16115</v>
      </c>
      <c r="J10" s="56">
        <f t="shared" si="2"/>
        <v>33734</v>
      </c>
      <c r="K10" s="56">
        <f t="shared" si="2"/>
        <v>17150</v>
      </c>
      <c r="L10" s="56">
        <f t="shared" si="2"/>
        <v>16584</v>
      </c>
      <c r="M10" s="56">
        <f t="shared" si="2"/>
        <v>32363</v>
      </c>
      <c r="N10" s="56">
        <f t="shared" si="2"/>
        <v>16497</v>
      </c>
      <c r="O10" s="56">
        <f t="shared" si="2"/>
        <v>15866</v>
      </c>
      <c r="P10" s="56">
        <f t="shared" si="2"/>
        <v>3252</v>
      </c>
      <c r="Q10" s="56">
        <f t="shared" si="2"/>
        <v>1777</v>
      </c>
      <c r="R10" s="56">
        <f t="shared" si="2"/>
        <v>1475</v>
      </c>
      <c r="S10" s="56">
        <f t="shared" si="2"/>
        <v>1241</v>
      </c>
      <c r="T10" s="56">
        <f t="shared" si="2"/>
        <v>642</v>
      </c>
      <c r="U10" s="56">
        <f t="shared" si="2"/>
        <v>599</v>
      </c>
      <c r="V10" s="56">
        <f t="shared" si="2"/>
        <v>824</v>
      </c>
      <c r="W10" s="56">
        <f t="shared" si="2"/>
        <v>476</v>
      </c>
      <c r="X10" s="56">
        <f t="shared" si="2"/>
        <v>348</v>
      </c>
      <c r="Y10" s="56">
        <f t="shared" si="2"/>
        <v>661</v>
      </c>
      <c r="Z10" s="56">
        <f t="shared" si="2"/>
        <v>372</v>
      </c>
      <c r="AA10" s="56">
        <f t="shared" si="2"/>
        <v>289</v>
      </c>
      <c r="AB10" s="56">
        <f t="shared" si="2"/>
        <v>526</v>
      </c>
      <c r="AC10" s="56">
        <f t="shared" si="2"/>
        <v>287</v>
      </c>
      <c r="AD10" s="56">
        <f t="shared" si="2"/>
        <v>239</v>
      </c>
      <c r="AE10" s="56">
        <f t="shared" si="2"/>
        <v>21</v>
      </c>
      <c r="AF10" s="56">
        <f t="shared" si="2"/>
        <v>21</v>
      </c>
      <c r="AG10" s="56">
        <f t="shared" si="2"/>
        <v>0</v>
      </c>
    </row>
    <row r="11" spans="1:33" s="50" customFormat="1" ht="15.75" customHeight="1">
      <c r="A11" s="182" t="s">
        <v>11</v>
      </c>
      <c r="B11" s="183"/>
      <c r="C11" s="47">
        <f>D11+P11+AE11</f>
        <v>70535</v>
      </c>
      <c r="D11" s="48">
        <f aca="true" t="shared" si="3" ref="D11:F12">G11+J11+M11</f>
        <v>67262</v>
      </c>
      <c r="E11" s="48">
        <f t="shared" si="3"/>
        <v>34537</v>
      </c>
      <c r="F11" s="48">
        <f t="shared" si="3"/>
        <v>32725</v>
      </c>
      <c r="G11" s="48">
        <f>H11+I11</f>
        <v>22210</v>
      </c>
      <c r="H11" s="48">
        <v>11477</v>
      </c>
      <c r="I11" s="48">
        <v>10733</v>
      </c>
      <c r="J11" s="48">
        <f>K11+L11</f>
        <v>22930</v>
      </c>
      <c r="K11" s="48">
        <v>11651</v>
      </c>
      <c r="L11" s="48">
        <v>11279</v>
      </c>
      <c r="M11" s="48">
        <f>N11+O11</f>
        <v>22122</v>
      </c>
      <c r="N11" s="48">
        <v>11409</v>
      </c>
      <c r="O11" s="48">
        <v>10713</v>
      </c>
      <c r="P11" s="48">
        <f aca="true" t="shared" si="4" ref="P11:R12">S11+V11+Y11+AB11</f>
        <v>3252</v>
      </c>
      <c r="Q11" s="49">
        <f t="shared" si="4"/>
        <v>1777</v>
      </c>
      <c r="R11" s="48">
        <f t="shared" si="4"/>
        <v>1475</v>
      </c>
      <c r="S11" s="49">
        <f>T11+U11</f>
        <v>1241</v>
      </c>
      <c r="T11" s="48">
        <v>642</v>
      </c>
      <c r="U11" s="48">
        <v>599</v>
      </c>
      <c r="V11" s="49">
        <f>W11+X11</f>
        <v>824</v>
      </c>
      <c r="W11" s="48">
        <v>476</v>
      </c>
      <c r="X11" s="48">
        <v>348</v>
      </c>
      <c r="Y11" s="48">
        <f>Z11+AA11</f>
        <v>661</v>
      </c>
      <c r="Z11" s="48">
        <v>372</v>
      </c>
      <c r="AA11" s="48">
        <v>289</v>
      </c>
      <c r="AB11" s="48">
        <f>AC11+AD11</f>
        <v>526</v>
      </c>
      <c r="AC11" s="48">
        <v>287</v>
      </c>
      <c r="AD11" s="48">
        <v>239</v>
      </c>
      <c r="AE11" s="48">
        <f>AF11+AG11</f>
        <v>21</v>
      </c>
      <c r="AF11" s="48">
        <v>21</v>
      </c>
      <c r="AG11" s="48">
        <v>0</v>
      </c>
    </row>
    <row r="12" spans="1:33" s="50" customFormat="1" ht="15.75" customHeight="1">
      <c r="A12" s="182" t="s">
        <v>12</v>
      </c>
      <c r="B12" s="183"/>
      <c r="C12" s="47">
        <f>D12+P12+AE12</f>
        <v>31830</v>
      </c>
      <c r="D12" s="48">
        <f t="shared" si="3"/>
        <v>31830</v>
      </c>
      <c r="E12" s="48">
        <f t="shared" si="3"/>
        <v>15990</v>
      </c>
      <c r="F12" s="48">
        <f t="shared" si="3"/>
        <v>15840</v>
      </c>
      <c r="G12" s="48">
        <f>H12+I12</f>
        <v>10785</v>
      </c>
      <c r="H12" s="48">
        <v>5403</v>
      </c>
      <c r="I12" s="48">
        <v>5382</v>
      </c>
      <c r="J12" s="48">
        <f>K12+L12</f>
        <v>10804</v>
      </c>
      <c r="K12" s="48">
        <v>5499</v>
      </c>
      <c r="L12" s="48">
        <v>5305</v>
      </c>
      <c r="M12" s="48">
        <f>N12+O12</f>
        <v>10241</v>
      </c>
      <c r="N12" s="48">
        <v>5088</v>
      </c>
      <c r="O12" s="48">
        <v>5153</v>
      </c>
      <c r="P12" s="48">
        <f t="shared" si="4"/>
        <v>0</v>
      </c>
      <c r="Q12" s="49">
        <f t="shared" si="4"/>
        <v>0</v>
      </c>
      <c r="R12" s="49">
        <f t="shared" si="4"/>
        <v>0</v>
      </c>
      <c r="S12" s="49">
        <f>T12+U12</f>
        <v>0</v>
      </c>
      <c r="T12" s="49">
        <v>0</v>
      </c>
      <c r="U12" s="49">
        <v>0</v>
      </c>
      <c r="V12" s="48">
        <f>W12+X12</f>
        <v>0</v>
      </c>
      <c r="W12" s="49">
        <v>0</v>
      </c>
      <c r="X12" s="49">
        <v>0</v>
      </c>
      <c r="Y12" s="48">
        <f>Z12+AA12</f>
        <v>0</v>
      </c>
      <c r="Z12" s="49">
        <v>0</v>
      </c>
      <c r="AA12" s="49">
        <v>0</v>
      </c>
      <c r="AB12" s="48">
        <f>AC12+AD12</f>
        <v>0</v>
      </c>
      <c r="AC12" s="49">
        <v>0</v>
      </c>
      <c r="AD12" s="49">
        <v>0</v>
      </c>
      <c r="AE12" s="49">
        <f>AF12+AG12</f>
        <v>0</v>
      </c>
      <c r="AF12" s="49">
        <v>0</v>
      </c>
      <c r="AG12" s="49">
        <v>0</v>
      </c>
    </row>
    <row r="13" spans="2:33" s="50" customFormat="1" ht="15.75" customHeight="1">
      <c r="B13" s="51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s="57" customFormat="1" ht="15.75" customHeight="1">
      <c r="A14" s="184" t="s">
        <v>154</v>
      </c>
      <c r="B14" s="185"/>
      <c r="C14" s="39">
        <f>SUM(C15:C24)</f>
        <v>5930</v>
      </c>
      <c r="D14" s="121">
        <f aca="true" t="shared" si="5" ref="D14:AG14">SUM(D15:D24)</f>
        <v>5783</v>
      </c>
      <c r="E14" s="121">
        <f t="shared" si="5"/>
        <v>3098</v>
      </c>
      <c r="F14" s="121">
        <f t="shared" si="5"/>
        <v>2685</v>
      </c>
      <c r="G14" s="121">
        <f t="shared" si="5"/>
        <v>1906</v>
      </c>
      <c r="H14" s="121">
        <f t="shared" si="5"/>
        <v>1009</v>
      </c>
      <c r="I14" s="121">
        <f t="shared" si="5"/>
        <v>897</v>
      </c>
      <c r="J14" s="121">
        <f t="shared" si="5"/>
        <v>1960</v>
      </c>
      <c r="K14" s="121">
        <f t="shared" si="5"/>
        <v>1038</v>
      </c>
      <c r="L14" s="121">
        <f t="shared" si="5"/>
        <v>922</v>
      </c>
      <c r="M14" s="121">
        <f t="shared" si="5"/>
        <v>1917</v>
      </c>
      <c r="N14" s="121">
        <f t="shared" si="5"/>
        <v>1051</v>
      </c>
      <c r="O14" s="121">
        <f t="shared" si="5"/>
        <v>866</v>
      </c>
      <c r="P14" s="122">
        <f t="shared" si="5"/>
        <v>147</v>
      </c>
      <c r="Q14" s="122">
        <f t="shared" si="5"/>
        <v>96</v>
      </c>
      <c r="R14" s="122">
        <f t="shared" si="5"/>
        <v>51</v>
      </c>
      <c r="S14" s="122">
        <f t="shared" si="5"/>
        <v>39</v>
      </c>
      <c r="T14" s="122">
        <f t="shared" si="5"/>
        <v>27</v>
      </c>
      <c r="U14" s="122">
        <f t="shared" si="5"/>
        <v>12</v>
      </c>
      <c r="V14" s="122">
        <f t="shared" si="5"/>
        <v>41</v>
      </c>
      <c r="W14" s="122">
        <f t="shared" si="5"/>
        <v>27</v>
      </c>
      <c r="X14" s="122">
        <f t="shared" si="5"/>
        <v>14</v>
      </c>
      <c r="Y14" s="122">
        <f t="shared" si="5"/>
        <v>45</v>
      </c>
      <c r="Z14" s="122">
        <f t="shared" si="5"/>
        <v>26</v>
      </c>
      <c r="AA14" s="122">
        <f t="shared" si="5"/>
        <v>19</v>
      </c>
      <c r="AB14" s="122">
        <f t="shared" si="5"/>
        <v>22</v>
      </c>
      <c r="AC14" s="122">
        <f t="shared" si="5"/>
        <v>16</v>
      </c>
      <c r="AD14" s="122">
        <f t="shared" si="5"/>
        <v>6</v>
      </c>
      <c r="AE14" s="122">
        <f t="shared" si="5"/>
        <v>0</v>
      </c>
      <c r="AF14" s="49">
        <f t="shared" si="5"/>
        <v>0</v>
      </c>
      <c r="AG14" s="49">
        <f t="shared" si="5"/>
        <v>0</v>
      </c>
    </row>
    <row r="15" spans="2:33" s="50" customFormat="1" ht="15.75" customHeight="1">
      <c r="B15" s="36" t="s">
        <v>101</v>
      </c>
      <c r="C15" s="47">
        <f aca="true" t="shared" si="6" ref="C15:C24">D15+P15+AE15</f>
        <v>321</v>
      </c>
      <c r="D15" s="48">
        <f aca="true" t="shared" si="7" ref="D15:D24">G15+J15+M15</f>
        <v>321</v>
      </c>
      <c r="E15" s="48">
        <f>H15+K15+N15</f>
        <v>176</v>
      </c>
      <c r="F15" s="48">
        <f>I15+L15+O15</f>
        <v>145</v>
      </c>
      <c r="G15" s="48">
        <f aca="true" t="shared" si="8" ref="G15:G24">H15+I15</f>
        <v>107</v>
      </c>
      <c r="H15" s="48">
        <v>59</v>
      </c>
      <c r="I15" s="48">
        <v>48</v>
      </c>
      <c r="J15" s="48">
        <f aca="true" t="shared" si="9" ref="J15:J24">K15+L15</f>
        <v>107</v>
      </c>
      <c r="K15" s="48">
        <v>57</v>
      </c>
      <c r="L15" s="48">
        <v>50</v>
      </c>
      <c r="M15" s="48">
        <f aca="true" t="shared" si="10" ref="M15:M24">N15+O15</f>
        <v>107</v>
      </c>
      <c r="N15" s="48">
        <v>60</v>
      </c>
      <c r="O15" s="48">
        <v>47</v>
      </c>
      <c r="P15" s="49">
        <f aca="true" t="shared" si="11" ref="P15:P24">S15+V15+Y15+AB15</f>
        <v>0</v>
      </c>
      <c r="Q15" s="49">
        <f>T15+W15+Z15+AC15</f>
        <v>0</v>
      </c>
      <c r="R15" s="49">
        <f>U15+X15+AA15+AD15</f>
        <v>0</v>
      </c>
      <c r="S15" s="49">
        <f aca="true" t="shared" si="12" ref="S15:S24">T15+U15</f>
        <v>0</v>
      </c>
      <c r="T15" s="49">
        <v>0</v>
      </c>
      <c r="U15" s="49">
        <v>0</v>
      </c>
      <c r="V15" s="49">
        <f aca="true" t="shared" si="13" ref="V15:V24">W15+X15</f>
        <v>0</v>
      </c>
      <c r="W15" s="49">
        <v>0</v>
      </c>
      <c r="X15" s="49">
        <v>0</v>
      </c>
      <c r="Y15" s="49">
        <f aca="true" t="shared" si="14" ref="Y15:Y24">Z15+AA15</f>
        <v>0</v>
      </c>
      <c r="Z15" s="49">
        <v>0</v>
      </c>
      <c r="AA15" s="49">
        <v>0</v>
      </c>
      <c r="AB15" s="49">
        <f aca="true" t="shared" si="15" ref="AB15:AB24">AC15+AD15</f>
        <v>0</v>
      </c>
      <c r="AC15" s="49">
        <v>0</v>
      </c>
      <c r="AD15" s="49">
        <v>0</v>
      </c>
      <c r="AE15" s="49">
        <f aca="true" t="shared" si="16" ref="AE15:AE24">AF15+AG15</f>
        <v>0</v>
      </c>
      <c r="AF15" s="49">
        <v>0</v>
      </c>
      <c r="AG15" s="49">
        <v>0</v>
      </c>
    </row>
    <row r="16" spans="2:33" s="50" customFormat="1" ht="15.75" customHeight="1">
      <c r="B16" s="36" t="s">
        <v>103</v>
      </c>
      <c r="C16" s="47">
        <f t="shared" si="6"/>
        <v>1241</v>
      </c>
      <c r="D16" s="48">
        <f t="shared" si="7"/>
        <v>1151</v>
      </c>
      <c r="E16" s="48">
        <f aca="true" t="shared" si="17" ref="E16:E24">H16+K16+N16</f>
        <v>521</v>
      </c>
      <c r="F16" s="48">
        <f aca="true" t="shared" si="18" ref="F16:F24">I16+L16+O16</f>
        <v>630</v>
      </c>
      <c r="G16" s="48">
        <f t="shared" si="8"/>
        <v>381</v>
      </c>
      <c r="H16" s="48">
        <v>175</v>
      </c>
      <c r="I16" s="48">
        <v>206</v>
      </c>
      <c r="J16" s="48">
        <f t="shared" si="9"/>
        <v>406</v>
      </c>
      <c r="K16" s="48">
        <v>170</v>
      </c>
      <c r="L16" s="48">
        <v>236</v>
      </c>
      <c r="M16" s="48">
        <f t="shared" si="10"/>
        <v>364</v>
      </c>
      <c r="N16" s="48">
        <v>176</v>
      </c>
      <c r="O16" s="48">
        <v>188</v>
      </c>
      <c r="P16" s="48">
        <f t="shared" si="11"/>
        <v>90</v>
      </c>
      <c r="Q16" s="49">
        <f aca="true" t="shared" si="19" ref="Q16:Q24">T16+W16+Z16+AC16</f>
        <v>61</v>
      </c>
      <c r="R16" s="49">
        <f aca="true" t="shared" si="20" ref="R16:R24">U16+X16+AA16+AD16</f>
        <v>29</v>
      </c>
      <c r="S16" s="48">
        <f t="shared" si="12"/>
        <v>27</v>
      </c>
      <c r="T16" s="48">
        <v>19</v>
      </c>
      <c r="U16" s="48">
        <v>8</v>
      </c>
      <c r="V16" s="48">
        <f t="shared" si="13"/>
        <v>27</v>
      </c>
      <c r="W16" s="48">
        <v>20</v>
      </c>
      <c r="X16" s="48">
        <v>7</v>
      </c>
      <c r="Y16" s="48">
        <f t="shared" si="14"/>
        <v>22</v>
      </c>
      <c r="Z16" s="48">
        <v>14</v>
      </c>
      <c r="AA16" s="48">
        <v>8</v>
      </c>
      <c r="AB16" s="48">
        <f t="shared" si="15"/>
        <v>14</v>
      </c>
      <c r="AC16" s="48">
        <v>8</v>
      </c>
      <c r="AD16" s="48">
        <v>6</v>
      </c>
      <c r="AE16" s="49">
        <f t="shared" si="16"/>
        <v>0</v>
      </c>
      <c r="AF16" s="49">
        <v>0</v>
      </c>
      <c r="AG16" s="49">
        <v>0</v>
      </c>
    </row>
    <row r="17" spans="2:33" s="50" customFormat="1" ht="15.75" customHeight="1">
      <c r="B17" s="36" t="s">
        <v>112</v>
      </c>
      <c r="C17" s="47">
        <f t="shared" si="6"/>
        <v>944</v>
      </c>
      <c r="D17" s="48">
        <f t="shared" si="7"/>
        <v>887</v>
      </c>
      <c r="E17" s="48">
        <f t="shared" si="17"/>
        <v>439</v>
      </c>
      <c r="F17" s="48">
        <f t="shared" si="18"/>
        <v>448</v>
      </c>
      <c r="G17" s="48">
        <f t="shared" si="8"/>
        <v>285</v>
      </c>
      <c r="H17" s="48">
        <v>136</v>
      </c>
      <c r="I17" s="48">
        <v>149</v>
      </c>
      <c r="J17" s="48">
        <f t="shared" si="9"/>
        <v>284</v>
      </c>
      <c r="K17" s="48">
        <v>148</v>
      </c>
      <c r="L17" s="48">
        <v>136</v>
      </c>
      <c r="M17" s="48">
        <f t="shared" si="10"/>
        <v>318</v>
      </c>
      <c r="N17" s="48">
        <v>155</v>
      </c>
      <c r="O17" s="48">
        <v>163</v>
      </c>
      <c r="P17" s="48">
        <f t="shared" si="11"/>
        <v>57</v>
      </c>
      <c r="Q17" s="49">
        <f t="shared" si="19"/>
        <v>35</v>
      </c>
      <c r="R17" s="49">
        <f t="shared" si="20"/>
        <v>22</v>
      </c>
      <c r="S17" s="48">
        <f t="shared" si="12"/>
        <v>12</v>
      </c>
      <c r="T17" s="48">
        <v>8</v>
      </c>
      <c r="U17" s="48">
        <v>4</v>
      </c>
      <c r="V17" s="48">
        <f t="shared" si="13"/>
        <v>14</v>
      </c>
      <c r="W17" s="48">
        <v>7</v>
      </c>
      <c r="X17" s="48">
        <v>7</v>
      </c>
      <c r="Y17" s="48">
        <f t="shared" si="14"/>
        <v>23</v>
      </c>
      <c r="Z17" s="48">
        <v>12</v>
      </c>
      <c r="AA17" s="48">
        <v>11</v>
      </c>
      <c r="AB17" s="48">
        <f t="shared" si="15"/>
        <v>8</v>
      </c>
      <c r="AC17" s="48">
        <v>8</v>
      </c>
      <c r="AD17" s="48">
        <v>0</v>
      </c>
      <c r="AE17" s="49">
        <f t="shared" si="16"/>
        <v>0</v>
      </c>
      <c r="AF17" s="49">
        <v>0</v>
      </c>
      <c r="AG17" s="49">
        <v>0</v>
      </c>
    </row>
    <row r="18" spans="2:33" s="50" customFormat="1" ht="15.75" customHeight="1">
      <c r="B18" s="36" t="s">
        <v>71</v>
      </c>
      <c r="C18" s="47">
        <f t="shared" si="6"/>
        <v>564</v>
      </c>
      <c r="D18" s="48">
        <f t="shared" si="7"/>
        <v>564</v>
      </c>
      <c r="E18" s="48">
        <f t="shared" si="17"/>
        <v>447</v>
      </c>
      <c r="F18" s="48">
        <f t="shared" si="18"/>
        <v>117</v>
      </c>
      <c r="G18" s="48">
        <f t="shared" si="8"/>
        <v>162</v>
      </c>
      <c r="H18" s="48">
        <v>135</v>
      </c>
      <c r="I18" s="48">
        <v>27</v>
      </c>
      <c r="J18" s="48">
        <f t="shared" si="9"/>
        <v>199</v>
      </c>
      <c r="K18" s="48">
        <v>147</v>
      </c>
      <c r="L18" s="48">
        <v>52</v>
      </c>
      <c r="M18" s="48">
        <f t="shared" si="10"/>
        <v>203</v>
      </c>
      <c r="N18" s="48">
        <v>165</v>
      </c>
      <c r="O18" s="48">
        <v>38</v>
      </c>
      <c r="P18" s="48">
        <f t="shared" si="11"/>
        <v>0</v>
      </c>
      <c r="Q18" s="49">
        <f t="shared" si="19"/>
        <v>0</v>
      </c>
      <c r="R18" s="49">
        <f t="shared" si="20"/>
        <v>0</v>
      </c>
      <c r="S18" s="48">
        <f t="shared" si="12"/>
        <v>0</v>
      </c>
      <c r="T18" s="48">
        <v>0</v>
      </c>
      <c r="U18" s="48">
        <v>0</v>
      </c>
      <c r="V18" s="48">
        <f t="shared" si="13"/>
        <v>0</v>
      </c>
      <c r="W18" s="48">
        <v>0</v>
      </c>
      <c r="X18" s="48">
        <v>0</v>
      </c>
      <c r="Y18" s="48">
        <f t="shared" si="14"/>
        <v>0</v>
      </c>
      <c r="Z18" s="48">
        <v>0</v>
      </c>
      <c r="AA18" s="48">
        <v>0</v>
      </c>
      <c r="AB18" s="48">
        <f t="shared" si="15"/>
        <v>0</v>
      </c>
      <c r="AC18" s="48">
        <v>0</v>
      </c>
      <c r="AD18" s="48">
        <v>0</v>
      </c>
      <c r="AE18" s="49">
        <f t="shared" si="16"/>
        <v>0</v>
      </c>
      <c r="AF18" s="49">
        <v>0</v>
      </c>
      <c r="AG18" s="49">
        <v>0</v>
      </c>
    </row>
    <row r="19" spans="2:33" s="50" customFormat="1" ht="15.75" customHeight="1">
      <c r="B19" s="123" t="s">
        <v>80</v>
      </c>
      <c r="C19" s="47">
        <f t="shared" si="6"/>
        <v>2074</v>
      </c>
      <c r="D19" s="48">
        <f t="shared" si="7"/>
        <v>2074</v>
      </c>
      <c r="E19" s="48">
        <f t="shared" si="17"/>
        <v>1111</v>
      </c>
      <c r="F19" s="48">
        <f t="shared" si="18"/>
        <v>963</v>
      </c>
      <c r="G19" s="48">
        <f t="shared" si="8"/>
        <v>693</v>
      </c>
      <c r="H19" s="48">
        <v>362</v>
      </c>
      <c r="I19" s="48">
        <v>331</v>
      </c>
      <c r="J19" s="48">
        <f t="shared" si="9"/>
        <v>711</v>
      </c>
      <c r="K19" s="48">
        <v>390</v>
      </c>
      <c r="L19" s="48">
        <v>321</v>
      </c>
      <c r="M19" s="48">
        <f t="shared" si="10"/>
        <v>670</v>
      </c>
      <c r="N19" s="48">
        <v>359</v>
      </c>
      <c r="O19" s="48">
        <v>311</v>
      </c>
      <c r="P19" s="48">
        <f t="shared" si="11"/>
        <v>0</v>
      </c>
      <c r="Q19" s="49">
        <f t="shared" si="19"/>
        <v>0</v>
      </c>
      <c r="R19" s="49">
        <f t="shared" si="20"/>
        <v>0</v>
      </c>
      <c r="S19" s="48">
        <f t="shared" si="12"/>
        <v>0</v>
      </c>
      <c r="T19" s="48">
        <v>0</v>
      </c>
      <c r="U19" s="48">
        <v>0</v>
      </c>
      <c r="V19" s="48">
        <f t="shared" si="13"/>
        <v>0</v>
      </c>
      <c r="W19" s="48">
        <v>0</v>
      </c>
      <c r="X19" s="48">
        <v>0</v>
      </c>
      <c r="Y19" s="48">
        <f t="shared" si="14"/>
        <v>0</v>
      </c>
      <c r="Z19" s="48">
        <v>0</v>
      </c>
      <c r="AA19" s="48">
        <v>0</v>
      </c>
      <c r="AB19" s="48">
        <f t="shared" si="15"/>
        <v>0</v>
      </c>
      <c r="AC19" s="48">
        <v>0</v>
      </c>
      <c r="AD19" s="48">
        <v>0</v>
      </c>
      <c r="AE19" s="49">
        <f t="shared" si="16"/>
        <v>0</v>
      </c>
      <c r="AF19" s="49">
        <v>0</v>
      </c>
      <c r="AG19" s="49">
        <v>0</v>
      </c>
    </row>
    <row r="20" spans="2:33" s="50" customFormat="1" ht="15.75" customHeight="1">
      <c r="B20" s="36" t="s">
        <v>81</v>
      </c>
      <c r="C20" s="47">
        <f t="shared" si="6"/>
        <v>338</v>
      </c>
      <c r="D20" s="48">
        <f t="shared" si="7"/>
        <v>338</v>
      </c>
      <c r="E20" s="48">
        <f t="shared" si="17"/>
        <v>186</v>
      </c>
      <c r="F20" s="48">
        <f t="shared" si="18"/>
        <v>152</v>
      </c>
      <c r="G20" s="48">
        <f t="shared" si="8"/>
        <v>123</v>
      </c>
      <c r="H20" s="48">
        <v>66</v>
      </c>
      <c r="I20" s="48">
        <v>57</v>
      </c>
      <c r="J20" s="48">
        <f t="shared" si="9"/>
        <v>101</v>
      </c>
      <c r="K20" s="48">
        <v>56</v>
      </c>
      <c r="L20" s="48">
        <v>45</v>
      </c>
      <c r="M20" s="48">
        <f t="shared" si="10"/>
        <v>114</v>
      </c>
      <c r="N20" s="48">
        <v>64</v>
      </c>
      <c r="O20" s="48">
        <v>50</v>
      </c>
      <c r="P20" s="48">
        <f t="shared" si="11"/>
        <v>0</v>
      </c>
      <c r="Q20" s="49">
        <f t="shared" si="19"/>
        <v>0</v>
      </c>
      <c r="R20" s="49">
        <f t="shared" si="20"/>
        <v>0</v>
      </c>
      <c r="S20" s="48">
        <f t="shared" si="12"/>
        <v>0</v>
      </c>
      <c r="T20" s="48">
        <v>0</v>
      </c>
      <c r="U20" s="48">
        <v>0</v>
      </c>
      <c r="V20" s="48">
        <f t="shared" si="13"/>
        <v>0</v>
      </c>
      <c r="W20" s="48">
        <v>0</v>
      </c>
      <c r="X20" s="48">
        <v>0</v>
      </c>
      <c r="Y20" s="48">
        <f t="shared" si="14"/>
        <v>0</v>
      </c>
      <c r="Z20" s="48">
        <v>0</v>
      </c>
      <c r="AA20" s="48">
        <v>0</v>
      </c>
      <c r="AB20" s="48">
        <f t="shared" si="15"/>
        <v>0</v>
      </c>
      <c r="AC20" s="48">
        <v>0</v>
      </c>
      <c r="AD20" s="48">
        <v>0</v>
      </c>
      <c r="AE20" s="49">
        <f t="shared" si="16"/>
        <v>0</v>
      </c>
      <c r="AF20" s="49">
        <v>0</v>
      </c>
      <c r="AG20" s="49">
        <v>0</v>
      </c>
    </row>
    <row r="21" spans="2:33" s="50" customFormat="1" ht="15.75" customHeight="1">
      <c r="B21" s="36" t="s">
        <v>82</v>
      </c>
      <c r="C21" s="47">
        <f t="shared" si="6"/>
        <v>0</v>
      </c>
      <c r="D21" s="48">
        <f t="shared" si="7"/>
        <v>0</v>
      </c>
      <c r="E21" s="48">
        <f t="shared" si="17"/>
        <v>0</v>
      </c>
      <c r="F21" s="48">
        <f t="shared" si="18"/>
        <v>0</v>
      </c>
      <c r="G21" s="48">
        <f t="shared" si="8"/>
        <v>0</v>
      </c>
      <c r="H21" s="48">
        <v>0</v>
      </c>
      <c r="I21" s="48">
        <v>0</v>
      </c>
      <c r="J21" s="48">
        <f t="shared" si="9"/>
        <v>0</v>
      </c>
      <c r="K21" s="48">
        <v>0</v>
      </c>
      <c r="L21" s="48">
        <v>0</v>
      </c>
      <c r="M21" s="48">
        <f t="shared" si="10"/>
        <v>0</v>
      </c>
      <c r="N21" s="48">
        <v>0</v>
      </c>
      <c r="O21" s="48">
        <v>0</v>
      </c>
      <c r="P21" s="48">
        <f t="shared" si="11"/>
        <v>0</v>
      </c>
      <c r="Q21" s="49">
        <f t="shared" si="19"/>
        <v>0</v>
      </c>
      <c r="R21" s="49">
        <f t="shared" si="20"/>
        <v>0</v>
      </c>
      <c r="S21" s="48">
        <f t="shared" si="12"/>
        <v>0</v>
      </c>
      <c r="T21" s="48">
        <v>0</v>
      </c>
      <c r="U21" s="48">
        <v>0</v>
      </c>
      <c r="V21" s="48">
        <f t="shared" si="13"/>
        <v>0</v>
      </c>
      <c r="W21" s="48">
        <v>0</v>
      </c>
      <c r="X21" s="48">
        <v>0</v>
      </c>
      <c r="Y21" s="48">
        <f t="shared" si="14"/>
        <v>0</v>
      </c>
      <c r="Z21" s="48">
        <v>0</v>
      </c>
      <c r="AA21" s="48">
        <v>0</v>
      </c>
      <c r="AB21" s="48">
        <f t="shared" si="15"/>
        <v>0</v>
      </c>
      <c r="AC21" s="48">
        <v>0</v>
      </c>
      <c r="AD21" s="48">
        <v>0</v>
      </c>
      <c r="AE21" s="49">
        <f t="shared" si="16"/>
        <v>0</v>
      </c>
      <c r="AF21" s="49">
        <v>0</v>
      </c>
      <c r="AG21" s="49">
        <v>0</v>
      </c>
    </row>
    <row r="22" spans="2:33" s="50" customFormat="1" ht="15.75" customHeight="1">
      <c r="B22" s="36" t="s">
        <v>83</v>
      </c>
      <c r="C22" s="47">
        <f t="shared" si="6"/>
        <v>108</v>
      </c>
      <c r="D22" s="49">
        <f t="shared" si="7"/>
        <v>108</v>
      </c>
      <c r="E22" s="48">
        <f t="shared" si="17"/>
        <v>54</v>
      </c>
      <c r="F22" s="48">
        <f t="shared" si="18"/>
        <v>54</v>
      </c>
      <c r="G22" s="49">
        <f t="shared" si="8"/>
        <v>40</v>
      </c>
      <c r="H22" s="49">
        <v>21</v>
      </c>
      <c r="I22" s="49">
        <v>19</v>
      </c>
      <c r="J22" s="49">
        <f t="shared" si="9"/>
        <v>37</v>
      </c>
      <c r="K22" s="49">
        <v>19</v>
      </c>
      <c r="L22" s="49">
        <v>18</v>
      </c>
      <c r="M22" s="49">
        <f t="shared" si="10"/>
        <v>31</v>
      </c>
      <c r="N22" s="49">
        <v>14</v>
      </c>
      <c r="O22" s="49">
        <v>17</v>
      </c>
      <c r="P22" s="48">
        <f t="shared" si="11"/>
        <v>0</v>
      </c>
      <c r="Q22" s="49">
        <f t="shared" si="19"/>
        <v>0</v>
      </c>
      <c r="R22" s="49">
        <f t="shared" si="20"/>
        <v>0</v>
      </c>
      <c r="S22" s="48">
        <f t="shared" si="12"/>
        <v>0</v>
      </c>
      <c r="T22" s="48">
        <v>0</v>
      </c>
      <c r="U22" s="48">
        <v>0</v>
      </c>
      <c r="V22" s="48">
        <f t="shared" si="13"/>
        <v>0</v>
      </c>
      <c r="W22" s="48">
        <v>0</v>
      </c>
      <c r="X22" s="48">
        <v>0</v>
      </c>
      <c r="Y22" s="48">
        <f t="shared" si="14"/>
        <v>0</v>
      </c>
      <c r="Z22" s="48">
        <v>0</v>
      </c>
      <c r="AA22" s="48">
        <v>0</v>
      </c>
      <c r="AB22" s="48">
        <f t="shared" si="15"/>
        <v>0</v>
      </c>
      <c r="AC22" s="48">
        <v>0</v>
      </c>
      <c r="AD22" s="48">
        <v>0</v>
      </c>
      <c r="AE22" s="49">
        <f t="shared" si="16"/>
        <v>0</v>
      </c>
      <c r="AF22" s="49">
        <v>0</v>
      </c>
      <c r="AG22" s="49">
        <v>0</v>
      </c>
    </row>
    <row r="23" spans="2:33" s="50" customFormat="1" ht="15.75" customHeight="1">
      <c r="B23" s="36" t="s">
        <v>84</v>
      </c>
      <c r="C23" s="47">
        <f t="shared" si="6"/>
        <v>340</v>
      </c>
      <c r="D23" s="48">
        <f t="shared" si="7"/>
        <v>340</v>
      </c>
      <c r="E23" s="48">
        <f t="shared" si="17"/>
        <v>164</v>
      </c>
      <c r="F23" s="48">
        <f t="shared" si="18"/>
        <v>176</v>
      </c>
      <c r="G23" s="48">
        <f t="shared" si="8"/>
        <v>115</v>
      </c>
      <c r="H23" s="48">
        <v>55</v>
      </c>
      <c r="I23" s="48">
        <v>60</v>
      </c>
      <c r="J23" s="48">
        <f t="shared" si="9"/>
        <v>115</v>
      </c>
      <c r="K23" s="48">
        <v>51</v>
      </c>
      <c r="L23" s="48">
        <v>64</v>
      </c>
      <c r="M23" s="48">
        <f t="shared" si="10"/>
        <v>110</v>
      </c>
      <c r="N23" s="48">
        <v>58</v>
      </c>
      <c r="O23" s="48">
        <v>52</v>
      </c>
      <c r="P23" s="48">
        <f t="shared" si="11"/>
        <v>0</v>
      </c>
      <c r="Q23" s="49">
        <f t="shared" si="19"/>
        <v>0</v>
      </c>
      <c r="R23" s="49">
        <f t="shared" si="20"/>
        <v>0</v>
      </c>
      <c r="S23" s="48">
        <f t="shared" si="12"/>
        <v>0</v>
      </c>
      <c r="T23" s="48">
        <v>0</v>
      </c>
      <c r="U23" s="48">
        <v>0</v>
      </c>
      <c r="V23" s="48">
        <f t="shared" si="13"/>
        <v>0</v>
      </c>
      <c r="W23" s="48">
        <v>0</v>
      </c>
      <c r="X23" s="48">
        <v>0</v>
      </c>
      <c r="Y23" s="48">
        <f t="shared" si="14"/>
        <v>0</v>
      </c>
      <c r="Z23" s="48">
        <v>0</v>
      </c>
      <c r="AA23" s="48">
        <v>0</v>
      </c>
      <c r="AB23" s="48">
        <f t="shared" si="15"/>
        <v>0</v>
      </c>
      <c r="AC23" s="48">
        <v>0</v>
      </c>
      <c r="AD23" s="48">
        <v>0</v>
      </c>
      <c r="AE23" s="49">
        <f t="shared" si="16"/>
        <v>0</v>
      </c>
      <c r="AF23" s="49">
        <v>0</v>
      </c>
      <c r="AG23" s="49">
        <v>0</v>
      </c>
    </row>
    <row r="24" spans="2:33" s="50" customFormat="1" ht="15.75" customHeight="1">
      <c r="B24" s="36" t="s">
        <v>85</v>
      </c>
      <c r="C24" s="47">
        <f t="shared" si="6"/>
        <v>0</v>
      </c>
      <c r="D24" s="48">
        <f t="shared" si="7"/>
        <v>0</v>
      </c>
      <c r="E24" s="48">
        <f t="shared" si="17"/>
        <v>0</v>
      </c>
      <c r="F24" s="48">
        <f t="shared" si="18"/>
        <v>0</v>
      </c>
      <c r="G24" s="48">
        <f t="shared" si="8"/>
        <v>0</v>
      </c>
      <c r="H24" s="48">
        <v>0</v>
      </c>
      <c r="I24" s="48">
        <v>0</v>
      </c>
      <c r="J24" s="48">
        <f t="shared" si="9"/>
        <v>0</v>
      </c>
      <c r="K24" s="48">
        <v>0</v>
      </c>
      <c r="L24" s="48">
        <v>0</v>
      </c>
      <c r="M24" s="48">
        <f t="shared" si="10"/>
        <v>0</v>
      </c>
      <c r="N24" s="48">
        <v>0</v>
      </c>
      <c r="O24" s="48">
        <v>0</v>
      </c>
      <c r="P24" s="48">
        <f t="shared" si="11"/>
        <v>0</v>
      </c>
      <c r="Q24" s="49">
        <f t="shared" si="19"/>
        <v>0</v>
      </c>
      <c r="R24" s="49">
        <f t="shared" si="20"/>
        <v>0</v>
      </c>
      <c r="S24" s="48">
        <f t="shared" si="12"/>
        <v>0</v>
      </c>
      <c r="T24" s="48">
        <v>0</v>
      </c>
      <c r="U24" s="48">
        <v>0</v>
      </c>
      <c r="V24" s="48">
        <f t="shared" si="13"/>
        <v>0</v>
      </c>
      <c r="W24" s="48">
        <v>0</v>
      </c>
      <c r="X24" s="48">
        <v>0</v>
      </c>
      <c r="Y24" s="48">
        <f t="shared" si="14"/>
        <v>0</v>
      </c>
      <c r="Z24" s="48">
        <v>0</v>
      </c>
      <c r="AA24" s="48">
        <v>0</v>
      </c>
      <c r="AB24" s="48">
        <f t="shared" si="15"/>
        <v>0</v>
      </c>
      <c r="AC24" s="48">
        <v>0</v>
      </c>
      <c r="AD24" s="48">
        <v>0</v>
      </c>
      <c r="AE24" s="49">
        <f t="shared" si="16"/>
        <v>0</v>
      </c>
      <c r="AF24" s="49">
        <v>0</v>
      </c>
      <c r="AG24" s="49">
        <v>0</v>
      </c>
    </row>
    <row r="25" spans="2:33" s="50" customFormat="1" ht="15.75" customHeight="1">
      <c r="B25" s="3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49"/>
      <c r="AG25" s="49"/>
    </row>
    <row r="26" spans="1:33" s="57" customFormat="1" ht="15.75" customHeight="1">
      <c r="A26" s="184" t="s">
        <v>155</v>
      </c>
      <c r="B26" s="185"/>
      <c r="C26" s="39">
        <f>SUM(C27:C38)</f>
        <v>27719</v>
      </c>
      <c r="D26" s="121">
        <f aca="true" t="shared" si="21" ref="D26:AG26">SUM(D27:D38)</f>
        <v>26940</v>
      </c>
      <c r="E26" s="121">
        <f t="shared" si="21"/>
        <v>13384</v>
      </c>
      <c r="F26" s="121">
        <f t="shared" si="21"/>
        <v>13556</v>
      </c>
      <c r="G26" s="121">
        <f t="shared" si="21"/>
        <v>8968</v>
      </c>
      <c r="H26" s="121">
        <f t="shared" si="21"/>
        <v>4546</v>
      </c>
      <c r="I26" s="121">
        <f t="shared" si="21"/>
        <v>4422</v>
      </c>
      <c r="J26" s="121">
        <f t="shared" si="21"/>
        <v>9258</v>
      </c>
      <c r="K26" s="121">
        <f t="shared" si="21"/>
        <v>4550</v>
      </c>
      <c r="L26" s="121">
        <f t="shared" si="21"/>
        <v>4708</v>
      </c>
      <c r="M26" s="121">
        <f t="shared" si="21"/>
        <v>8714</v>
      </c>
      <c r="N26" s="121">
        <f t="shared" si="21"/>
        <v>4288</v>
      </c>
      <c r="O26" s="121">
        <f t="shared" si="21"/>
        <v>4426</v>
      </c>
      <c r="P26" s="121">
        <f t="shared" si="21"/>
        <v>779</v>
      </c>
      <c r="Q26" s="121">
        <f t="shared" si="21"/>
        <v>409</v>
      </c>
      <c r="R26" s="56">
        <f t="shared" si="21"/>
        <v>370</v>
      </c>
      <c r="S26" s="121">
        <f t="shared" si="21"/>
        <v>351</v>
      </c>
      <c r="T26" s="121">
        <f t="shared" si="21"/>
        <v>172</v>
      </c>
      <c r="U26" s="121">
        <f t="shared" si="21"/>
        <v>179</v>
      </c>
      <c r="V26" s="121">
        <f t="shared" si="21"/>
        <v>157</v>
      </c>
      <c r="W26" s="121">
        <f t="shared" si="21"/>
        <v>87</v>
      </c>
      <c r="X26" s="121">
        <f t="shared" si="21"/>
        <v>70</v>
      </c>
      <c r="Y26" s="121">
        <f t="shared" si="21"/>
        <v>133</v>
      </c>
      <c r="Z26" s="121">
        <f t="shared" si="21"/>
        <v>74</v>
      </c>
      <c r="AA26" s="121">
        <f t="shared" si="21"/>
        <v>59</v>
      </c>
      <c r="AB26" s="121">
        <f t="shared" si="21"/>
        <v>138</v>
      </c>
      <c r="AC26" s="121">
        <f t="shared" si="21"/>
        <v>76</v>
      </c>
      <c r="AD26" s="121">
        <f t="shared" si="21"/>
        <v>62</v>
      </c>
      <c r="AE26" s="56">
        <f t="shared" si="21"/>
        <v>0</v>
      </c>
      <c r="AF26" s="56">
        <f t="shared" si="21"/>
        <v>0</v>
      </c>
      <c r="AG26" s="56">
        <f t="shared" si="21"/>
        <v>0</v>
      </c>
    </row>
    <row r="27" spans="2:33" s="50" customFormat="1" ht="15.75" customHeight="1">
      <c r="B27" s="36" t="s">
        <v>100</v>
      </c>
      <c r="C27" s="47">
        <f aca="true" t="shared" si="22" ref="C27:C38">D27+P27+AE27</f>
        <v>8532</v>
      </c>
      <c r="D27" s="48">
        <f aca="true" t="shared" si="23" ref="D27:D38">G27+J27+M27</f>
        <v>8422</v>
      </c>
      <c r="E27" s="48">
        <f aca="true" t="shared" si="24" ref="E27:E38">H27+K27+N27</f>
        <v>4554</v>
      </c>
      <c r="F27" s="48">
        <f aca="true" t="shared" si="25" ref="F27:F38">I27+L27+O27</f>
        <v>3868</v>
      </c>
      <c r="G27" s="48">
        <f aca="true" t="shared" si="26" ref="G27:G38">H27+I27</f>
        <v>2807</v>
      </c>
      <c r="H27" s="48">
        <v>1527</v>
      </c>
      <c r="I27" s="48">
        <v>1280</v>
      </c>
      <c r="J27" s="48">
        <f aca="true" t="shared" si="27" ref="J27:J38">K27+L27</f>
        <v>2858</v>
      </c>
      <c r="K27" s="48">
        <v>1560</v>
      </c>
      <c r="L27" s="48">
        <v>1298</v>
      </c>
      <c r="M27" s="48">
        <f aca="true" t="shared" si="28" ref="M27:M38">N27+O27</f>
        <v>2757</v>
      </c>
      <c r="N27" s="48">
        <v>1467</v>
      </c>
      <c r="O27" s="48">
        <v>1290</v>
      </c>
      <c r="P27" s="48">
        <f aca="true" t="shared" si="29" ref="P27:P38">S27+V27+Y27+AB27</f>
        <v>110</v>
      </c>
      <c r="Q27" s="49">
        <f aca="true" t="shared" si="30" ref="Q27:Q38">T27+W27+Z27+AC27</f>
        <v>94</v>
      </c>
      <c r="R27" s="49">
        <f aca="true" t="shared" si="31" ref="R27:R38">U27+X27+AA27+AD27</f>
        <v>16</v>
      </c>
      <c r="S27" s="48">
        <f aca="true" t="shared" si="32" ref="S27:S38">T27+U27</f>
        <v>30</v>
      </c>
      <c r="T27" s="48">
        <v>29</v>
      </c>
      <c r="U27" s="48">
        <v>1</v>
      </c>
      <c r="V27" s="48">
        <f aca="true" t="shared" si="33" ref="V27:V38">W27+X27</f>
        <v>30</v>
      </c>
      <c r="W27" s="48">
        <v>21</v>
      </c>
      <c r="X27" s="48">
        <v>9</v>
      </c>
      <c r="Y27" s="48">
        <f aca="true" t="shared" si="34" ref="Y27:Y38">Z27+AA27</f>
        <v>31</v>
      </c>
      <c r="Z27" s="48">
        <v>29</v>
      </c>
      <c r="AA27" s="48">
        <v>2</v>
      </c>
      <c r="AB27" s="48">
        <f aca="true" t="shared" si="35" ref="AB27:AB38">AC27+AD27</f>
        <v>19</v>
      </c>
      <c r="AC27" s="48">
        <v>15</v>
      </c>
      <c r="AD27" s="48">
        <v>4</v>
      </c>
      <c r="AE27" s="49">
        <f aca="true" t="shared" si="36" ref="AE27:AE38">AF27+AG27</f>
        <v>0</v>
      </c>
      <c r="AF27" s="49">
        <v>0</v>
      </c>
      <c r="AG27" s="49">
        <v>0</v>
      </c>
    </row>
    <row r="28" spans="2:33" s="50" customFormat="1" ht="15.75" customHeight="1">
      <c r="B28" s="36" t="s">
        <v>102</v>
      </c>
      <c r="C28" s="47">
        <f t="shared" si="22"/>
        <v>3950</v>
      </c>
      <c r="D28" s="48">
        <f t="shared" si="23"/>
        <v>3660</v>
      </c>
      <c r="E28" s="48">
        <f t="shared" si="24"/>
        <v>1657</v>
      </c>
      <c r="F28" s="48">
        <f t="shared" si="25"/>
        <v>2003</v>
      </c>
      <c r="G28" s="48">
        <f t="shared" si="26"/>
        <v>1273</v>
      </c>
      <c r="H28" s="48">
        <v>597</v>
      </c>
      <c r="I28" s="48">
        <v>676</v>
      </c>
      <c r="J28" s="48">
        <f t="shared" si="27"/>
        <v>1264</v>
      </c>
      <c r="K28" s="48">
        <v>555</v>
      </c>
      <c r="L28" s="48">
        <v>709</v>
      </c>
      <c r="M28" s="48">
        <f t="shared" si="28"/>
        <v>1123</v>
      </c>
      <c r="N28" s="48">
        <v>505</v>
      </c>
      <c r="O28" s="48">
        <v>618</v>
      </c>
      <c r="P28" s="48">
        <f t="shared" si="29"/>
        <v>290</v>
      </c>
      <c r="Q28" s="49">
        <f t="shared" si="30"/>
        <v>103</v>
      </c>
      <c r="R28" s="49">
        <f t="shared" si="31"/>
        <v>187</v>
      </c>
      <c r="S28" s="48">
        <f t="shared" si="32"/>
        <v>198</v>
      </c>
      <c r="T28" s="48">
        <v>67</v>
      </c>
      <c r="U28" s="48">
        <v>131</v>
      </c>
      <c r="V28" s="48">
        <f t="shared" si="33"/>
        <v>35</v>
      </c>
      <c r="W28" s="48">
        <v>13</v>
      </c>
      <c r="X28" s="48">
        <v>22</v>
      </c>
      <c r="Y28" s="48">
        <f t="shared" si="34"/>
        <v>28</v>
      </c>
      <c r="Z28" s="48">
        <v>11</v>
      </c>
      <c r="AA28" s="48">
        <v>17</v>
      </c>
      <c r="AB28" s="48">
        <f t="shared" si="35"/>
        <v>29</v>
      </c>
      <c r="AC28" s="48">
        <v>12</v>
      </c>
      <c r="AD28" s="48">
        <v>17</v>
      </c>
      <c r="AE28" s="49">
        <f t="shared" si="36"/>
        <v>0</v>
      </c>
      <c r="AF28" s="49">
        <v>0</v>
      </c>
      <c r="AG28" s="49">
        <v>0</v>
      </c>
    </row>
    <row r="29" spans="2:33" s="50" customFormat="1" ht="15.75" customHeight="1">
      <c r="B29" s="36" t="s">
        <v>68</v>
      </c>
      <c r="C29" s="47">
        <f t="shared" si="22"/>
        <v>4268</v>
      </c>
      <c r="D29" s="48">
        <f t="shared" si="23"/>
        <v>4145</v>
      </c>
      <c r="E29" s="48">
        <f t="shared" si="24"/>
        <v>1952</v>
      </c>
      <c r="F29" s="48">
        <f t="shared" si="25"/>
        <v>2193</v>
      </c>
      <c r="G29" s="48">
        <f t="shared" si="26"/>
        <v>1291</v>
      </c>
      <c r="H29" s="48">
        <v>617</v>
      </c>
      <c r="I29" s="48">
        <v>674</v>
      </c>
      <c r="J29" s="48">
        <f t="shared" si="27"/>
        <v>1398</v>
      </c>
      <c r="K29" s="48">
        <v>668</v>
      </c>
      <c r="L29" s="48">
        <v>730</v>
      </c>
      <c r="M29" s="48">
        <f t="shared" si="28"/>
        <v>1456</v>
      </c>
      <c r="N29" s="48">
        <v>667</v>
      </c>
      <c r="O29" s="48">
        <v>789</v>
      </c>
      <c r="P29" s="48">
        <f t="shared" si="29"/>
        <v>123</v>
      </c>
      <c r="Q29" s="49">
        <f t="shared" si="30"/>
        <v>70</v>
      </c>
      <c r="R29" s="49">
        <f t="shared" si="31"/>
        <v>53</v>
      </c>
      <c r="S29" s="48">
        <f t="shared" si="32"/>
        <v>44</v>
      </c>
      <c r="T29" s="48">
        <v>27</v>
      </c>
      <c r="U29" s="48">
        <v>17</v>
      </c>
      <c r="V29" s="48">
        <f t="shared" si="33"/>
        <v>26</v>
      </c>
      <c r="W29" s="48">
        <v>16</v>
      </c>
      <c r="X29" s="48">
        <v>10</v>
      </c>
      <c r="Y29" s="48">
        <f t="shared" si="34"/>
        <v>26</v>
      </c>
      <c r="Z29" s="48">
        <v>12</v>
      </c>
      <c r="AA29" s="48">
        <v>14</v>
      </c>
      <c r="AB29" s="48">
        <f t="shared" si="35"/>
        <v>27</v>
      </c>
      <c r="AC29" s="48">
        <v>15</v>
      </c>
      <c r="AD29" s="48">
        <v>12</v>
      </c>
      <c r="AE29" s="49">
        <f t="shared" si="36"/>
        <v>0</v>
      </c>
      <c r="AF29" s="49">
        <v>0</v>
      </c>
      <c r="AG29" s="49">
        <v>0</v>
      </c>
    </row>
    <row r="30" spans="2:33" s="50" customFormat="1" ht="15.75" customHeight="1">
      <c r="B30" s="36" t="s">
        <v>105</v>
      </c>
      <c r="C30" s="47">
        <f t="shared" si="22"/>
        <v>5131</v>
      </c>
      <c r="D30" s="48">
        <f t="shared" si="23"/>
        <v>5016</v>
      </c>
      <c r="E30" s="48">
        <f t="shared" si="24"/>
        <v>2628</v>
      </c>
      <c r="F30" s="48">
        <f t="shared" si="25"/>
        <v>2388</v>
      </c>
      <c r="G30" s="48">
        <f t="shared" si="26"/>
        <v>1706</v>
      </c>
      <c r="H30" s="48">
        <v>913</v>
      </c>
      <c r="I30" s="48">
        <v>793</v>
      </c>
      <c r="J30" s="48">
        <f t="shared" si="27"/>
        <v>1749</v>
      </c>
      <c r="K30" s="48">
        <v>906</v>
      </c>
      <c r="L30" s="48">
        <v>843</v>
      </c>
      <c r="M30" s="48">
        <f t="shared" si="28"/>
        <v>1561</v>
      </c>
      <c r="N30" s="48">
        <v>809</v>
      </c>
      <c r="O30" s="48">
        <v>752</v>
      </c>
      <c r="P30" s="48">
        <f t="shared" si="29"/>
        <v>115</v>
      </c>
      <c r="Q30" s="49">
        <f t="shared" si="30"/>
        <v>67</v>
      </c>
      <c r="R30" s="49">
        <f t="shared" si="31"/>
        <v>48</v>
      </c>
      <c r="S30" s="48">
        <f t="shared" si="32"/>
        <v>39</v>
      </c>
      <c r="T30" s="48">
        <v>26</v>
      </c>
      <c r="U30" s="48">
        <v>13</v>
      </c>
      <c r="V30" s="48">
        <f t="shared" si="33"/>
        <v>29</v>
      </c>
      <c r="W30" s="48">
        <v>16</v>
      </c>
      <c r="X30" s="48">
        <v>13</v>
      </c>
      <c r="Y30" s="48">
        <f t="shared" si="34"/>
        <v>20</v>
      </c>
      <c r="Z30" s="48">
        <v>12</v>
      </c>
      <c r="AA30" s="48">
        <v>8</v>
      </c>
      <c r="AB30" s="48">
        <f t="shared" si="35"/>
        <v>27</v>
      </c>
      <c r="AC30" s="48">
        <v>13</v>
      </c>
      <c r="AD30" s="48">
        <v>14</v>
      </c>
      <c r="AE30" s="49">
        <f t="shared" si="36"/>
        <v>0</v>
      </c>
      <c r="AF30" s="49">
        <v>0</v>
      </c>
      <c r="AG30" s="49">
        <v>0</v>
      </c>
    </row>
    <row r="31" spans="2:33" s="50" customFormat="1" ht="15.75" customHeight="1">
      <c r="B31" s="36" t="s">
        <v>110</v>
      </c>
      <c r="C31" s="47">
        <f t="shared" si="22"/>
        <v>1947</v>
      </c>
      <c r="D31" s="48">
        <f t="shared" si="23"/>
        <v>1947</v>
      </c>
      <c r="E31" s="48">
        <f t="shared" si="24"/>
        <v>1107</v>
      </c>
      <c r="F31" s="48">
        <f t="shared" si="25"/>
        <v>840</v>
      </c>
      <c r="G31" s="48">
        <f t="shared" si="26"/>
        <v>642</v>
      </c>
      <c r="H31" s="48">
        <v>368</v>
      </c>
      <c r="I31" s="48">
        <v>274</v>
      </c>
      <c r="J31" s="48">
        <f t="shared" si="27"/>
        <v>687</v>
      </c>
      <c r="K31" s="48">
        <v>384</v>
      </c>
      <c r="L31" s="48">
        <v>303</v>
      </c>
      <c r="M31" s="48">
        <f t="shared" si="28"/>
        <v>618</v>
      </c>
      <c r="N31" s="48">
        <v>355</v>
      </c>
      <c r="O31" s="48">
        <v>263</v>
      </c>
      <c r="P31" s="49">
        <f t="shared" si="29"/>
        <v>0</v>
      </c>
      <c r="Q31" s="49">
        <f t="shared" si="30"/>
        <v>0</v>
      </c>
      <c r="R31" s="49">
        <f t="shared" si="31"/>
        <v>0</v>
      </c>
      <c r="S31" s="49">
        <f t="shared" si="32"/>
        <v>0</v>
      </c>
      <c r="T31" s="49">
        <v>0</v>
      </c>
      <c r="U31" s="49">
        <v>0</v>
      </c>
      <c r="V31" s="49">
        <f t="shared" si="33"/>
        <v>0</v>
      </c>
      <c r="W31" s="49">
        <v>0</v>
      </c>
      <c r="X31" s="49">
        <v>0</v>
      </c>
      <c r="Y31" s="49">
        <f t="shared" si="34"/>
        <v>0</v>
      </c>
      <c r="Z31" s="49">
        <v>0</v>
      </c>
      <c r="AA31" s="49">
        <v>0</v>
      </c>
      <c r="AB31" s="49">
        <f t="shared" si="35"/>
        <v>0</v>
      </c>
      <c r="AC31" s="49">
        <v>0</v>
      </c>
      <c r="AD31" s="49">
        <v>0</v>
      </c>
      <c r="AE31" s="49">
        <f t="shared" si="36"/>
        <v>0</v>
      </c>
      <c r="AF31" s="49">
        <v>0</v>
      </c>
      <c r="AG31" s="49">
        <v>0</v>
      </c>
    </row>
    <row r="32" spans="2:33" s="50" customFormat="1" ht="15.75" customHeight="1">
      <c r="B32" s="36" t="s">
        <v>113</v>
      </c>
      <c r="C32" s="47">
        <f t="shared" si="22"/>
        <v>805</v>
      </c>
      <c r="D32" s="48">
        <f t="shared" si="23"/>
        <v>805</v>
      </c>
      <c r="E32" s="48">
        <f t="shared" si="24"/>
        <v>245</v>
      </c>
      <c r="F32" s="48">
        <f t="shared" si="25"/>
        <v>560</v>
      </c>
      <c r="G32" s="48">
        <f t="shared" si="26"/>
        <v>266</v>
      </c>
      <c r="H32" s="48">
        <v>94</v>
      </c>
      <c r="I32" s="48">
        <v>172</v>
      </c>
      <c r="J32" s="48">
        <f t="shared" si="27"/>
        <v>279</v>
      </c>
      <c r="K32" s="48">
        <v>82</v>
      </c>
      <c r="L32" s="48">
        <v>197</v>
      </c>
      <c r="M32" s="48">
        <f t="shared" si="28"/>
        <v>260</v>
      </c>
      <c r="N32" s="48">
        <v>69</v>
      </c>
      <c r="O32" s="48">
        <v>191</v>
      </c>
      <c r="P32" s="48">
        <f t="shared" si="29"/>
        <v>0</v>
      </c>
      <c r="Q32" s="48">
        <f t="shared" si="30"/>
        <v>0</v>
      </c>
      <c r="R32" s="49">
        <f t="shared" si="31"/>
        <v>0</v>
      </c>
      <c r="S32" s="48">
        <f t="shared" si="32"/>
        <v>0</v>
      </c>
      <c r="T32" s="48">
        <v>0</v>
      </c>
      <c r="U32" s="48">
        <v>0</v>
      </c>
      <c r="V32" s="48">
        <f t="shared" si="33"/>
        <v>0</v>
      </c>
      <c r="W32" s="48">
        <v>0</v>
      </c>
      <c r="X32" s="48">
        <v>0</v>
      </c>
      <c r="Y32" s="48">
        <f t="shared" si="34"/>
        <v>0</v>
      </c>
      <c r="Z32" s="48">
        <v>0</v>
      </c>
      <c r="AA32" s="48">
        <v>0</v>
      </c>
      <c r="AB32" s="48">
        <f t="shared" si="35"/>
        <v>0</v>
      </c>
      <c r="AC32" s="48">
        <v>0</v>
      </c>
      <c r="AD32" s="48">
        <v>0</v>
      </c>
      <c r="AE32" s="49">
        <f t="shared" si="36"/>
        <v>0</v>
      </c>
      <c r="AF32" s="49">
        <v>0</v>
      </c>
      <c r="AG32" s="49">
        <v>0</v>
      </c>
    </row>
    <row r="33" spans="2:33" s="50" customFormat="1" ht="15.75" customHeight="1">
      <c r="B33" s="36" t="s">
        <v>86</v>
      </c>
      <c r="C33" s="47">
        <f t="shared" si="22"/>
        <v>600</v>
      </c>
      <c r="D33" s="49">
        <f t="shared" si="23"/>
        <v>600</v>
      </c>
      <c r="E33" s="48">
        <f t="shared" si="24"/>
        <v>203</v>
      </c>
      <c r="F33" s="48">
        <f t="shared" si="25"/>
        <v>397</v>
      </c>
      <c r="G33" s="49">
        <f t="shared" si="26"/>
        <v>201</v>
      </c>
      <c r="H33" s="49">
        <v>68</v>
      </c>
      <c r="I33" s="49">
        <v>133</v>
      </c>
      <c r="J33" s="49">
        <f t="shared" si="27"/>
        <v>200</v>
      </c>
      <c r="K33" s="49">
        <v>62</v>
      </c>
      <c r="L33" s="49">
        <v>138</v>
      </c>
      <c r="M33" s="49">
        <f t="shared" si="28"/>
        <v>199</v>
      </c>
      <c r="N33" s="49">
        <v>73</v>
      </c>
      <c r="O33" s="49">
        <v>126</v>
      </c>
      <c r="P33" s="48">
        <f t="shared" si="29"/>
        <v>0</v>
      </c>
      <c r="Q33" s="48">
        <f t="shared" si="30"/>
        <v>0</v>
      </c>
      <c r="R33" s="49">
        <f t="shared" si="31"/>
        <v>0</v>
      </c>
      <c r="S33" s="48">
        <f t="shared" si="32"/>
        <v>0</v>
      </c>
      <c r="T33" s="48">
        <v>0</v>
      </c>
      <c r="U33" s="48">
        <v>0</v>
      </c>
      <c r="V33" s="48">
        <f t="shared" si="33"/>
        <v>0</v>
      </c>
      <c r="W33" s="48">
        <v>0</v>
      </c>
      <c r="X33" s="48">
        <v>0</v>
      </c>
      <c r="Y33" s="48">
        <f t="shared" si="34"/>
        <v>0</v>
      </c>
      <c r="Z33" s="48">
        <v>0</v>
      </c>
      <c r="AA33" s="48">
        <v>0</v>
      </c>
      <c r="AB33" s="48">
        <f t="shared" si="35"/>
        <v>0</v>
      </c>
      <c r="AC33" s="48">
        <v>0</v>
      </c>
      <c r="AD33" s="48">
        <v>0</v>
      </c>
      <c r="AE33" s="49">
        <f t="shared" si="36"/>
        <v>0</v>
      </c>
      <c r="AF33" s="49">
        <v>0</v>
      </c>
      <c r="AG33" s="49">
        <v>0</v>
      </c>
    </row>
    <row r="34" spans="2:33" s="50" customFormat="1" ht="15.75" customHeight="1">
      <c r="B34" s="36" t="s">
        <v>87</v>
      </c>
      <c r="C34" s="47">
        <f t="shared" si="22"/>
        <v>679</v>
      </c>
      <c r="D34" s="49">
        <f t="shared" si="23"/>
        <v>643</v>
      </c>
      <c r="E34" s="48">
        <f t="shared" si="24"/>
        <v>187</v>
      </c>
      <c r="F34" s="48">
        <f t="shared" si="25"/>
        <v>456</v>
      </c>
      <c r="G34" s="49">
        <f t="shared" si="26"/>
        <v>205</v>
      </c>
      <c r="H34" s="49">
        <v>61</v>
      </c>
      <c r="I34" s="49">
        <v>144</v>
      </c>
      <c r="J34" s="49">
        <f t="shared" si="27"/>
        <v>238</v>
      </c>
      <c r="K34" s="49">
        <v>55</v>
      </c>
      <c r="L34" s="49">
        <v>183</v>
      </c>
      <c r="M34" s="49">
        <f t="shared" si="28"/>
        <v>200</v>
      </c>
      <c r="N34" s="49">
        <v>71</v>
      </c>
      <c r="O34" s="49">
        <v>129</v>
      </c>
      <c r="P34" s="48">
        <f t="shared" si="29"/>
        <v>36</v>
      </c>
      <c r="Q34" s="48">
        <f t="shared" si="30"/>
        <v>10</v>
      </c>
      <c r="R34" s="49">
        <f t="shared" si="31"/>
        <v>26</v>
      </c>
      <c r="S34" s="48">
        <f t="shared" si="32"/>
        <v>0</v>
      </c>
      <c r="T34" s="48">
        <v>0</v>
      </c>
      <c r="U34" s="48">
        <v>0</v>
      </c>
      <c r="V34" s="48">
        <f t="shared" si="33"/>
        <v>9</v>
      </c>
      <c r="W34" s="48">
        <v>2</v>
      </c>
      <c r="X34" s="48">
        <v>7</v>
      </c>
      <c r="Y34" s="48">
        <f t="shared" si="34"/>
        <v>16</v>
      </c>
      <c r="Z34" s="48">
        <v>2</v>
      </c>
      <c r="AA34" s="48">
        <v>14</v>
      </c>
      <c r="AB34" s="48">
        <f t="shared" si="35"/>
        <v>11</v>
      </c>
      <c r="AC34" s="48">
        <v>6</v>
      </c>
      <c r="AD34" s="48">
        <v>5</v>
      </c>
      <c r="AE34" s="49">
        <f t="shared" si="36"/>
        <v>0</v>
      </c>
      <c r="AF34" s="49">
        <v>0</v>
      </c>
      <c r="AG34" s="49">
        <v>0</v>
      </c>
    </row>
    <row r="35" spans="2:33" s="50" customFormat="1" ht="15.75" customHeight="1">
      <c r="B35" s="36" t="s">
        <v>88</v>
      </c>
      <c r="C35" s="47">
        <f t="shared" si="22"/>
        <v>1102</v>
      </c>
      <c r="D35" s="49">
        <f t="shared" si="23"/>
        <v>1102</v>
      </c>
      <c r="E35" s="48">
        <f t="shared" si="24"/>
        <v>571</v>
      </c>
      <c r="F35" s="48">
        <f t="shared" si="25"/>
        <v>531</v>
      </c>
      <c r="G35" s="49">
        <f t="shared" si="26"/>
        <v>377</v>
      </c>
      <c r="H35" s="49">
        <v>212</v>
      </c>
      <c r="I35" s="49">
        <v>165</v>
      </c>
      <c r="J35" s="49">
        <f t="shared" si="27"/>
        <v>386</v>
      </c>
      <c r="K35" s="49">
        <v>182</v>
      </c>
      <c r="L35" s="49">
        <v>204</v>
      </c>
      <c r="M35" s="49">
        <f t="shared" si="28"/>
        <v>339</v>
      </c>
      <c r="N35" s="49">
        <v>177</v>
      </c>
      <c r="O35" s="49">
        <v>162</v>
      </c>
      <c r="P35" s="48">
        <f t="shared" si="29"/>
        <v>0</v>
      </c>
      <c r="Q35" s="48">
        <f t="shared" si="30"/>
        <v>0</v>
      </c>
      <c r="R35" s="49">
        <f t="shared" si="31"/>
        <v>0</v>
      </c>
      <c r="S35" s="48">
        <f t="shared" si="32"/>
        <v>0</v>
      </c>
      <c r="T35" s="48">
        <v>0</v>
      </c>
      <c r="U35" s="48">
        <v>0</v>
      </c>
      <c r="V35" s="48">
        <f t="shared" si="33"/>
        <v>0</v>
      </c>
      <c r="W35" s="48">
        <v>0</v>
      </c>
      <c r="X35" s="48">
        <v>0</v>
      </c>
      <c r="Y35" s="48">
        <f t="shared" si="34"/>
        <v>0</v>
      </c>
      <c r="Z35" s="48">
        <v>0</v>
      </c>
      <c r="AA35" s="48">
        <v>0</v>
      </c>
      <c r="AB35" s="48">
        <f t="shared" si="35"/>
        <v>0</v>
      </c>
      <c r="AC35" s="48">
        <v>0</v>
      </c>
      <c r="AD35" s="48">
        <v>0</v>
      </c>
      <c r="AE35" s="49">
        <f t="shared" si="36"/>
        <v>0</v>
      </c>
      <c r="AF35" s="49">
        <v>0</v>
      </c>
      <c r="AG35" s="49">
        <v>0</v>
      </c>
    </row>
    <row r="36" spans="2:33" s="50" customFormat="1" ht="15.75" customHeight="1">
      <c r="B36" s="36" t="s">
        <v>89</v>
      </c>
      <c r="C36" s="47">
        <f t="shared" si="22"/>
        <v>705</v>
      </c>
      <c r="D36" s="49">
        <f t="shared" si="23"/>
        <v>600</v>
      </c>
      <c r="E36" s="48">
        <f t="shared" si="24"/>
        <v>280</v>
      </c>
      <c r="F36" s="48">
        <f t="shared" si="25"/>
        <v>320</v>
      </c>
      <c r="G36" s="49">
        <f t="shared" si="26"/>
        <v>200</v>
      </c>
      <c r="H36" s="49">
        <v>89</v>
      </c>
      <c r="I36" s="49">
        <v>111</v>
      </c>
      <c r="J36" s="49">
        <f t="shared" si="27"/>
        <v>199</v>
      </c>
      <c r="K36" s="49">
        <v>96</v>
      </c>
      <c r="L36" s="49">
        <v>103</v>
      </c>
      <c r="M36" s="49">
        <f t="shared" si="28"/>
        <v>201</v>
      </c>
      <c r="N36" s="49">
        <v>95</v>
      </c>
      <c r="O36" s="49">
        <v>106</v>
      </c>
      <c r="P36" s="48">
        <f t="shared" si="29"/>
        <v>105</v>
      </c>
      <c r="Q36" s="48">
        <f t="shared" si="30"/>
        <v>65</v>
      </c>
      <c r="R36" s="49">
        <f t="shared" si="31"/>
        <v>40</v>
      </c>
      <c r="S36" s="48">
        <f t="shared" si="32"/>
        <v>40</v>
      </c>
      <c r="T36" s="48">
        <v>23</v>
      </c>
      <c r="U36" s="48">
        <v>17</v>
      </c>
      <c r="V36" s="48">
        <f t="shared" si="33"/>
        <v>28</v>
      </c>
      <c r="W36" s="48">
        <v>19</v>
      </c>
      <c r="X36" s="48">
        <v>9</v>
      </c>
      <c r="Y36" s="48">
        <f t="shared" si="34"/>
        <v>12</v>
      </c>
      <c r="Z36" s="48">
        <v>8</v>
      </c>
      <c r="AA36" s="48">
        <v>4</v>
      </c>
      <c r="AB36" s="48">
        <f t="shared" si="35"/>
        <v>25</v>
      </c>
      <c r="AC36" s="48">
        <v>15</v>
      </c>
      <c r="AD36" s="48">
        <v>10</v>
      </c>
      <c r="AE36" s="49">
        <f t="shared" si="36"/>
        <v>0</v>
      </c>
      <c r="AF36" s="49">
        <v>0</v>
      </c>
      <c r="AG36" s="49">
        <v>0</v>
      </c>
    </row>
    <row r="37" spans="2:33" s="50" customFormat="1" ht="15.75" customHeight="1">
      <c r="B37" s="36" t="s">
        <v>90</v>
      </c>
      <c r="C37" s="47">
        <f t="shared" si="22"/>
        <v>0</v>
      </c>
      <c r="D37" s="48">
        <f t="shared" si="23"/>
        <v>0</v>
      </c>
      <c r="E37" s="48">
        <f t="shared" si="24"/>
        <v>0</v>
      </c>
      <c r="F37" s="48">
        <f t="shared" si="25"/>
        <v>0</v>
      </c>
      <c r="G37" s="48">
        <f t="shared" si="26"/>
        <v>0</v>
      </c>
      <c r="H37" s="48">
        <v>0</v>
      </c>
      <c r="I37" s="48">
        <v>0</v>
      </c>
      <c r="J37" s="48">
        <f t="shared" si="27"/>
        <v>0</v>
      </c>
      <c r="K37" s="48">
        <v>0</v>
      </c>
      <c r="L37" s="48">
        <v>0</v>
      </c>
      <c r="M37" s="48">
        <f t="shared" si="28"/>
        <v>0</v>
      </c>
      <c r="N37" s="48">
        <v>0</v>
      </c>
      <c r="O37" s="48">
        <v>0</v>
      </c>
      <c r="P37" s="48">
        <f t="shared" si="29"/>
        <v>0</v>
      </c>
      <c r="Q37" s="48">
        <f t="shared" si="30"/>
        <v>0</v>
      </c>
      <c r="R37" s="49">
        <f t="shared" si="31"/>
        <v>0</v>
      </c>
      <c r="S37" s="48">
        <f t="shared" si="32"/>
        <v>0</v>
      </c>
      <c r="T37" s="48">
        <v>0</v>
      </c>
      <c r="U37" s="48">
        <v>0</v>
      </c>
      <c r="V37" s="48">
        <f t="shared" si="33"/>
        <v>0</v>
      </c>
      <c r="W37" s="48">
        <v>0</v>
      </c>
      <c r="X37" s="48">
        <v>0</v>
      </c>
      <c r="Y37" s="48">
        <f t="shared" si="34"/>
        <v>0</v>
      </c>
      <c r="Z37" s="48">
        <v>0</v>
      </c>
      <c r="AA37" s="48">
        <v>0</v>
      </c>
      <c r="AB37" s="48">
        <f t="shared" si="35"/>
        <v>0</v>
      </c>
      <c r="AC37" s="48">
        <v>0</v>
      </c>
      <c r="AD37" s="48">
        <v>0</v>
      </c>
      <c r="AE37" s="49">
        <f t="shared" si="36"/>
        <v>0</v>
      </c>
      <c r="AF37" s="49">
        <v>0</v>
      </c>
      <c r="AG37" s="49">
        <v>0</v>
      </c>
    </row>
    <row r="38" spans="2:33" s="50" customFormat="1" ht="15.75" customHeight="1">
      <c r="B38" s="36" t="s">
        <v>91</v>
      </c>
      <c r="C38" s="47">
        <f t="shared" si="22"/>
        <v>0</v>
      </c>
      <c r="D38" s="49">
        <f t="shared" si="23"/>
        <v>0</v>
      </c>
      <c r="E38" s="48">
        <f t="shared" si="24"/>
        <v>0</v>
      </c>
      <c r="F38" s="48">
        <f t="shared" si="25"/>
        <v>0</v>
      </c>
      <c r="G38" s="49">
        <f t="shared" si="26"/>
        <v>0</v>
      </c>
      <c r="H38" s="49">
        <v>0</v>
      </c>
      <c r="I38" s="49">
        <v>0</v>
      </c>
      <c r="J38" s="49">
        <f t="shared" si="27"/>
        <v>0</v>
      </c>
      <c r="K38" s="49">
        <v>0</v>
      </c>
      <c r="L38" s="49">
        <v>0</v>
      </c>
      <c r="M38" s="49">
        <f t="shared" si="28"/>
        <v>0</v>
      </c>
      <c r="N38" s="49">
        <v>0</v>
      </c>
      <c r="O38" s="49">
        <v>0</v>
      </c>
      <c r="P38" s="48">
        <f t="shared" si="29"/>
        <v>0</v>
      </c>
      <c r="Q38" s="48">
        <f t="shared" si="30"/>
        <v>0</v>
      </c>
      <c r="R38" s="49">
        <f t="shared" si="31"/>
        <v>0</v>
      </c>
      <c r="S38" s="48">
        <f t="shared" si="32"/>
        <v>0</v>
      </c>
      <c r="T38" s="48">
        <v>0</v>
      </c>
      <c r="U38" s="48">
        <v>0</v>
      </c>
      <c r="V38" s="48">
        <f t="shared" si="33"/>
        <v>0</v>
      </c>
      <c r="W38" s="48">
        <v>0</v>
      </c>
      <c r="X38" s="48">
        <v>0</v>
      </c>
      <c r="Y38" s="48">
        <f t="shared" si="34"/>
        <v>0</v>
      </c>
      <c r="Z38" s="48">
        <v>0</v>
      </c>
      <c r="AA38" s="48">
        <v>0</v>
      </c>
      <c r="AB38" s="48">
        <f t="shared" si="35"/>
        <v>0</v>
      </c>
      <c r="AC38" s="48">
        <v>0</v>
      </c>
      <c r="AD38" s="48">
        <v>0</v>
      </c>
      <c r="AE38" s="49">
        <f t="shared" si="36"/>
        <v>0</v>
      </c>
      <c r="AF38" s="49">
        <v>0</v>
      </c>
      <c r="AG38" s="49">
        <v>0</v>
      </c>
    </row>
    <row r="39" spans="2:33" s="50" customFormat="1" ht="15.75" customHeight="1">
      <c r="B39" s="36"/>
      <c r="C39" s="47"/>
      <c r="D39" s="49"/>
      <c r="E39" s="48"/>
      <c r="F39" s="48"/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8"/>
      <c r="R39" s="49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9"/>
      <c r="AF39" s="49"/>
      <c r="AG39" s="49"/>
    </row>
    <row r="40" spans="1:33" s="57" customFormat="1" ht="15.75" customHeight="1">
      <c r="A40" s="184" t="s">
        <v>156</v>
      </c>
      <c r="B40" s="185"/>
      <c r="C40" s="39">
        <f>SUM(C41:C42)</f>
        <v>20904</v>
      </c>
      <c r="D40" s="56">
        <f aca="true" t="shared" si="37" ref="D40:AG40">SUM(D41:D42)</f>
        <v>19825</v>
      </c>
      <c r="E40" s="121">
        <f t="shared" si="37"/>
        <v>9901</v>
      </c>
      <c r="F40" s="121">
        <f t="shared" si="37"/>
        <v>9924</v>
      </c>
      <c r="G40" s="56">
        <f t="shared" si="37"/>
        <v>6525</v>
      </c>
      <c r="H40" s="56">
        <f t="shared" si="37"/>
        <v>3252</v>
      </c>
      <c r="I40" s="56">
        <f t="shared" si="37"/>
        <v>3273</v>
      </c>
      <c r="J40" s="56">
        <f t="shared" si="37"/>
        <v>6724</v>
      </c>
      <c r="K40" s="56">
        <f t="shared" si="37"/>
        <v>3345</v>
      </c>
      <c r="L40" s="56">
        <f t="shared" si="37"/>
        <v>3379</v>
      </c>
      <c r="M40" s="56">
        <f t="shared" si="37"/>
        <v>6576</v>
      </c>
      <c r="N40" s="56">
        <f t="shared" si="37"/>
        <v>3304</v>
      </c>
      <c r="O40" s="56">
        <f t="shared" si="37"/>
        <v>3272</v>
      </c>
      <c r="P40" s="121">
        <f t="shared" si="37"/>
        <v>1079</v>
      </c>
      <c r="Q40" s="121">
        <f t="shared" si="37"/>
        <v>588</v>
      </c>
      <c r="R40" s="56">
        <f t="shared" si="37"/>
        <v>491</v>
      </c>
      <c r="S40" s="121">
        <f t="shared" si="37"/>
        <v>441</v>
      </c>
      <c r="T40" s="121">
        <f t="shared" si="37"/>
        <v>242</v>
      </c>
      <c r="U40" s="121">
        <f t="shared" si="37"/>
        <v>199</v>
      </c>
      <c r="V40" s="121">
        <f t="shared" si="37"/>
        <v>278</v>
      </c>
      <c r="W40" s="121">
        <f t="shared" si="37"/>
        <v>165</v>
      </c>
      <c r="X40" s="121">
        <f t="shared" si="37"/>
        <v>113</v>
      </c>
      <c r="Y40" s="121">
        <f t="shared" si="37"/>
        <v>198</v>
      </c>
      <c r="Z40" s="121">
        <f t="shared" si="37"/>
        <v>99</v>
      </c>
      <c r="AA40" s="121">
        <f t="shared" si="37"/>
        <v>99</v>
      </c>
      <c r="AB40" s="121">
        <f t="shared" si="37"/>
        <v>162</v>
      </c>
      <c r="AC40" s="121">
        <f t="shared" si="37"/>
        <v>82</v>
      </c>
      <c r="AD40" s="121">
        <f t="shared" si="37"/>
        <v>80</v>
      </c>
      <c r="AE40" s="56">
        <f t="shared" si="37"/>
        <v>0</v>
      </c>
      <c r="AF40" s="56">
        <f t="shared" si="37"/>
        <v>0</v>
      </c>
      <c r="AG40" s="56">
        <f t="shared" si="37"/>
        <v>0</v>
      </c>
    </row>
    <row r="41" spans="2:33" s="50" customFormat="1" ht="15.75" customHeight="1">
      <c r="B41" s="36" t="s">
        <v>98</v>
      </c>
      <c r="C41" s="48">
        <f>D41+P41+AE41</f>
        <v>20904</v>
      </c>
      <c r="D41" s="48">
        <f aca="true" t="shared" si="38" ref="D41:F42">G41+J41+M41</f>
        <v>19825</v>
      </c>
      <c r="E41" s="48">
        <f t="shared" si="38"/>
        <v>9901</v>
      </c>
      <c r="F41" s="48">
        <f t="shared" si="38"/>
        <v>9924</v>
      </c>
      <c r="G41" s="48">
        <f>H41+I41</f>
        <v>6525</v>
      </c>
      <c r="H41" s="48">
        <v>3252</v>
      </c>
      <c r="I41" s="48">
        <v>3273</v>
      </c>
      <c r="J41" s="48">
        <f>K41+L41</f>
        <v>6724</v>
      </c>
      <c r="K41" s="48">
        <v>3345</v>
      </c>
      <c r="L41" s="48">
        <v>3379</v>
      </c>
      <c r="M41" s="48">
        <f>N41+O41</f>
        <v>6576</v>
      </c>
      <c r="N41" s="48">
        <v>3304</v>
      </c>
      <c r="O41" s="48">
        <v>3272</v>
      </c>
      <c r="P41" s="48">
        <f aca="true" t="shared" si="39" ref="P41:R42">S41+V41+Y41+AB41</f>
        <v>1079</v>
      </c>
      <c r="Q41" s="49">
        <f t="shared" si="39"/>
        <v>588</v>
      </c>
      <c r="R41" s="49">
        <f t="shared" si="39"/>
        <v>491</v>
      </c>
      <c r="S41" s="48">
        <f>T41+U41</f>
        <v>441</v>
      </c>
      <c r="T41" s="48">
        <v>242</v>
      </c>
      <c r="U41" s="48">
        <v>199</v>
      </c>
      <c r="V41" s="48">
        <f>W41+X41</f>
        <v>278</v>
      </c>
      <c r="W41" s="48">
        <v>165</v>
      </c>
      <c r="X41" s="48">
        <v>113</v>
      </c>
      <c r="Y41" s="48">
        <f>Z41+AA41</f>
        <v>198</v>
      </c>
      <c r="Z41" s="48">
        <v>99</v>
      </c>
      <c r="AA41" s="48">
        <v>99</v>
      </c>
      <c r="AB41" s="48">
        <f>AC41+AD41</f>
        <v>162</v>
      </c>
      <c r="AC41" s="48">
        <v>82</v>
      </c>
      <c r="AD41" s="48">
        <v>80</v>
      </c>
      <c r="AE41" s="49">
        <f>AF41+AG41</f>
        <v>0</v>
      </c>
      <c r="AF41" s="49">
        <v>0</v>
      </c>
      <c r="AG41" s="49">
        <v>0</v>
      </c>
    </row>
    <row r="42" spans="2:33" s="50" customFormat="1" ht="15.75" customHeight="1">
      <c r="B42" s="36" t="s">
        <v>92</v>
      </c>
      <c r="C42" s="47">
        <f>D42+P42+AE42</f>
        <v>0</v>
      </c>
      <c r="D42" s="48">
        <f t="shared" si="38"/>
        <v>0</v>
      </c>
      <c r="E42" s="48">
        <f t="shared" si="38"/>
        <v>0</v>
      </c>
      <c r="F42" s="48">
        <f t="shared" si="38"/>
        <v>0</v>
      </c>
      <c r="G42" s="48">
        <f>H42+I42</f>
        <v>0</v>
      </c>
      <c r="H42" s="48">
        <v>0</v>
      </c>
      <c r="I42" s="48">
        <v>0</v>
      </c>
      <c r="J42" s="48">
        <f>K42+L42</f>
        <v>0</v>
      </c>
      <c r="K42" s="48">
        <v>0</v>
      </c>
      <c r="L42" s="48">
        <v>0</v>
      </c>
      <c r="M42" s="48">
        <f>N42+O42</f>
        <v>0</v>
      </c>
      <c r="N42" s="48">
        <v>0</v>
      </c>
      <c r="O42" s="48">
        <v>0</v>
      </c>
      <c r="P42" s="48">
        <f t="shared" si="39"/>
        <v>0</v>
      </c>
      <c r="Q42" s="48">
        <f t="shared" si="39"/>
        <v>0</v>
      </c>
      <c r="R42" s="49">
        <f t="shared" si="39"/>
        <v>0</v>
      </c>
      <c r="S42" s="48">
        <f>T42+U42</f>
        <v>0</v>
      </c>
      <c r="T42" s="48">
        <v>0</v>
      </c>
      <c r="U42" s="48">
        <v>0</v>
      </c>
      <c r="V42" s="48">
        <f>W42+X42</f>
        <v>0</v>
      </c>
      <c r="W42" s="48">
        <v>0</v>
      </c>
      <c r="X42" s="48">
        <v>0</v>
      </c>
      <c r="Y42" s="48">
        <f>Z42+AA42</f>
        <v>0</v>
      </c>
      <c r="Z42" s="48">
        <v>0</v>
      </c>
      <c r="AA42" s="48">
        <v>0</v>
      </c>
      <c r="AB42" s="48">
        <f>AC42+AD42</f>
        <v>0</v>
      </c>
      <c r="AC42" s="48">
        <v>0</v>
      </c>
      <c r="AD42" s="48">
        <v>0</v>
      </c>
      <c r="AE42" s="49">
        <f>AF42+AG42</f>
        <v>0</v>
      </c>
      <c r="AF42" s="49">
        <v>0</v>
      </c>
      <c r="AG42" s="49">
        <v>0</v>
      </c>
    </row>
    <row r="43" spans="2:33" s="50" customFormat="1" ht="15.75" customHeight="1">
      <c r="B43" s="3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9"/>
      <c r="AF43" s="49"/>
      <c r="AG43" s="49"/>
    </row>
    <row r="44" spans="1:33" s="57" customFormat="1" ht="15.75" customHeight="1">
      <c r="A44" s="186" t="s">
        <v>157</v>
      </c>
      <c r="B44" s="187"/>
      <c r="C44" s="39">
        <f>SUM(C45:C58)</f>
        <v>23909</v>
      </c>
      <c r="D44" s="121">
        <f aca="true" t="shared" si="40" ref="D44:AG44">SUM(D45:D58)</f>
        <v>23544</v>
      </c>
      <c r="E44" s="121">
        <f t="shared" si="40"/>
        <v>12273</v>
      </c>
      <c r="F44" s="121">
        <f t="shared" si="40"/>
        <v>11271</v>
      </c>
      <c r="G44" s="121">
        <f t="shared" si="40"/>
        <v>7782</v>
      </c>
      <c r="H44" s="121">
        <f t="shared" si="40"/>
        <v>4055</v>
      </c>
      <c r="I44" s="121">
        <f t="shared" si="40"/>
        <v>3727</v>
      </c>
      <c r="J44" s="121">
        <f t="shared" si="40"/>
        <v>8074</v>
      </c>
      <c r="K44" s="121">
        <f t="shared" si="40"/>
        <v>4213</v>
      </c>
      <c r="L44" s="121">
        <f t="shared" si="40"/>
        <v>3861</v>
      </c>
      <c r="M44" s="121">
        <f t="shared" si="40"/>
        <v>7688</v>
      </c>
      <c r="N44" s="121">
        <f t="shared" si="40"/>
        <v>4005</v>
      </c>
      <c r="O44" s="121">
        <f t="shared" si="40"/>
        <v>3683</v>
      </c>
      <c r="P44" s="121">
        <f t="shared" si="40"/>
        <v>344</v>
      </c>
      <c r="Q44" s="121">
        <f t="shared" si="40"/>
        <v>192</v>
      </c>
      <c r="R44" s="56">
        <f t="shared" si="40"/>
        <v>152</v>
      </c>
      <c r="S44" s="121">
        <f t="shared" si="40"/>
        <v>107</v>
      </c>
      <c r="T44" s="121">
        <f t="shared" si="40"/>
        <v>55</v>
      </c>
      <c r="U44" s="121">
        <f t="shared" si="40"/>
        <v>52</v>
      </c>
      <c r="V44" s="121">
        <f t="shared" si="40"/>
        <v>93</v>
      </c>
      <c r="W44" s="121">
        <f t="shared" si="40"/>
        <v>59</v>
      </c>
      <c r="X44" s="121">
        <f t="shared" si="40"/>
        <v>34</v>
      </c>
      <c r="Y44" s="121">
        <f t="shared" si="40"/>
        <v>78</v>
      </c>
      <c r="Z44" s="121">
        <f t="shared" si="40"/>
        <v>41</v>
      </c>
      <c r="AA44" s="121">
        <f t="shared" si="40"/>
        <v>37</v>
      </c>
      <c r="AB44" s="121">
        <f t="shared" si="40"/>
        <v>66</v>
      </c>
      <c r="AC44" s="121">
        <f t="shared" si="40"/>
        <v>37</v>
      </c>
      <c r="AD44" s="121">
        <f t="shared" si="40"/>
        <v>29</v>
      </c>
      <c r="AE44" s="56">
        <f t="shared" si="40"/>
        <v>21</v>
      </c>
      <c r="AF44" s="56">
        <f t="shared" si="40"/>
        <v>21</v>
      </c>
      <c r="AG44" s="56">
        <f t="shared" si="40"/>
        <v>0</v>
      </c>
    </row>
    <row r="45" spans="2:33" s="50" customFormat="1" ht="15.75" customHeight="1">
      <c r="B45" s="36" t="s">
        <v>104</v>
      </c>
      <c r="C45" s="47">
        <f aca="true" t="shared" si="41" ref="C45:C58">D45+P45+AE45</f>
        <v>3028</v>
      </c>
      <c r="D45" s="48">
        <f aca="true" t="shared" si="42" ref="D45:D58">G45+J45+M45</f>
        <v>2963</v>
      </c>
      <c r="E45" s="48">
        <f aca="true" t="shared" si="43" ref="E45:E58">H45+K45+N45</f>
        <v>1924</v>
      </c>
      <c r="F45" s="48">
        <f aca="true" t="shared" si="44" ref="F45:F58">I45+L45+O45</f>
        <v>1039</v>
      </c>
      <c r="G45" s="48">
        <f aca="true" t="shared" si="45" ref="G45:G58">H45+I45</f>
        <v>990</v>
      </c>
      <c r="H45" s="48">
        <v>659</v>
      </c>
      <c r="I45" s="48">
        <v>331</v>
      </c>
      <c r="J45" s="48">
        <f aca="true" t="shared" si="46" ref="J45:J58">K45+L45</f>
        <v>1005</v>
      </c>
      <c r="K45" s="48">
        <v>649</v>
      </c>
      <c r="L45" s="48">
        <v>356</v>
      </c>
      <c r="M45" s="48">
        <f aca="true" t="shared" si="47" ref="M45:M58">N45+O45</f>
        <v>968</v>
      </c>
      <c r="N45" s="48">
        <v>616</v>
      </c>
      <c r="O45" s="48">
        <v>352</v>
      </c>
      <c r="P45" s="48">
        <f aca="true" t="shared" si="48" ref="P45:P58">S45+V45+Y45+AB45</f>
        <v>65</v>
      </c>
      <c r="Q45" s="49">
        <f aca="true" t="shared" si="49" ref="Q45:Q58">T45+W45+Z45+AC45</f>
        <v>31</v>
      </c>
      <c r="R45" s="49">
        <f aca="true" t="shared" si="50" ref="R45:R58">U45+X45+AA45+AD45</f>
        <v>34</v>
      </c>
      <c r="S45" s="48">
        <f aca="true" t="shared" si="51" ref="S45:S58">T45+U45</f>
        <v>24</v>
      </c>
      <c r="T45" s="48">
        <v>12</v>
      </c>
      <c r="U45" s="48">
        <v>12</v>
      </c>
      <c r="V45" s="48">
        <f aca="true" t="shared" si="52" ref="V45:V58">W45+X45</f>
        <v>14</v>
      </c>
      <c r="W45" s="48">
        <v>6</v>
      </c>
      <c r="X45" s="48">
        <v>8</v>
      </c>
      <c r="Y45" s="48">
        <f aca="true" t="shared" si="53" ref="Y45:Y58">Z45+AA45</f>
        <v>10</v>
      </c>
      <c r="Z45" s="48">
        <v>5</v>
      </c>
      <c r="AA45" s="48">
        <v>5</v>
      </c>
      <c r="AB45" s="48">
        <f aca="true" t="shared" si="54" ref="AB45:AB58">AC45+AD45</f>
        <v>17</v>
      </c>
      <c r="AC45" s="48">
        <v>8</v>
      </c>
      <c r="AD45" s="48">
        <v>9</v>
      </c>
      <c r="AE45" s="49">
        <f aca="true" t="shared" si="55" ref="AE45:AE58">AF45+AG45</f>
        <v>0</v>
      </c>
      <c r="AF45" s="49">
        <v>0</v>
      </c>
      <c r="AG45" s="49">
        <v>0</v>
      </c>
    </row>
    <row r="46" spans="2:33" s="50" customFormat="1" ht="15.75" customHeight="1">
      <c r="B46" s="36" t="s">
        <v>106</v>
      </c>
      <c r="C46" s="47">
        <f t="shared" si="41"/>
        <v>4238</v>
      </c>
      <c r="D46" s="48">
        <f t="shared" si="42"/>
        <v>4111</v>
      </c>
      <c r="E46" s="48">
        <f t="shared" si="43"/>
        <v>2017</v>
      </c>
      <c r="F46" s="48">
        <f t="shared" si="44"/>
        <v>2094</v>
      </c>
      <c r="G46" s="48">
        <f t="shared" si="45"/>
        <v>1346</v>
      </c>
      <c r="H46" s="48">
        <v>651</v>
      </c>
      <c r="I46" s="48">
        <v>695</v>
      </c>
      <c r="J46" s="48">
        <f t="shared" si="46"/>
        <v>1406</v>
      </c>
      <c r="K46" s="48">
        <v>716</v>
      </c>
      <c r="L46" s="48">
        <v>690</v>
      </c>
      <c r="M46" s="48">
        <f t="shared" si="47"/>
        <v>1359</v>
      </c>
      <c r="N46" s="48">
        <v>650</v>
      </c>
      <c r="O46" s="48">
        <v>709</v>
      </c>
      <c r="P46" s="48">
        <f t="shared" si="48"/>
        <v>127</v>
      </c>
      <c r="Q46" s="49">
        <f t="shared" si="49"/>
        <v>73</v>
      </c>
      <c r="R46" s="49">
        <f t="shared" si="50"/>
        <v>54</v>
      </c>
      <c r="S46" s="48">
        <f t="shared" si="51"/>
        <v>34</v>
      </c>
      <c r="T46" s="48">
        <v>15</v>
      </c>
      <c r="U46" s="48">
        <v>19</v>
      </c>
      <c r="V46" s="48">
        <f t="shared" si="52"/>
        <v>38</v>
      </c>
      <c r="W46" s="48">
        <v>26</v>
      </c>
      <c r="X46" s="48">
        <v>12</v>
      </c>
      <c r="Y46" s="48">
        <f t="shared" si="53"/>
        <v>33</v>
      </c>
      <c r="Z46" s="48">
        <v>17</v>
      </c>
      <c r="AA46" s="48">
        <v>16</v>
      </c>
      <c r="AB46" s="48">
        <f t="shared" si="54"/>
        <v>22</v>
      </c>
      <c r="AC46" s="48">
        <v>15</v>
      </c>
      <c r="AD46" s="49">
        <v>7</v>
      </c>
      <c r="AE46" s="49">
        <f t="shared" si="55"/>
        <v>0</v>
      </c>
      <c r="AF46" s="49">
        <v>0</v>
      </c>
      <c r="AG46" s="49">
        <v>0</v>
      </c>
    </row>
    <row r="47" spans="2:33" s="50" customFormat="1" ht="15.75" customHeight="1">
      <c r="B47" s="36" t="s">
        <v>107</v>
      </c>
      <c r="C47" s="47">
        <f t="shared" si="41"/>
        <v>1738</v>
      </c>
      <c r="D47" s="48">
        <f t="shared" si="42"/>
        <v>1717</v>
      </c>
      <c r="E47" s="48">
        <f t="shared" si="43"/>
        <v>728</v>
      </c>
      <c r="F47" s="48">
        <f t="shared" si="44"/>
        <v>989</v>
      </c>
      <c r="G47" s="48">
        <f t="shared" si="45"/>
        <v>567</v>
      </c>
      <c r="H47" s="48">
        <v>229</v>
      </c>
      <c r="I47" s="48">
        <v>338</v>
      </c>
      <c r="J47" s="48">
        <f t="shared" si="46"/>
        <v>588</v>
      </c>
      <c r="K47" s="48">
        <v>240</v>
      </c>
      <c r="L47" s="48">
        <v>348</v>
      </c>
      <c r="M47" s="48">
        <f t="shared" si="47"/>
        <v>562</v>
      </c>
      <c r="N47" s="48">
        <v>259</v>
      </c>
      <c r="O47" s="48">
        <v>303</v>
      </c>
      <c r="P47" s="48">
        <f t="shared" si="48"/>
        <v>0</v>
      </c>
      <c r="Q47" s="49">
        <f t="shared" si="49"/>
        <v>0</v>
      </c>
      <c r="R47" s="49">
        <f t="shared" si="50"/>
        <v>0</v>
      </c>
      <c r="S47" s="48">
        <f t="shared" si="51"/>
        <v>0</v>
      </c>
      <c r="T47" s="48">
        <v>0</v>
      </c>
      <c r="U47" s="48">
        <v>0</v>
      </c>
      <c r="V47" s="48">
        <f t="shared" si="52"/>
        <v>0</v>
      </c>
      <c r="W47" s="48">
        <v>0</v>
      </c>
      <c r="X47" s="48">
        <v>0</v>
      </c>
      <c r="Y47" s="48">
        <f t="shared" si="53"/>
        <v>0</v>
      </c>
      <c r="Z47" s="48">
        <v>0</v>
      </c>
      <c r="AA47" s="48">
        <v>0</v>
      </c>
      <c r="AB47" s="48">
        <f t="shared" si="54"/>
        <v>0</v>
      </c>
      <c r="AC47" s="48">
        <v>0</v>
      </c>
      <c r="AD47" s="48">
        <v>0</v>
      </c>
      <c r="AE47" s="49">
        <f t="shared" si="55"/>
        <v>21</v>
      </c>
      <c r="AF47" s="49">
        <v>21</v>
      </c>
      <c r="AG47" s="49">
        <v>0</v>
      </c>
    </row>
    <row r="48" spans="2:33" s="50" customFormat="1" ht="15.75" customHeight="1">
      <c r="B48" s="36" t="s">
        <v>108</v>
      </c>
      <c r="C48" s="47">
        <f t="shared" si="41"/>
        <v>3081</v>
      </c>
      <c r="D48" s="48">
        <f t="shared" si="42"/>
        <v>3081</v>
      </c>
      <c r="E48" s="48">
        <f t="shared" si="43"/>
        <v>1860</v>
      </c>
      <c r="F48" s="48">
        <f t="shared" si="44"/>
        <v>1221</v>
      </c>
      <c r="G48" s="48">
        <f t="shared" si="45"/>
        <v>978</v>
      </c>
      <c r="H48" s="48">
        <v>607</v>
      </c>
      <c r="I48" s="48">
        <v>371</v>
      </c>
      <c r="J48" s="48">
        <f t="shared" si="46"/>
        <v>1075</v>
      </c>
      <c r="K48" s="48">
        <v>659</v>
      </c>
      <c r="L48" s="48">
        <v>416</v>
      </c>
      <c r="M48" s="48">
        <f t="shared" si="47"/>
        <v>1028</v>
      </c>
      <c r="N48" s="48">
        <v>594</v>
      </c>
      <c r="O48" s="48">
        <v>434</v>
      </c>
      <c r="P48" s="48">
        <f t="shared" si="48"/>
        <v>0</v>
      </c>
      <c r="Q48" s="49">
        <f t="shared" si="49"/>
        <v>0</v>
      </c>
      <c r="R48" s="49">
        <f t="shared" si="50"/>
        <v>0</v>
      </c>
      <c r="S48" s="48">
        <f t="shared" si="51"/>
        <v>0</v>
      </c>
      <c r="T48" s="48">
        <v>0</v>
      </c>
      <c r="U48" s="48">
        <v>0</v>
      </c>
      <c r="V48" s="48">
        <f t="shared" si="52"/>
        <v>0</v>
      </c>
      <c r="W48" s="48">
        <v>0</v>
      </c>
      <c r="X48" s="48">
        <v>0</v>
      </c>
      <c r="Y48" s="48">
        <f t="shared" si="53"/>
        <v>0</v>
      </c>
      <c r="Z48" s="48">
        <v>0</v>
      </c>
      <c r="AA48" s="48">
        <v>0</v>
      </c>
      <c r="AB48" s="48">
        <f t="shared" si="54"/>
        <v>0</v>
      </c>
      <c r="AC48" s="48">
        <v>0</v>
      </c>
      <c r="AD48" s="48">
        <v>0</v>
      </c>
      <c r="AE48" s="49">
        <f t="shared" si="55"/>
        <v>0</v>
      </c>
      <c r="AF48" s="49">
        <v>0</v>
      </c>
      <c r="AG48" s="49">
        <v>0</v>
      </c>
    </row>
    <row r="49" spans="2:33" s="50" customFormat="1" ht="15.75" customHeight="1">
      <c r="B49" s="36" t="s">
        <v>109</v>
      </c>
      <c r="C49" s="47">
        <f t="shared" si="41"/>
        <v>4409</v>
      </c>
      <c r="D49" s="48">
        <f t="shared" si="42"/>
        <v>4329</v>
      </c>
      <c r="E49" s="48">
        <f t="shared" si="43"/>
        <v>2478</v>
      </c>
      <c r="F49" s="48">
        <f t="shared" si="44"/>
        <v>1851</v>
      </c>
      <c r="G49" s="48">
        <f t="shared" si="45"/>
        <v>1425</v>
      </c>
      <c r="H49" s="48">
        <v>793</v>
      </c>
      <c r="I49" s="48">
        <v>632</v>
      </c>
      <c r="J49" s="48">
        <f t="shared" si="46"/>
        <v>1514</v>
      </c>
      <c r="K49" s="48">
        <v>886</v>
      </c>
      <c r="L49" s="48">
        <v>628</v>
      </c>
      <c r="M49" s="48">
        <f t="shared" si="47"/>
        <v>1390</v>
      </c>
      <c r="N49" s="48">
        <v>799</v>
      </c>
      <c r="O49" s="48">
        <v>591</v>
      </c>
      <c r="P49" s="49">
        <f t="shared" si="48"/>
        <v>80</v>
      </c>
      <c r="Q49" s="49">
        <f t="shared" si="49"/>
        <v>47</v>
      </c>
      <c r="R49" s="49">
        <f t="shared" si="50"/>
        <v>33</v>
      </c>
      <c r="S49" s="49">
        <f t="shared" si="51"/>
        <v>30</v>
      </c>
      <c r="T49" s="49">
        <v>19</v>
      </c>
      <c r="U49" s="49">
        <v>11</v>
      </c>
      <c r="V49" s="49">
        <f t="shared" si="52"/>
        <v>23</v>
      </c>
      <c r="W49" s="49">
        <v>14</v>
      </c>
      <c r="X49" s="49">
        <v>9</v>
      </c>
      <c r="Y49" s="49">
        <f t="shared" si="53"/>
        <v>15</v>
      </c>
      <c r="Z49" s="49">
        <v>8</v>
      </c>
      <c r="AA49" s="49">
        <v>7</v>
      </c>
      <c r="AB49" s="49">
        <f t="shared" si="54"/>
        <v>12</v>
      </c>
      <c r="AC49" s="49">
        <v>6</v>
      </c>
      <c r="AD49" s="49">
        <v>6</v>
      </c>
      <c r="AE49" s="49">
        <f t="shared" si="55"/>
        <v>0</v>
      </c>
      <c r="AF49" s="49">
        <v>0</v>
      </c>
      <c r="AG49" s="49">
        <v>0</v>
      </c>
    </row>
    <row r="50" spans="2:33" s="50" customFormat="1" ht="15.75" customHeight="1">
      <c r="B50" s="36" t="s">
        <v>111</v>
      </c>
      <c r="C50" s="47">
        <f t="shared" si="41"/>
        <v>1490</v>
      </c>
      <c r="D50" s="48">
        <f t="shared" si="42"/>
        <v>1490</v>
      </c>
      <c r="E50" s="48">
        <f t="shared" si="43"/>
        <v>663</v>
      </c>
      <c r="F50" s="48">
        <f t="shared" si="44"/>
        <v>827</v>
      </c>
      <c r="G50" s="48">
        <f t="shared" si="45"/>
        <v>492</v>
      </c>
      <c r="H50" s="48">
        <v>213</v>
      </c>
      <c r="I50" s="48">
        <v>279</v>
      </c>
      <c r="J50" s="48">
        <f t="shared" si="46"/>
        <v>505</v>
      </c>
      <c r="K50" s="48">
        <v>221</v>
      </c>
      <c r="L50" s="48">
        <v>284</v>
      </c>
      <c r="M50" s="48">
        <f t="shared" si="47"/>
        <v>493</v>
      </c>
      <c r="N50" s="48">
        <v>229</v>
      </c>
      <c r="O50" s="48">
        <v>264</v>
      </c>
      <c r="P50" s="48">
        <f t="shared" si="48"/>
        <v>0</v>
      </c>
      <c r="Q50" s="49">
        <f t="shared" si="49"/>
        <v>0</v>
      </c>
      <c r="R50" s="49">
        <f t="shared" si="50"/>
        <v>0</v>
      </c>
      <c r="S50" s="48">
        <f t="shared" si="51"/>
        <v>0</v>
      </c>
      <c r="T50" s="48">
        <v>0</v>
      </c>
      <c r="U50" s="48">
        <v>0</v>
      </c>
      <c r="V50" s="48">
        <f t="shared" si="52"/>
        <v>0</v>
      </c>
      <c r="W50" s="48">
        <v>0</v>
      </c>
      <c r="X50" s="48">
        <v>0</v>
      </c>
      <c r="Y50" s="48">
        <f t="shared" si="53"/>
        <v>0</v>
      </c>
      <c r="Z50" s="48">
        <v>0</v>
      </c>
      <c r="AA50" s="48">
        <v>0</v>
      </c>
      <c r="AB50" s="48">
        <f t="shared" si="54"/>
        <v>0</v>
      </c>
      <c r="AC50" s="48">
        <v>0</v>
      </c>
      <c r="AD50" s="48">
        <v>0</v>
      </c>
      <c r="AE50" s="49">
        <f t="shared" si="55"/>
        <v>0</v>
      </c>
      <c r="AF50" s="49">
        <v>0</v>
      </c>
      <c r="AG50" s="49">
        <v>0</v>
      </c>
    </row>
    <row r="51" spans="2:33" s="50" customFormat="1" ht="15.75" customHeight="1">
      <c r="B51" s="36" t="s">
        <v>72</v>
      </c>
      <c r="C51" s="47">
        <f t="shared" si="41"/>
        <v>574</v>
      </c>
      <c r="D51" s="48">
        <f t="shared" si="42"/>
        <v>574</v>
      </c>
      <c r="E51" s="48">
        <f t="shared" si="43"/>
        <v>303</v>
      </c>
      <c r="F51" s="48">
        <f t="shared" si="44"/>
        <v>271</v>
      </c>
      <c r="G51" s="48">
        <f t="shared" si="45"/>
        <v>202</v>
      </c>
      <c r="H51" s="48">
        <v>107</v>
      </c>
      <c r="I51" s="48">
        <v>95</v>
      </c>
      <c r="J51" s="48">
        <f t="shared" si="46"/>
        <v>197</v>
      </c>
      <c r="K51" s="48">
        <v>92</v>
      </c>
      <c r="L51" s="48">
        <v>105</v>
      </c>
      <c r="M51" s="48">
        <f t="shared" si="47"/>
        <v>175</v>
      </c>
      <c r="N51" s="48">
        <v>104</v>
      </c>
      <c r="O51" s="48">
        <v>71</v>
      </c>
      <c r="P51" s="48">
        <f t="shared" si="48"/>
        <v>0</v>
      </c>
      <c r="Q51" s="49">
        <f t="shared" si="49"/>
        <v>0</v>
      </c>
      <c r="R51" s="49">
        <f t="shared" si="50"/>
        <v>0</v>
      </c>
      <c r="S51" s="48">
        <f t="shared" si="51"/>
        <v>0</v>
      </c>
      <c r="T51" s="48">
        <v>0</v>
      </c>
      <c r="U51" s="48">
        <v>0</v>
      </c>
      <c r="V51" s="48">
        <f t="shared" si="52"/>
        <v>0</v>
      </c>
      <c r="W51" s="48">
        <v>0</v>
      </c>
      <c r="X51" s="48">
        <v>0</v>
      </c>
      <c r="Y51" s="48">
        <f t="shared" si="53"/>
        <v>0</v>
      </c>
      <c r="Z51" s="48">
        <v>0</v>
      </c>
      <c r="AA51" s="48">
        <v>0</v>
      </c>
      <c r="AB51" s="48">
        <f t="shared" si="54"/>
        <v>0</v>
      </c>
      <c r="AC51" s="48">
        <v>0</v>
      </c>
      <c r="AD51" s="48">
        <v>0</v>
      </c>
      <c r="AE51" s="49">
        <f t="shared" si="55"/>
        <v>0</v>
      </c>
      <c r="AF51" s="49">
        <v>0</v>
      </c>
      <c r="AG51" s="49">
        <v>0</v>
      </c>
    </row>
    <row r="52" spans="2:33" s="50" customFormat="1" ht="15.75" customHeight="1">
      <c r="B52" s="36" t="s">
        <v>79</v>
      </c>
      <c r="C52" s="47">
        <f t="shared" si="41"/>
        <v>1980</v>
      </c>
      <c r="D52" s="48">
        <f t="shared" si="42"/>
        <v>1980</v>
      </c>
      <c r="E52" s="48">
        <f t="shared" si="43"/>
        <v>750</v>
      </c>
      <c r="F52" s="48">
        <f t="shared" si="44"/>
        <v>1230</v>
      </c>
      <c r="G52" s="48">
        <f t="shared" si="45"/>
        <v>673</v>
      </c>
      <c r="H52" s="48">
        <v>250</v>
      </c>
      <c r="I52" s="48">
        <v>423</v>
      </c>
      <c r="J52" s="48">
        <f t="shared" si="46"/>
        <v>659</v>
      </c>
      <c r="K52" s="48">
        <v>245</v>
      </c>
      <c r="L52" s="48">
        <v>414</v>
      </c>
      <c r="M52" s="48">
        <f t="shared" si="47"/>
        <v>648</v>
      </c>
      <c r="N52" s="48">
        <v>255</v>
      </c>
      <c r="O52" s="48">
        <v>393</v>
      </c>
      <c r="P52" s="48">
        <f t="shared" si="48"/>
        <v>0</v>
      </c>
      <c r="Q52" s="49">
        <f t="shared" si="49"/>
        <v>0</v>
      </c>
      <c r="R52" s="49">
        <f t="shared" si="50"/>
        <v>0</v>
      </c>
      <c r="S52" s="48">
        <f t="shared" si="51"/>
        <v>0</v>
      </c>
      <c r="T52" s="48">
        <v>0</v>
      </c>
      <c r="U52" s="48">
        <v>0</v>
      </c>
      <c r="V52" s="48">
        <f t="shared" si="52"/>
        <v>0</v>
      </c>
      <c r="W52" s="48">
        <v>0</v>
      </c>
      <c r="X52" s="48">
        <v>0</v>
      </c>
      <c r="Y52" s="48">
        <f t="shared" si="53"/>
        <v>0</v>
      </c>
      <c r="Z52" s="48">
        <v>0</v>
      </c>
      <c r="AA52" s="48">
        <v>0</v>
      </c>
      <c r="AB52" s="48">
        <f t="shared" si="54"/>
        <v>0</v>
      </c>
      <c r="AC52" s="48">
        <v>0</v>
      </c>
      <c r="AD52" s="48">
        <v>0</v>
      </c>
      <c r="AE52" s="49">
        <f t="shared" si="55"/>
        <v>0</v>
      </c>
      <c r="AF52" s="49">
        <v>0</v>
      </c>
      <c r="AG52" s="49">
        <v>0</v>
      </c>
    </row>
    <row r="53" spans="2:33" s="50" customFormat="1" ht="15.75" customHeight="1">
      <c r="B53" s="36" t="s">
        <v>115</v>
      </c>
      <c r="C53" s="47">
        <f t="shared" si="41"/>
        <v>1467</v>
      </c>
      <c r="D53" s="48">
        <f t="shared" si="42"/>
        <v>1395</v>
      </c>
      <c r="E53" s="48">
        <f t="shared" si="43"/>
        <v>684</v>
      </c>
      <c r="F53" s="48">
        <f t="shared" si="44"/>
        <v>711</v>
      </c>
      <c r="G53" s="48">
        <f t="shared" si="45"/>
        <v>445</v>
      </c>
      <c r="H53" s="48">
        <v>240</v>
      </c>
      <c r="I53" s="48">
        <v>205</v>
      </c>
      <c r="J53" s="48">
        <f t="shared" si="46"/>
        <v>485</v>
      </c>
      <c r="K53" s="48">
        <v>217</v>
      </c>
      <c r="L53" s="48">
        <v>268</v>
      </c>
      <c r="M53" s="48">
        <f t="shared" si="47"/>
        <v>465</v>
      </c>
      <c r="N53" s="48">
        <v>227</v>
      </c>
      <c r="O53" s="48">
        <v>238</v>
      </c>
      <c r="P53" s="48">
        <f t="shared" si="48"/>
        <v>72</v>
      </c>
      <c r="Q53" s="48">
        <f t="shared" si="49"/>
        <v>41</v>
      </c>
      <c r="R53" s="49">
        <f t="shared" si="50"/>
        <v>31</v>
      </c>
      <c r="S53" s="48">
        <f t="shared" si="51"/>
        <v>19</v>
      </c>
      <c r="T53" s="48">
        <v>9</v>
      </c>
      <c r="U53" s="48">
        <v>10</v>
      </c>
      <c r="V53" s="48">
        <f t="shared" si="52"/>
        <v>18</v>
      </c>
      <c r="W53" s="48">
        <v>13</v>
      </c>
      <c r="X53" s="48">
        <v>5</v>
      </c>
      <c r="Y53" s="48">
        <f t="shared" si="53"/>
        <v>20</v>
      </c>
      <c r="Z53" s="48">
        <v>11</v>
      </c>
      <c r="AA53" s="48">
        <v>9</v>
      </c>
      <c r="AB53" s="48">
        <f t="shared" si="54"/>
        <v>15</v>
      </c>
      <c r="AC53" s="48">
        <v>8</v>
      </c>
      <c r="AD53" s="48">
        <v>7</v>
      </c>
      <c r="AE53" s="49">
        <f t="shared" si="55"/>
        <v>0</v>
      </c>
      <c r="AF53" s="49">
        <v>0</v>
      </c>
      <c r="AG53" s="49">
        <v>0</v>
      </c>
    </row>
    <row r="54" spans="2:33" s="50" customFormat="1" ht="15.75" customHeight="1">
      <c r="B54" s="36" t="s">
        <v>93</v>
      </c>
      <c r="C54" s="47">
        <f t="shared" si="41"/>
        <v>0</v>
      </c>
      <c r="D54" s="48">
        <f t="shared" si="42"/>
        <v>0</v>
      </c>
      <c r="E54" s="48">
        <f t="shared" si="43"/>
        <v>0</v>
      </c>
      <c r="F54" s="48">
        <f t="shared" si="44"/>
        <v>0</v>
      </c>
      <c r="G54" s="48">
        <f t="shared" si="45"/>
        <v>0</v>
      </c>
      <c r="H54" s="48">
        <v>0</v>
      </c>
      <c r="I54" s="48">
        <v>0</v>
      </c>
      <c r="J54" s="48">
        <f t="shared" si="46"/>
        <v>0</v>
      </c>
      <c r="K54" s="48">
        <v>0</v>
      </c>
      <c r="L54" s="48">
        <v>0</v>
      </c>
      <c r="M54" s="48">
        <f t="shared" si="47"/>
        <v>0</v>
      </c>
      <c r="N54" s="48">
        <v>0</v>
      </c>
      <c r="O54" s="48">
        <v>0</v>
      </c>
      <c r="P54" s="48">
        <f t="shared" si="48"/>
        <v>0</v>
      </c>
      <c r="Q54" s="48">
        <f t="shared" si="49"/>
        <v>0</v>
      </c>
      <c r="R54" s="49">
        <f t="shared" si="50"/>
        <v>0</v>
      </c>
      <c r="S54" s="48">
        <f t="shared" si="51"/>
        <v>0</v>
      </c>
      <c r="T54" s="48">
        <v>0</v>
      </c>
      <c r="U54" s="48">
        <v>0</v>
      </c>
      <c r="V54" s="48">
        <f t="shared" si="52"/>
        <v>0</v>
      </c>
      <c r="W54" s="48">
        <v>0</v>
      </c>
      <c r="X54" s="48">
        <v>0</v>
      </c>
      <c r="Y54" s="48">
        <f t="shared" si="53"/>
        <v>0</v>
      </c>
      <c r="Z54" s="48">
        <v>0</v>
      </c>
      <c r="AA54" s="48">
        <v>0</v>
      </c>
      <c r="AB54" s="48">
        <f t="shared" si="54"/>
        <v>0</v>
      </c>
      <c r="AC54" s="48">
        <v>0</v>
      </c>
      <c r="AD54" s="48">
        <v>0</v>
      </c>
      <c r="AE54" s="49">
        <f t="shared" si="55"/>
        <v>0</v>
      </c>
      <c r="AF54" s="49">
        <v>0</v>
      </c>
      <c r="AG54" s="49">
        <v>0</v>
      </c>
    </row>
    <row r="55" spans="2:33" s="50" customFormat="1" ht="15.75" customHeight="1">
      <c r="B55" s="36" t="s">
        <v>94</v>
      </c>
      <c r="C55" s="47">
        <f t="shared" si="41"/>
        <v>596</v>
      </c>
      <c r="D55" s="48">
        <f t="shared" si="42"/>
        <v>596</v>
      </c>
      <c r="E55" s="48">
        <f t="shared" si="43"/>
        <v>247</v>
      </c>
      <c r="F55" s="48">
        <f t="shared" si="44"/>
        <v>349</v>
      </c>
      <c r="G55" s="48">
        <f t="shared" si="45"/>
        <v>201</v>
      </c>
      <c r="H55" s="48">
        <v>87</v>
      </c>
      <c r="I55" s="53">
        <v>114</v>
      </c>
      <c r="J55" s="48">
        <f t="shared" si="46"/>
        <v>200</v>
      </c>
      <c r="K55" s="48">
        <v>83</v>
      </c>
      <c r="L55" s="48">
        <v>117</v>
      </c>
      <c r="M55" s="48">
        <f t="shared" si="47"/>
        <v>195</v>
      </c>
      <c r="N55" s="48">
        <v>77</v>
      </c>
      <c r="O55" s="48">
        <v>118</v>
      </c>
      <c r="P55" s="48">
        <f t="shared" si="48"/>
        <v>0</v>
      </c>
      <c r="Q55" s="48">
        <f t="shared" si="49"/>
        <v>0</v>
      </c>
      <c r="R55" s="49">
        <f t="shared" si="50"/>
        <v>0</v>
      </c>
      <c r="S55" s="48">
        <f t="shared" si="51"/>
        <v>0</v>
      </c>
      <c r="T55" s="48">
        <v>0</v>
      </c>
      <c r="U55" s="48">
        <v>0</v>
      </c>
      <c r="V55" s="48">
        <f t="shared" si="52"/>
        <v>0</v>
      </c>
      <c r="W55" s="48">
        <v>0</v>
      </c>
      <c r="X55" s="48">
        <v>0</v>
      </c>
      <c r="Y55" s="48">
        <f t="shared" si="53"/>
        <v>0</v>
      </c>
      <c r="Z55" s="48">
        <v>0</v>
      </c>
      <c r="AA55" s="48">
        <v>0</v>
      </c>
      <c r="AB55" s="48">
        <f t="shared" si="54"/>
        <v>0</v>
      </c>
      <c r="AC55" s="48">
        <v>0</v>
      </c>
      <c r="AD55" s="48">
        <v>0</v>
      </c>
      <c r="AE55" s="49">
        <f t="shared" si="55"/>
        <v>0</v>
      </c>
      <c r="AF55" s="49">
        <v>0</v>
      </c>
      <c r="AG55" s="49">
        <v>0</v>
      </c>
    </row>
    <row r="56" spans="2:33" s="50" customFormat="1" ht="15.75" customHeight="1">
      <c r="B56" s="36" t="s">
        <v>95</v>
      </c>
      <c r="C56" s="47">
        <f t="shared" si="41"/>
        <v>444</v>
      </c>
      <c r="D56" s="48">
        <f t="shared" si="42"/>
        <v>444</v>
      </c>
      <c r="E56" s="48">
        <f t="shared" si="43"/>
        <v>125</v>
      </c>
      <c r="F56" s="48">
        <f t="shared" si="44"/>
        <v>319</v>
      </c>
      <c r="G56" s="48">
        <f t="shared" si="45"/>
        <v>150</v>
      </c>
      <c r="H56" s="48">
        <v>37</v>
      </c>
      <c r="I56" s="48">
        <v>113</v>
      </c>
      <c r="J56" s="48">
        <f t="shared" si="46"/>
        <v>157</v>
      </c>
      <c r="K56" s="48">
        <v>48</v>
      </c>
      <c r="L56" s="48">
        <v>109</v>
      </c>
      <c r="M56" s="48">
        <f t="shared" si="47"/>
        <v>137</v>
      </c>
      <c r="N56" s="48">
        <v>40</v>
      </c>
      <c r="O56" s="48">
        <v>97</v>
      </c>
      <c r="P56" s="48">
        <f t="shared" si="48"/>
        <v>0</v>
      </c>
      <c r="Q56" s="48">
        <f t="shared" si="49"/>
        <v>0</v>
      </c>
      <c r="R56" s="49">
        <f t="shared" si="50"/>
        <v>0</v>
      </c>
      <c r="S56" s="48">
        <f t="shared" si="51"/>
        <v>0</v>
      </c>
      <c r="T56" s="48">
        <v>0</v>
      </c>
      <c r="U56" s="48">
        <v>0</v>
      </c>
      <c r="V56" s="48">
        <f t="shared" si="52"/>
        <v>0</v>
      </c>
      <c r="W56" s="48">
        <v>0</v>
      </c>
      <c r="X56" s="48">
        <v>0</v>
      </c>
      <c r="Y56" s="48">
        <f t="shared" si="53"/>
        <v>0</v>
      </c>
      <c r="Z56" s="48">
        <v>0</v>
      </c>
      <c r="AA56" s="48">
        <v>0</v>
      </c>
      <c r="AB56" s="48">
        <f t="shared" si="54"/>
        <v>0</v>
      </c>
      <c r="AC56" s="48">
        <v>0</v>
      </c>
      <c r="AD56" s="48">
        <v>0</v>
      </c>
      <c r="AE56" s="49">
        <f t="shared" si="55"/>
        <v>0</v>
      </c>
      <c r="AF56" s="49">
        <v>0</v>
      </c>
      <c r="AG56" s="49">
        <v>0</v>
      </c>
    </row>
    <row r="57" spans="2:33" s="50" customFormat="1" ht="15.75" customHeight="1">
      <c r="B57" s="36" t="s">
        <v>116</v>
      </c>
      <c r="C57" s="49">
        <f t="shared" si="41"/>
        <v>202</v>
      </c>
      <c r="D57" s="49">
        <f t="shared" si="42"/>
        <v>202</v>
      </c>
      <c r="E57" s="48">
        <f t="shared" si="43"/>
        <v>123</v>
      </c>
      <c r="F57" s="48">
        <f t="shared" si="44"/>
        <v>79</v>
      </c>
      <c r="G57" s="49">
        <f t="shared" si="45"/>
        <v>70</v>
      </c>
      <c r="H57" s="49">
        <v>46</v>
      </c>
      <c r="I57" s="49">
        <v>24</v>
      </c>
      <c r="J57" s="49">
        <f t="shared" si="46"/>
        <v>68</v>
      </c>
      <c r="K57" s="49">
        <v>37</v>
      </c>
      <c r="L57" s="49">
        <v>31</v>
      </c>
      <c r="M57" s="49">
        <f t="shared" si="47"/>
        <v>64</v>
      </c>
      <c r="N57" s="49">
        <v>40</v>
      </c>
      <c r="O57" s="49">
        <v>24</v>
      </c>
      <c r="P57" s="48">
        <f t="shared" si="48"/>
        <v>0</v>
      </c>
      <c r="Q57" s="48">
        <f t="shared" si="49"/>
        <v>0</v>
      </c>
      <c r="R57" s="49">
        <f t="shared" si="50"/>
        <v>0</v>
      </c>
      <c r="S57" s="48">
        <f t="shared" si="51"/>
        <v>0</v>
      </c>
      <c r="T57" s="48">
        <v>0</v>
      </c>
      <c r="U57" s="48">
        <v>0</v>
      </c>
      <c r="V57" s="48">
        <f t="shared" si="52"/>
        <v>0</v>
      </c>
      <c r="W57" s="48">
        <v>0</v>
      </c>
      <c r="X57" s="48">
        <v>0</v>
      </c>
      <c r="Y57" s="48">
        <f t="shared" si="53"/>
        <v>0</v>
      </c>
      <c r="Z57" s="48">
        <v>0</v>
      </c>
      <c r="AA57" s="48">
        <v>0</v>
      </c>
      <c r="AB57" s="48">
        <f t="shared" si="54"/>
        <v>0</v>
      </c>
      <c r="AC57" s="48">
        <v>0</v>
      </c>
      <c r="AD57" s="48">
        <v>0</v>
      </c>
      <c r="AE57" s="49">
        <f t="shared" si="55"/>
        <v>0</v>
      </c>
      <c r="AF57" s="49">
        <v>0</v>
      </c>
      <c r="AG57" s="49">
        <v>0</v>
      </c>
    </row>
    <row r="58" spans="2:33" s="50" customFormat="1" ht="15.75" customHeight="1">
      <c r="B58" s="36" t="s">
        <v>96</v>
      </c>
      <c r="C58" s="47">
        <f t="shared" si="41"/>
        <v>662</v>
      </c>
      <c r="D58" s="49">
        <f t="shared" si="42"/>
        <v>662</v>
      </c>
      <c r="E58" s="49">
        <f t="shared" si="43"/>
        <v>371</v>
      </c>
      <c r="F58" s="49">
        <f t="shared" si="44"/>
        <v>291</v>
      </c>
      <c r="G58" s="49">
        <f t="shared" si="45"/>
        <v>243</v>
      </c>
      <c r="H58" s="49">
        <v>136</v>
      </c>
      <c r="I58" s="49">
        <v>107</v>
      </c>
      <c r="J58" s="49">
        <f t="shared" si="46"/>
        <v>215</v>
      </c>
      <c r="K58" s="49">
        <v>120</v>
      </c>
      <c r="L58" s="49">
        <v>95</v>
      </c>
      <c r="M58" s="49">
        <f t="shared" si="47"/>
        <v>204</v>
      </c>
      <c r="N58" s="49">
        <v>115</v>
      </c>
      <c r="O58" s="49">
        <v>89</v>
      </c>
      <c r="P58" s="48">
        <f t="shared" si="48"/>
        <v>0</v>
      </c>
      <c r="Q58" s="48">
        <f t="shared" si="49"/>
        <v>0</v>
      </c>
      <c r="R58" s="48">
        <f t="shared" si="50"/>
        <v>0</v>
      </c>
      <c r="S58" s="48">
        <f t="shared" si="51"/>
        <v>0</v>
      </c>
      <c r="T58" s="48">
        <v>0</v>
      </c>
      <c r="U58" s="48">
        <v>0</v>
      </c>
      <c r="V58" s="48">
        <f t="shared" si="52"/>
        <v>0</v>
      </c>
      <c r="W58" s="48">
        <v>0</v>
      </c>
      <c r="X58" s="48">
        <v>0</v>
      </c>
      <c r="Y58" s="48">
        <f t="shared" si="53"/>
        <v>0</v>
      </c>
      <c r="Z58" s="48">
        <v>0</v>
      </c>
      <c r="AA58" s="48">
        <v>0</v>
      </c>
      <c r="AB58" s="48">
        <f t="shared" si="54"/>
        <v>0</v>
      </c>
      <c r="AC58" s="48">
        <v>0</v>
      </c>
      <c r="AD58" s="48">
        <v>0</v>
      </c>
      <c r="AE58" s="48">
        <f t="shared" si="55"/>
        <v>0</v>
      </c>
      <c r="AF58" s="49">
        <v>0</v>
      </c>
      <c r="AG58" s="49">
        <v>0</v>
      </c>
    </row>
    <row r="59" spans="2:33" s="50" customFormat="1" ht="15.75" customHeight="1">
      <c r="B59" s="36"/>
      <c r="C59" s="47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9"/>
      <c r="AG59" s="49"/>
    </row>
    <row r="60" spans="1:33" s="57" customFormat="1" ht="15.75" customHeight="1">
      <c r="A60" s="184" t="s">
        <v>158</v>
      </c>
      <c r="B60" s="185"/>
      <c r="C60" s="39">
        <f>SUM(C61:C63)</f>
        <v>23903</v>
      </c>
      <c r="D60" s="56">
        <f aca="true" t="shared" si="56" ref="D60:AG60">SUM(D61:D63)</f>
        <v>23000</v>
      </c>
      <c r="E60" s="56">
        <f t="shared" si="56"/>
        <v>11871</v>
      </c>
      <c r="F60" s="56">
        <f t="shared" si="56"/>
        <v>11129</v>
      </c>
      <c r="G60" s="56">
        <f t="shared" si="56"/>
        <v>7814</v>
      </c>
      <c r="H60" s="56">
        <f t="shared" si="56"/>
        <v>4018</v>
      </c>
      <c r="I60" s="56">
        <f t="shared" si="56"/>
        <v>3796</v>
      </c>
      <c r="J60" s="56">
        <f t="shared" si="56"/>
        <v>7718</v>
      </c>
      <c r="K60" s="56">
        <f t="shared" si="56"/>
        <v>4004</v>
      </c>
      <c r="L60" s="56">
        <f t="shared" si="56"/>
        <v>3714</v>
      </c>
      <c r="M60" s="56">
        <f t="shared" si="56"/>
        <v>7468</v>
      </c>
      <c r="N60" s="56">
        <f t="shared" si="56"/>
        <v>3849</v>
      </c>
      <c r="O60" s="56">
        <f t="shared" si="56"/>
        <v>3619</v>
      </c>
      <c r="P60" s="121">
        <f t="shared" si="56"/>
        <v>903</v>
      </c>
      <c r="Q60" s="121">
        <f t="shared" si="56"/>
        <v>492</v>
      </c>
      <c r="R60" s="121">
        <f t="shared" si="56"/>
        <v>411</v>
      </c>
      <c r="S60" s="121">
        <f t="shared" si="56"/>
        <v>303</v>
      </c>
      <c r="T60" s="121">
        <f t="shared" si="56"/>
        <v>146</v>
      </c>
      <c r="U60" s="121">
        <f t="shared" si="56"/>
        <v>157</v>
      </c>
      <c r="V60" s="121">
        <f t="shared" si="56"/>
        <v>255</v>
      </c>
      <c r="W60" s="121">
        <f t="shared" si="56"/>
        <v>138</v>
      </c>
      <c r="X60" s="121">
        <f t="shared" si="56"/>
        <v>117</v>
      </c>
      <c r="Y60" s="121">
        <f t="shared" si="56"/>
        <v>207</v>
      </c>
      <c r="Z60" s="121">
        <f t="shared" si="56"/>
        <v>132</v>
      </c>
      <c r="AA60" s="121">
        <f t="shared" si="56"/>
        <v>75</v>
      </c>
      <c r="AB60" s="121">
        <f t="shared" si="56"/>
        <v>138</v>
      </c>
      <c r="AC60" s="121">
        <f t="shared" si="56"/>
        <v>76</v>
      </c>
      <c r="AD60" s="121">
        <f t="shared" si="56"/>
        <v>62</v>
      </c>
      <c r="AE60" s="121">
        <f t="shared" si="56"/>
        <v>0</v>
      </c>
      <c r="AF60" s="56">
        <f t="shared" si="56"/>
        <v>0</v>
      </c>
      <c r="AG60" s="56">
        <f t="shared" si="56"/>
        <v>0</v>
      </c>
    </row>
    <row r="61" spans="2:33" s="50" customFormat="1" ht="15.75" customHeight="1">
      <c r="B61" s="36" t="s">
        <v>99</v>
      </c>
      <c r="C61" s="47">
        <f>D61+P61+AE61</f>
        <v>22579</v>
      </c>
      <c r="D61" s="48">
        <f aca="true" t="shared" si="57" ref="D61:F63">G61+J61+M61</f>
        <v>21764</v>
      </c>
      <c r="E61" s="48">
        <f t="shared" si="57"/>
        <v>11138</v>
      </c>
      <c r="F61" s="48">
        <f t="shared" si="57"/>
        <v>10626</v>
      </c>
      <c r="G61" s="48">
        <f>H61+I61</f>
        <v>7372</v>
      </c>
      <c r="H61" s="48">
        <v>3756</v>
      </c>
      <c r="I61" s="48">
        <v>3616</v>
      </c>
      <c r="J61" s="48">
        <f>K61+L61</f>
        <v>7303</v>
      </c>
      <c r="K61" s="48">
        <v>3761</v>
      </c>
      <c r="L61" s="48">
        <v>3542</v>
      </c>
      <c r="M61" s="48">
        <f>N61+O61</f>
        <v>7089</v>
      </c>
      <c r="N61" s="48">
        <v>3621</v>
      </c>
      <c r="O61" s="48">
        <v>3468</v>
      </c>
      <c r="P61" s="48">
        <f aca="true" t="shared" si="58" ref="P61:R63">S61+V61+Y61+AB61</f>
        <v>815</v>
      </c>
      <c r="Q61" s="49">
        <f t="shared" si="58"/>
        <v>449</v>
      </c>
      <c r="R61" s="49">
        <f t="shared" si="58"/>
        <v>366</v>
      </c>
      <c r="S61" s="48">
        <f>T61+U61</f>
        <v>281</v>
      </c>
      <c r="T61" s="48">
        <v>136</v>
      </c>
      <c r="U61" s="48">
        <v>145</v>
      </c>
      <c r="V61" s="48">
        <f>W61+X61</f>
        <v>239</v>
      </c>
      <c r="W61" s="48">
        <v>132</v>
      </c>
      <c r="X61" s="48">
        <v>107</v>
      </c>
      <c r="Y61" s="48">
        <f>Z61+AA61</f>
        <v>189</v>
      </c>
      <c r="Z61" s="48">
        <v>120</v>
      </c>
      <c r="AA61" s="48">
        <v>69</v>
      </c>
      <c r="AB61" s="48">
        <f>AC61+AD61</f>
        <v>106</v>
      </c>
      <c r="AC61" s="48">
        <v>61</v>
      </c>
      <c r="AD61" s="48">
        <v>45</v>
      </c>
      <c r="AE61" s="49">
        <f>AF61+AG61</f>
        <v>0</v>
      </c>
      <c r="AF61" s="49">
        <v>0</v>
      </c>
      <c r="AG61" s="49">
        <v>0</v>
      </c>
    </row>
    <row r="62" spans="2:33" s="50" customFormat="1" ht="15.75" customHeight="1">
      <c r="B62" s="36" t="s">
        <v>114</v>
      </c>
      <c r="C62" s="47">
        <f>D62+P62+AE62</f>
        <v>586</v>
      </c>
      <c r="D62" s="48">
        <f t="shared" si="57"/>
        <v>586</v>
      </c>
      <c r="E62" s="48">
        <f t="shared" si="57"/>
        <v>324</v>
      </c>
      <c r="F62" s="48">
        <f t="shared" si="57"/>
        <v>262</v>
      </c>
      <c r="G62" s="48">
        <f>H62+I62</f>
        <v>197</v>
      </c>
      <c r="H62" s="48">
        <v>111</v>
      </c>
      <c r="I62" s="48">
        <v>86</v>
      </c>
      <c r="J62" s="48">
        <f>K62+L62</f>
        <v>187</v>
      </c>
      <c r="K62" s="48">
        <v>101</v>
      </c>
      <c r="L62" s="48">
        <v>86</v>
      </c>
      <c r="M62" s="48">
        <f>N62+O62</f>
        <v>202</v>
      </c>
      <c r="N62" s="48">
        <v>112</v>
      </c>
      <c r="O62" s="48">
        <v>90</v>
      </c>
      <c r="P62" s="48">
        <f t="shared" si="58"/>
        <v>0</v>
      </c>
      <c r="Q62" s="48">
        <f t="shared" si="58"/>
        <v>0</v>
      </c>
      <c r="R62" s="49">
        <f t="shared" si="58"/>
        <v>0</v>
      </c>
      <c r="S62" s="48">
        <f>T62+U62</f>
        <v>0</v>
      </c>
      <c r="T62" s="48">
        <v>0</v>
      </c>
      <c r="U62" s="48">
        <v>0</v>
      </c>
      <c r="V62" s="48">
        <f>W62+X62</f>
        <v>0</v>
      </c>
      <c r="W62" s="48">
        <v>0</v>
      </c>
      <c r="X62" s="48">
        <v>0</v>
      </c>
      <c r="Y62" s="48">
        <f>Z62+AA62</f>
        <v>0</v>
      </c>
      <c r="Z62" s="48">
        <v>0</v>
      </c>
      <c r="AA62" s="48">
        <v>0</v>
      </c>
      <c r="AB62" s="48">
        <f>AC62+AD62</f>
        <v>0</v>
      </c>
      <c r="AC62" s="48">
        <v>0</v>
      </c>
      <c r="AD62" s="48">
        <v>0</v>
      </c>
      <c r="AE62" s="49">
        <f>AF62+AG62</f>
        <v>0</v>
      </c>
      <c r="AF62" s="49">
        <v>0</v>
      </c>
      <c r="AG62" s="49">
        <v>0</v>
      </c>
    </row>
    <row r="63" spans="1:33" s="50" customFormat="1" ht="15.75" customHeight="1">
      <c r="A63" s="116"/>
      <c r="B63" s="117" t="s">
        <v>97</v>
      </c>
      <c r="C63" s="118">
        <f>D63+P63+AE63</f>
        <v>738</v>
      </c>
      <c r="D63" s="119">
        <f t="shared" si="57"/>
        <v>650</v>
      </c>
      <c r="E63" s="119">
        <f t="shared" si="57"/>
        <v>409</v>
      </c>
      <c r="F63" s="119">
        <f t="shared" si="57"/>
        <v>241</v>
      </c>
      <c r="G63" s="119">
        <f>H63+I63</f>
        <v>245</v>
      </c>
      <c r="H63" s="119">
        <v>151</v>
      </c>
      <c r="I63" s="119">
        <v>94</v>
      </c>
      <c r="J63" s="119">
        <f>K63+L63</f>
        <v>228</v>
      </c>
      <c r="K63" s="119">
        <v>142</v>
      </c>
      <c r="L63" s="119">
        <v>86</v>
      </c>
      <c r="M63" s="119">
        <f>N63+O63</f>
        <v>177</v>
      </c>
      <c r="N63" s="119">
        <v>116</v>
      </c>
      <c r="O63" s="119">
        <v>61</v>
      </c>
      <c r="P63" s="120">
        <f t="shared" si="58"/>
        <v>88</v>
      </c>
      <c r="Q63" s="120">
        <f t="shared" si="58"/>
        <v>43</v>
      </c>
      <c r="R63" s="120">
        <f t="shared" si="58"/>
        <v>45</v>
      </c>
      <c r="S63" s="120">
        <f>T63+U63</f>
        <v>22</v>
      </c>
      <c r="T63" s="120">
        <v>10</v>
      </c>
      <c r="U63" s="120">
        <v>12</v>
      </c>
      <c r="V63" s="120">
        <f>W63+X63</f>
        <v>16</v>
      </c>
      <c r="W63" s="120">
        <v>6</v>
      </c>
      <c r="X63" s="120">
        <v>10</v>
      </c>
      <c r="Y63" s="120">
        <f>Z63+AA63</f>
        <v>18</v>
      </c>
      <c r="Z63" s="120">
        <v>12</v>
      </c>
      <c r="AA63" s="120">
        <v>6</v>
      </c>
      <c r="AB63" s="120">
        <f>AC63+AD63</f>
        <v>32</v>
      </c>
      <c r="AC63" s="120">
        <v>15</v>
      </c>
      <c r="AD63" s="120">
        <v>17</v>
      </c>
      <c r="AE63" s="120">
        <f>AF63+AG63</f>
        <v>0</v>
      </c>
      <c r="AF63" s="119">
        <v>0</v>
      </c>
      <c r="AG63" s="119">
        <v>0</v>
      </c>
    </row>
    <row r="64" spans="2:33" ht="15.75" customHeight="1">
      <c r="B64" s="9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2:33" ht="15.75" customHeight="1">
      <c r="B65" s="9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2:33" ht="15.75" customHeight="1">
      <c r="B66" s="9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2:33" ht="15.75" customHeight="1">
      <c r="B67" s="9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2:33" ht="15.75" customHeight="1">
      <c r="B68" s="9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2:33" ht="15.75" customHeight="1">
      <c r="B69" s="9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2:33" ht="15.75" customHeight="1">
      <c r="B70" s="9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2:33" ht="15.75" customHeight="1">
      <c r="B71" s="9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2:33" ht="15.75" customHeight="1">
      <c r="B72" s="9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2:33" ht="15.75" customHeight="1">
      <c r="B73" s="9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2:33" ht="15.75" customHeight="1">
      <c r="B74" s="9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3:33" ht="15.75" customHeight="1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mergeCells count="31">
    <mergeCell ref="A2:B5"/>
    <mergeCell ref="A10:B10"/>
    <mergeCell ref="A11:B11"/>
    <mergeCell ref="A12:B12"/>
    <mergeCell ref="A9:B9"/>
    <mergeCell ref="A6:B6"/>
    <mergeCell ref="A7:B7"/>
    <mergeCell ref="A8:B8"/>
    <mergeCell ref="Y4:AA4"/>
    <mergeCell ref="C2:C5"/>
    <mergeCell ref="D2:O2"/>
    <mergeCell ref="D3:O3"/>
    <mergeCell ref="D4:F4"/>
    <mergeCell ref="G4:I4"/>
    <mergeCell ref="J4:L4"/>
    <mergeCell ref="M4:O4"/>
    <mergeCell ref="AB4:AD4"/>
    <mergeCell ref="P2:AD2"/>
    <mergeCell ref="AE2:AG2"/>
    <mergeCell ref="P3:AD3"/>
    <mergeCell ref="AE3:AE5"/>
    <mergeCell ref="AF3:AF5"/>
    <mergeCell ref="AG3:AG5"/>
    <mergeCell ref="P4:R4"/>
    <mergeCell ref="S4:U4"/>
    <mergeCell ref="V4:X4"/>
    <mergeCell ref="A60:B60"/>
    <mergeCell ref="A14:B14"/>
    <mergeCell ref="A26:B26"/>
    <mergeCell ref="A40:B40"/>
    <mergeCell ref="A44:B44"/>
  </mergeCells>
  <printOptions horizontalCentered="1"/>
  <pageMargins left="0.5905511811023623" right="0.6692913385826772" top="0.7874015748031497" bottom="0.5905511811023623" header="0.3937007874015748" footer="0.3937007874015748"/>
  <pageSetup blackAndWhite="1" firstPageNumber="60" useFirstPageNumber="1" fitToHeight="0" horizontalDpi="98" verticalDpi="98" orientation="portrait" pageOrder="overThenDown" paperSize="9" scale="80" r:id="rId1"/>
  <headerFooter alignWithMargins="0">
    <oddHeader>&amp;R&amp;18高等学校</oddHeader>
    <oddFooter>&amp;C&amp;"ＭＳ Ｐ明朝,標準"&amp;14- &amp;P -</oddFooter>
  </headerFooter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showOutlineSymbols="0" view="pageBreakPreview" zoomScale="90" zoomScaleNormal="75" zoomScaleSheetLayoutView="9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9" sqref="I19"/>
    </sheetView>
  </sheetViews>
  <sheetFormatPr defaultColWidth="9.00390625" defaultRowHeight="13.5"/>
  <cols>
    <col min="1" max="1" width="12.375" style="4" customWidth="1"/>
    <col min="2" max="2" width="8.875" style="2" customWidth="1"/>
    <col min="3" max="3" width="7.75390625" style="3" customWidth="1"/>
    <col min="4" max="4" width="6.75390625" style="3" customWidth="1"/>
    <col min="5" max="5" width="7.125" style="3" customWidth="1"/>
    <col min="6" max="14" width="6.75390625" style="3" customWidth="1"/>
    <col min="15" max="15" width="7.00390625" style="3" customWidth="1"/>
    <col min="16" max="17" width="6.50390625" style="3" customWidth="1"/>
    <col min="18" max="18" width="6.375" style="3" customWidth="1"/>
    <col min="19" max="29" width="4.875" style="3" customWidth="1"/>
    <col min="30" max="32" width="3.75390625" style="3" customWidth="1"/>
    <col min="33" max="16384" width="14.00390625" style="2" customWidth="1"/>
  </cols>
  <sheetData>
    <row r="1" spans="1:32" s="58" customFormat="1" ht="24" customHeight="1">
      <c r="A1" s="45" t="s">
        <v>177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24.75" customHeight="1">
      <c r="A2" s="177" t="s">
        <v>1</v>
      </c>
      <c r="B2" s="175" t="s">
        <v>2</v>
      </c>
      <c r="C2" s="175" t="s">
        <v>6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  <c r="O2" s="169" t="s">
        <v>6</v>
      </c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  <c r="AD2" s="171" t="s">
        <v>13</v>
      </c>
      <c r="AE2" s="171"/>
      <c r="AF2" s="210"/>
    </row>
    <row r="3" spans="1:32" ht="24.75" customHeight="1">
      <c r="A3" s="178"/>
      <c r="B3" s="168"/>
      <c r="C3" s="175" t="s">
        <v>7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178" t="s">
        <v>14</v>
      </c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 t="s">
        <v>2</v>
      </c>
      <c r="AE3" s="175" t="s">
        <v>4</v>
      </c>
      <c r="AF3" s="176" t="s">
        <v>5</v>
      </c>
    </row>
    <row r="4" spans="1:32" ht="24.75" customHeight="1">
      <c r="A4" s="178"/>
      <c r="B4" s="168"/>
      <c r="C4" s="175" t="s">
        <v>2</v>
      </c>
      <c r="D4" s="175"/>
      <c r="E4" s="175"/>
      <c r="F4" s="175" t="s">
        <v>8</v>
      </c>
      <c r="G4" s="175"/>
      <c r="H4" s="175"/>
      <c r="I4" s="175" t="s">
        <v>9</v>
      </c>
      <c r="J4" s="175"/>
      <c r="K4" s="175"/>
      <c r="L4" s="175" t="s">
        <v>10</v>
      </c>
      <c r="M4" s="175"/>
      <c r="N4" s="176"/>
      <c r="O4" s="178" t="s">
        <v>2</v>
      </c>
      <c r="P4" s="175"/>
      <c r="Q4" s="175"/>
      <c r="R4" s="175" t="s">
        <v>8</v>
      </c>
      <c r="S4" s="175"/>
      <c r="T4" s="175"/>
      <c r="U4" s="175" t="s">
        <v>9</v>
      </c>
      <c r="V4" s="175"/>
      <c r="W4" s="175"/>
      <c r="X4" s="175" t="s">
        <v>10</v>
      </c>
      <c r="Y4" s="175"/>
      <c r="Z4" s="176"/>
      <c r="AA4" s="175" t="s">
        <v>147</v>
      </c>
      <c r="AB4" s="175"/>
      <c r="AC4" s="176"/>
      <c r="AD4" s="211"/>
      <c r="AE4" s="211"/>
      <c r="AF4" s="212"/>
    </row>
    <row r="5" spans="1:32" ht="24.75" customHeight="1">
      <c r="A5" s="179"/>
      <c r="B5" s="168"/>
      <c r="C5" s="64" t="s">
        <v>2</v>
      </c>
      <c r="D5" s="64" t="s">
        <v>4</v>
      </c>
      <c r="E5" s="64" t="s">
        <v>5</v>
      </c>
      <c r="F5" s="64" t="s">
        <v>2</v>
      </c>
      <c r="G5" s="64" t="s">
        <v>4</v>
      </c>
      <c r="H5" s="64" t="s">
        <v>5</v>
      </c>
      <c r="I5" s="64" t="s">
        <v>2</v>
      </c>
      <c r="J5" s="64" t="s">
        <v>4</v>
      </c>
      <c r="K5" s="64" t="s">
        <v>5</v>
      </c>
      <c r="L5" s="64" t="s">
        <v>2</v>
      </c>
      <c r="M5" s="64" t="s">
        <v>4</v>
      </c>
      <c r="N5" s="54" t="s">
        <v>5</v>
      </c>
      <c r="O5" s="28" t="s">
        <v>2</v>
      </c>
      <c r="P5" s="64" t="s">
        <v>4</v>
      </c>
      <c r="Q5" s="64" t="s">
        <v>5</v>
      </c>
      <c r="R5" s="64" t="s">
        <v>2</v>
      </c>
      <c r="S5" s="64" t="s">
        <v>4</v>
      </c>
      <c r="T5" s="64" t="s">
        <v>5</v>
      </c>
      <c r="U5" s="64" t="s">
        <v>2</v>
      </c>
      <c r="V5" s="64" t="s">
        <v>4</v>
      </c>
      <c r="W5" s="64" t="s">
        <v>5</v>
      </c>
      <c r="X5" s="64" t="s">
        <v>2</v>
      </c>
      <c r="Y5" s="64" t="s">
        <v>4</v>
      </c>
      <c r="Z5" s="64" t="s">
        <v>5</v>
      </c>
      <c r="AA5" s="64" t="s">
        <v>2</v>
      </c>
      <c r="AB5" s="64" t="s">
        <v>4</v>
      </c>
      <c r="AC5" s="64" t="s">
        <v>5</v>
      </c>
      <c r="AD5" s="211"/>
      <c r="AE5" s="211"/>
      <c r="AF5" s="212"/>
    </row>
    <row r="6" spans="1:32" s="74" customFormat="1" ht="24.75" customHeight="1">
      <c r="A6" s="69" t="s">
        <v>2</v>
      </c>
      <c r="B6" s="70">
        <f>C6+O6+AD6</f>
        <v>102365</v>
      </c>
      <c r="C6" s="71">
        <f aca="true" t="shared" si="0" ref="C6:AF6">SUM(C7:C17)</f>
        <v>99092</v>
      </c>
      <c r="D6" s="71">
        <f t="shared" si="0"/>
        <v>50527</v>
      </c>
      <c r="E6" s="71">
        <f t="shared" si="0"/>
        <v>48565</v>
      </c>
      <c r="F6" s="71">
        <f t="shared" si="0"/>
        <v>32995</v>
      </c>
      <c r="G6" s="71">
        <f t="shared" si="0"/>
        <v>16880</v>
      </c>
      <c r="H6" s="71">
        <f t="shared" si="0"/>
        <v>16115</v>
      </c>
      <c r="I6" s="71">
        <f t="shared" si="0"/>
        <v>33734</v>
      </c>
      <c r="J6" s="71">
        <f t="shared" si="0"/>
        <v>17150</v>
      </c>
      <c r="K6" s="71">
        <f t="shared" si="0"/>
        <v>16584</v>
      </c>
      <c r="L6" s="71">
        <f t="shared" si="0"/>
        <v>32363</v>
      </c>
      <c r="M6" s="71">
        <f t="shared" si="0"/>
        <v>16497</v>
      </c>
      <c r="N6" s="71">
        <f t="shared" si="0"/>
        <v>15866</v>
      </c>
      <c r="O6" s="72">
        <f t="shared" si="0"/>
        <v>3252</v>
      </c>
      <c r="P6" s="73">
        <f t="shared" si="0"/>
        <v>1777</v>
      </c>
      <c r="Q6" s="73">
        <f t="shared" si="0"/>
        <v>1475</v>
      </c>
      <c r="R6" s="72">
        <f t="shared" si="0"/>
        <v>1241</v>
      </c>
      <c r="S6" s="72">
        <f t="shared" si="0"/>
        <v>642</v>
      </c>
      <c r="T6" s="72">
        <f t="shared" si="0"/>
        <v>599</v>
      </c>
      <c r="U6" s="72">
        <f t="shared" si="0"/>
        <v>824</v>
      </c>
      <c r="V6" s="72">
        <f t="shared" si="0"/>
        <v>476</v>
      </c>
      <c r="W6" s="72">
        <f t="shared" si="0"/>
        <v>348</v>
      </c>
      <c r="X6" s="72">
        <f t="shared" si="0"/>
        <v>661</v>
      </c>
      <c r="Y6" s="72">
        <f t="shared" si="0"/>
        <v>372</v>
      </c>
      <c r="Z6" s="72">
        <f t="shared" si="0"/>
        <v>289</v>
      </c>
      <c r="AA6" s="72">
        <f t="shared" si="0"/>
        <v>526</v>
      </c>
      <c r="AB6" s="72">
        <f t="shared" si="0"/>
        <v>287</v>
      </c>
      <c r="AC6" s="72">
        <f t="shared" si="0"/>
        <v>239</v>
      </c>
      <c r="AD6" s="72">
        <f t="shared" si="0"/>
        <v>21</v>
      </c>
      <c r="AE6" s="72">
        <f t="shared" si="0"/>
        <v>21</v>
      </c>
      <c r="AF6" s="72">
        <f t="shared" si="0"/>
        <v>0</v>
      </c>
    </row>
    <row r="7" spans="1:32" ht="24.75" customHeight="1">
      <c r="A7" s="65" t="s">
        <v>132</v>
      </c>
      <c r="B7" s="47">
        <f aca="true" t="shared" si="1" ref="B7:B17">C7+O7+AD7</f>
        <v>70339</v>
      </c>
      <c r="C7" s="66">
        <f>F7+I7+L7</f>
        <v>67482</v>
      </c>
      <c r="D7" s="66">
        <f aca="true" t="shared" si="2" ref="D7:D17">G7+J7+M7</f>
        <v>33658</v>
      </c>
      <c r="E7" s="66">
        <f aca="true" t="shared" si="3" ref="E7:E17">H7+K7+N7</f>
        <v>33824</v>
      </c>
      <c r="F7" s="66">
        <v>22670</v>
      </c>
      <c r="G7" s="66">
        <v>11316</v>
      </c>
      <c r="H7" s="66">
        <f aca="true" t="shared" si="4" ref="H7:H17">F7-G7</f>
        <v>11354</v>
      </c>
      <c r="I7" s="66">
        <v>22911</v>
      </c>
      <c r="J7" s="66">
        <v>11371</v>
      </c>
      <c r="K7" s="66">
        <f aca="true" t="shared" si="5" ref="K7:K17">I7-J7</f>
        <v>11540</v>
      </c>
      <c r="L7" s="66">
        <v>21901</v>
      </c>
      <c r="M7" s="66">
        <v>10971</v>
      </c>
      <c r="N7" s="66">
        <f aca="true" t="shared" si="6" ref="N7:N17">L7-M7</f>
        <v>10930</v>
      </c>
      <c r="O7" s="66">
        <f>R7+U7+X7+AA7</f>
        <v>2857</v>
      </c>
      <c r="P7" s="67">
        <f aca="true" t="shared" si="7" ref="P7:P17">S7+V7+Y7+AB7</f>
        <v>1465</v>
      </c>
      <c r="Q7" s="67">
        <f aca="true" t="shared" si="8" ref="Q7:Q17">T7+W7+Z7+AC7</f>
        <v>1392</v>
      </c>
      <c r="R7" s="66">
        <v>1111</v>
      </c>
      <c r="S7" s="66">
        <v>526</v>
      </c>
      <c r="T7" s="66">
        <f aca="true" t="shared" si="9" ref="T7:T17">R7-S7</f>
        <v>585</v>
      </c>
      <c r="U7" s="66">
        <v>730</v>
      </c>
      <c r="V7" s="66">
        <v>401</v>
      </c>
      <c r="W7" s="66">
        <f aca="true" t="shared" si="10" ref="W7:W17">U7-V7</f>
        <v>329</v>
      </c>
      <c r="X7" s="66">
        <v>576</v>
      </c>
      <c r="Y7" s="66">
        <v>309</v>
      </c>
      <c r="Z7" s="66">
        <f aca="true" t="shared" si="11" ref="Z7:Z17">X7-Y7</f>
        <v>267</v>
      </c>
      <c r="AA7" s="66">
        <v>440</v>
      </c>
      <c r="AB7" s="66">
        <v>229</v>
      </c>
      <c r="AC7" s="66">
        <f aca="true" t="shared" si="12" ref="AC7:AC17">AA7-AB7</f>
        <v>211</v>
      </c>
      <c r="AD7" s="66">
        <f aca="true" t="shared" si="13" ref="AD7:AD17">AE7+AF7</f>
        <v>0</v>
      </c>
      <c r="AE7" s="67">
        <v>0</v>
      </c>
      <c r="AF7" s="67">
        <v>0</v>
      </c>
    </row>
    <row r="8" spans="1:32" ht="24.75" customHeight="1">
      <c r="A8" s="65" t="s">
        <v>19</v>
      </c>
      <c r="B8" s="47">
        <f t="shared" si="1"/>
        <v>2583</v>
      </c>
      <c r="C8" s="66">
        <f aca="true" t="shared" si="14" ref="C8:C17">F8+I8+L8</f>
        <v>2583</v>
      </c>
      <c r="D8" s="66">
        <f t="shared" si="2"/>
        <v>1128</v>
      </c>
      <c r="E8" s="66">
        <f t="shared" si="3"/>
        <v>1455</v>
      </c>
      <c r="F8" s="66">
        <v>885</v>
      </c>
      <c r="G8" s="66">
        <v>394</v>
      </c>
      <c r="H8" s="66">
        <f t="shared" si="4"/>
        <v>491</v>
      </c>
      <c r="I8" s="66">
        <v>866</v>
      </c>
      <c r="J8" s="66">
        <v>374</v>
      </c>
      <c r="K8" s="66">
        <f t="shared" si="5"/>
        <v>492</v>
      </c>
      <c r="L8" s="66">
        <v>832</v>
      </c>
      <c r="M8" s="66">
        <v>360</v>
      </c>
      <c r="N8" s="66">
        <f t="shared" si="6"/>
        <v>472</v>
      </c>
      <c r="O8" s="66">
        <f aca="true" t="shared" si="15" ref="O8:O17">R8+U8+X8+AA8</f>
        <v>0</v>
      </c>
      <c r="P8" s="67">
        <f t="shared" si="7"/>
        <v>0</v>
      </c>
      <c r="Q8" s="67">
        <f t="shared" si="8"/>
        <v>0</v>
      </c>
      <c r="R8" s="66">
        <v>0</v>
      </c>
      <c r="S8" s="66">
        <v>0</v>
      </c>
      <c r="T8" s="66">
        <f t="shared" si="9"/>
        <v>0</v>
      </c>
      <c r="U8" s="66">
        <v>0</v>
      </c>
      <c r="V8" s="66">
        <v>0</v>
      </c>
      <c r="W8" s="66">
        <f t="shared" si="10"/>
        <v>0</v>
      </c>
      <c r="X8" s="66">
        <v>0</v>
      </c>
      <c r="Y8" s="66">
        <v>0</v>
      </c>
      <c r="Z8" s="66">
        <f t="shared" si="11"/>
        <v>0</v>
      </c>
      <c r="AA8" s="66">
        <v>0</v>
      </c>
      <c r="AB8" s="66">
        <v>0</v>
      </c>
      <c r="AC8" s="66">
        <f t="shared" si="12"/>
        <v>0</v>
      </c>
      <c r="AD8" s="66">
        <f t="shared" si="13"/>
        <v>0</v>
      </c>
      <c r="AE8" s="67">
        <v>0</v>
      </c>
      <c r="AF8" s="67">
        <v>0</v>
      </c>
    </row>
    <row r="9" spans="1:32" ht="24.75" customHeight="1">
      <c r="A9" s="65" t="s">
        <v>20</v>
      </c>
      <c r="B9" s="47">
        <f t="shared" si="1"/>
        <v>7983</v>
      </c>
      <c r="C9" s="66">
        <f t="shared" si="14"/>
        <v>7696</v>
      </c>
      <c r="D9" s="66">
        <f t="shared" si="2"/>
        <v>7087</v>
      </c>
      <c r="E9" s="66">
        <f t="shared" si="3"/>
        <v>609</v>
      </c>
      <c r="F9" s="66">
        <v>2482</v>
      </c>
      <c r="G9" s="66">
        <v>2277</v>
      </c>
      <c r="H9" s="66">
        <f t="shared" si="4"/>
        <v>205</v>
      </c>
      <c r="I9" s="66">
        <v>2674</v>
      </c>
      <c r="J9" s="66">
        <v>2470</v>
      </c>
      <c r="K9" s="66">
        <f t="shared" si="5"/>
        <v>204</v>
      </c>
      <c r="L9" s="66">
        <v>2540</v>
      </c>
      <c r="M9" s="66">
        <v>2340</v>
      </c>
      <c r="N9" s="66">
        <f t="shared" si="6"/>
        <v>200</v>
      </c>
      <c r="O9" s="66">
        <f t="shared" si="15"/>
        <v>287</v>
      </c>
      <c r="P9" s="67">
        <f t="shared" si="7"/>
        <v>271</v>
      </c>
      <c r="Q9" s="67">
        <f t="shared" si="8"/>
        <v>16</v>
      </c>
      <c r="R9" s="66">
        <v>106</v>
      </c>
      <c r="S9" s="66">
        <v>104</v>
      </c>
      <c r="T9" s="66">
        <f t="shared" si="9"/>
        <v>2</v>
      </c>
      <c r="U9" s="66">
        <v>71</v>
      </c>
      <c r="V9" s="66">
        <v>67</v>
      </c>
      <c r="W9" s="66">
        <f t="shared" si="10"/>
        <v>4</v>
      </c>
      <c r="X9" s="66">
        <v>59</v>
      </c>
      <c r="Y9" s="66">
        <v>56</v>
      </c>
      <c r="Z9" s="66">
        <f t="shared" si="11"/>
        <v>3</v>
      </c>
      <c r="AA9" s="66">
        <v>51</v>
      </c>
      <c r="AB9" s="66">
        <v>44</v>
      </c>
      <c r="AC9" s="66">
        <f t="shared" si="12"/>
        <v>7</v>
      </c>
      <c r="AD9" s="66">
        <f t="shared" si="13"/>
        <v>0</v>
      </c>
      <c r="AE9" s="67">
        <v>0</v>
      </c>
      <c r="AF9" s="67">
        <v>0</v>
      </c>
    </row>
    <row r="10" spans="1:32" ht="24.75" customHeight="1">
      <c r="A10" s="65" t="s">
        <v>21</v>
      </c>
      <c r="B10" s="47">
        <f t="shared" si="1"/>
        <v>10874</v>
      </c>
      <c r="C10" s="66">
        <f t="shared" si="14"/>
        <v>10766</v>
      </c>
      <c r="D10" s="66">
        <f t="shared" si="2"/>
        <v>4258</v>
      </c>
      <c r="E10" s="66">
        <f t="shared" si="3"/>
        <v>6508</v>
      </c>
      <c r="F10" s="66">
        <v>3564</v>
      </c>
      <c r="G10" s="66">
        <v>1461</v>
      </c>
      <c r="H10" s="66">
        <f t="shared" si="4"/>
        <v>2103</v>
      </c>
      <c r="I10" s="66">
        <v>3634</v>
      </c>
      <c r="J10" s="66">
        <v>1432</v>
      </c>
      <c r="K10" s="66">
        <f t="shared" si="5"/>
        <v>2202</v>
      </c>
      <c r="L10" s="66">
        <v>3568</v>
      </c>
      <c r="M10" s="66">
        <v>1365</v>
      </c>
      <c r="N10" s="66">
        <f t="shared" si="6"/>
        <v>2203</v>
      </c>
      <c r="O10" s="66">
        <f t="shared" si="15"/>
        <v>108</v>
      </c>
      <c r="P10" s="67">
        <f t="shared" si="7"/>
        <v>41</v>
      </c>
      <c r="Q10" s="67">
        <f t="shared" si="8"/>
        <v>67</v>
      </c>
      <c r="R10" s="66">
        <v>24</v>
      </c>
      <c r="S10" s="66">
        <v>12</v>
      </c>
      <c r="T10" s="66">
        <f t="shared" si="9"/>
        <v>12</v>
      </c>
      <c r="U10" s="66">
        <v>23</v>
      </c>
      <c r="V10" s="66">
        <v>8</v>
      </c>
      <c r="W10" s="66">
        <f t="shared" si="10"/>
        <v>15</v>
      </c>
      <c r="X10" s="66">
        <v>26</v>
      </c>
      <c r="Y10" s="66">
        <v>7</v>
      </c>
      <c r="Z10" s="66">
        <f t="shared" si="11"/>
        <v>19</v>
      </c>
      <c r="AA10" s="66">
        <v>35</v>
      </c>
      <c r="AB10" s="66">
        <v>14</v>
      </c>
      <c r="AC10" s="66">
        <f t="shared" si="12"/>
        <v>21</v>
      </c>
      <c r="AD10" s="66">
        <f t="shared" si="13"/>
        <v>0</v>
      </c>
      <c r="AE10" s="67">
        <v>0</v>
      </c>
      <c r="AF10" s="67">
        <v>0</v>
      </c>
    </row>
    <row r="11" spans="1:32" ht="24.75" customHeight="1">
      <c r="A11" s="65" t="s">
        <v>22</v>
      </c>
      <c r="B11" s="47">
        <f t="shared" si="1"/>
        <v>484</v>
      </c>
      <c r="C11" s="66">
        <f t="shared" si="14"/>
        <v>463</v>
      </c>
      <c r="D11" s="66">
        <f t="shared" si="2"/>
        <v>291</v>
      </c>
      <c r="E11" s="66">
        <f t="shared" si="3"/>
        <v>172</v>
      </c>
      <c r="F11" s="66">
        <v>151</v>
      </c>
      <c r="G11" s="66">
        <v>89</v>
      </c>
      <c r="H11" s="66">
        <f t="shared" si="4"/>
        <v>62</v>
      </c>
      <c r="I11" s="66">
        <v>159</v>
      </c>
      <c r="J11" s="66">
        <v>95</v>
      </c>
      <c r="K11" s="66">
        <f t="shared" si="5"/>
        <v>64</v>
      </c>
      <c r="L11" s="66">
        <v>153</v>
      </c>
      <c r="M11" s="66">
        <v>107</v>
      </c>
      <c r="N11" s="66">
        <f t="shared" si="6"/>
        <v>46</v>
      </c>
      <c r="O11" s="66">
        <f t="shared" si="15"/>
        <v>0</v>
      </c>
      <c r="P11" s="67">
        <f t="shared" si="7"/>
        <v>0</v>
      </c>
      <c r="Q11" s="67">
        <f t="shared" si="8"/>
        <v>0</v>
      </c>
      <c r="R11" s="66">
        <v>0</v>
      </c>
      <c r="S11" s="66">
        <v>0</v>
      </c>
      <c r="T11" s="66">
        <f t="shared" si="9"/>
        <v>0</v>
      </c>
      <c r="U11" s="66">
        <v>0</v>
      </c>
      <c r="V11" s="66">
        <v>0</v>
      </c>
      <c r="W11" s="66">
        <f t="shared" si="10"/>
        <v>0</v>
      </c>
      <c r="X11" s="66">
        <v>0</v>
      </c>
      <c r="Y11" s="66">
        <v>0</v>
      </c>
      <c r="Z11" s="66">
        <f t="shared" si="11"/>
        <v>0</v>
      </c>
      <c r="AA11" s="66">
        <v>0</v>
      </c>
      <c r="AB11" s="66">
        <v>0</v>
      </c>
      <c r="AC11" s="66">
        <f t="shared" si="12"/>
        <v>0</v>
      </c>
      <c r="AD11" s="66">
        <f t="shared" si="13"/>
        <v>21</v>
      </c>
      <c r="AE11" s="67">
        <v>21</v>
      </c>
      <c r="AF11" s="67">
        <v>0</v>
      </c>
    </row>
    <row r="12" spans="1:32" ht="24.75" customHeight="1">
      <c r="A12" s="65" t="s">
        <v>23</v>
      </c>
      <c r="B12" s="47">
        <f t="shared" si="1"/>
        <v>485</v>
      </c>
      <c r="C12" s="66">
        <f t="shared" si="14"/>
        <v>485</v>
      </c>
      <c r="D12" s="66">
        <f t="shared" si="2"/>
        <v>16</v>
      </c>
      <c r="E12" s="66">
        <f t="shared" si="3"/>
        <v>469</v>
      </c>
      <c r="F12" s="66">
        <v>168</v>
      </c>
      <c r="G12" s="66">
        <v>5</v>
      </c>
      <c r="H12" s="66">
        <f t="shared" si="4"/>
        <v>163</v>
      </c>
      <c r="I12" s="66">
        <v>163</v>
      </c>
      <c r="J12" s="66">
        <v>8</v>
      </c>
      <c r="K12" s="66">
        <f t="shared" si="5"/>
        <v>155</v>
      </c>
      <c r="L12" s="66">
        <v>154</v>
      </c>
      <c r="M12" s="66">
        <v>3</v>
      </c>
      <c r="N12" s="66">
        <f t="shared" si="6"/>
        <v>151</v>
      </c>
      <c r="O12" s="66">
        <f t="shared" si="15"/>
        <v>0</v>
      </c>
      <c r="P12" s="67">
        <f t="shared" si="7"/>
        <v>0</v>
      </c>
      <c r="Q12" s="67">
        <f t="shared" si="8"/>
        <v>0</v>
      </c>
      <c r="R12" s="66">
        <v>0</v>
      </c>
      <c r="S12" s="66">
        <v>0</v>
      </c>
      <c r="T12" s="66">
        <f t="shared" si="9"/>
        <v>0</v>
      </c>
      <c r="U12" s="66">
        <v>0</v>
      </c>
      <c r="V12" s="66">
        <v>0</v>
      </c>
      <c r="W12" s="66">
        <f t="shared" si="10"/>
        <v>0</v>
      </c>
      <c r="X12" s="66">
        <v>0</v>
      </c>
      <c r="Y12" s="66">
        <v>0</v>
      </c>
      <c r="Z12" s="66">
        <f t="shared" si="11"/>
        <v>0</v>
      </c>
      <c r="AA12" s="66">
        <v>0</v>
      </c>
      <c r="AB12" s="66">
        <v>0</v>
      </c>
      <c r="AC12" s="66">
        <f t="shared" si="12"/>
        <v>0</v>
      </c>
      <c r="AD12" s="66">
        <f t="shared" si="13"/>
        <v>0</v>
      </c>
      <c r="AE12" s="67">
        <v>0</v>
      </c>
      <c r="AF12" s="67">
        <v>0</v>
      </c>
    </row>
    <row r="13" spans="1:32" ht="24.75" customHeight="1">
      <c r="A13" s="65" t="s">
        <v>24</v>
      </c>
      <c r="B13" s="47">
        <f t="shared" si="1"/>
        <v>0</v>
      </c>
      <c r="C13" s="66">
        <f t="shared" si="14"/>
        <v>0</v>
      </c>
      <c r="D13" s="66">
        <f t="shared" si="2"/>
        <v>0</v>
      </c>
      <c r="E13" s="66">
        <f t="shared" si="3"/>
        <v>0</v>
      </c>
      <c r="F13" s="66">
        <v>0</v>
      </c>
      <c r="G13" s="66">
        <v>0</v>
      </c>
      <c r="H13" s="66">
        <f t="shared" si="4"/>
        <v>0</v>
      </c>
      <c r="I13" s="66">
        <v>0</v>
      </c>
      <c r="J13" s="66">
        <v>0</v>
      </c>
      <c r="K13" s="66">
        <f t="shared" si="5"/>
        <v>0</v>
      </c>
      <c r="L13" s="66">
        <v>0</v>
      </c>
      <c r="M13" s="66">
        <v>0</v>
      </c>
      <c r="N13" s="66">
        <f t="shared" si="6"/>
        <v>0</v>
      </c>
      <c r="O13" s="66">
        <f t="shared" si="15"/>
        <v>0</v>
      </c>
      <c r="P13" s="67">
        <f t="shared" si="7"/>
        <v>0</v>
      </c>
      <c r="Q13" s="67">
        <f t="shared" si="8"/>
        <v>0</v>
      </c>
      <c r="R13" s="66">
        <v>0</v>
      </c>
      <c r="S13" s="66">
        <v>0</v>
      </c>
      <c r="T13" s="66">
        <f t="shared" si="9"/>
        <v>0</v>
      </c>
      <c r="U13" s="66">
        <v>0</v>
      </c>
      <c r="V13" s="66">
        <v>0</v>
      </c>
      <c r="W13" s="66">
        <f t="shared" si="10"/>
        <v>0</v>
      </c>
      <c r="X13" s="66">
        <v>0</v>
      </c>
      <c r="Y13" s="66">
        <v>0</v>
      </c>
      <c r="Z13" s="66">
        <f t="shared" si="11"/>
        <v>0</v>
      </c>
      <c r="AA13" s="66">
        <v>0</v>
      </c>
      <c r="AB13" s="66">
        <v>0</v>
      </c>
      <c r="AC13" s="66">
        <f t="shared" si="12"/>
        <v>0</v>
      </c>
      <c r="AD13" s="66">
        <f t="shared" si="13"/>
        <v>0</v>
      </c>
      <c r="AE13" s="67">
        <v>0</v>
      </c>
      <c r="AF13" s="67">
        <v>0</v>
      </c>
    </row>
    <row r="14" spans="1:32" ht="24.75" customHeight="1">
      <c r="A14" s="65" t="s">
        <v>69</v>
      </c>
      <c r="B14" s="47">
        <f t="shared" si="1"/>
        <v>0</v>
      </c>
      <c r="C14" s="66">
        <f t="shared" si="14"/>
        <v>0</v>
      </c>
      <c r="D14" s="66">
        <f t="shared" si="2"/>
        <v>0</v>
      </c>
      <c r="E14" s="66">
        <f t="shared" si="3"/>
        <v>0</v>
      </c>
      <c r="F14" s="66">
        <v>0</v>
      </c>
      <c r="G14" s="66">
        <v>0</v>
      </c>
      <c r="H14" s="66">
        <f t="shared" si="4"/>
        <v>0</v>
      </c>
      <c r="I14" s="66">
        <v>0</v>
      </c>
      <c r="J14" s="66">
        <v>0</v>
      </c>
      <c r="K14" s="66">
        <f t="shared" si="5"/>
        <v>0</v>
      </c>
      <c r="L14" s="66">
        <v>0</v>
      </c>
      <c r="M14" s="66">
        <v>0</v>
      </c>
      <c r="N14" s="66">
        <f t="shared" si="6"/>
        <v>0</v>
      </c>
      <c r="O14" s="66">
        <f t="shared" si="15"/>
        <v>0</v>
      </c>
      <c r="P14" s="67">
        <f t="shared" si="7"/>
        <v>0</v>
      </c>
      <c r="Q14" s="67">
        <f t="shared" si="8"/>
        <v>0</v>
      </c>
      <c r="R14" s="66">
        <v>0</v>
      </c>
      <c r="S14" s="66">
        <v>0</v>
      </c>
      <c r="T14" s="66">
        <f t="shared" si="9"/>
        <v>0</v>
      </c>
      <c r="U14" s="66">
        <v>0</v>
      </c>
      <c r="V14" s="66">
        <v>0</v>
      </c>
      <c r="W14" s="66">
        <f t="shared" si="10"/>
        <v>0</v>
      </c>
      <c r="X14" s="66">
        <v>0</v>
      </c>
      <c r="Y14" s="66">
        <v>0</v>
      </c>
      <c r="Z14" s="66">
        <f t="shared" si="11"/>
        <v>0</v>
      </c>
      <c r="AA14" s="66">
        <v>0</v>
      </c>
      <c r="AB14" s="66">
        <v>0</v>
      </c>
      <c r="AC14" s="66">
        <f t="shared" si="12"/>
        <v>0</v>
      </c>
      <c r="AD14" s="66">
        <f t="shared" si="13"/>
        <v>0</v>
      </c>
      <c r="AE14" s="67">
        <v>0</v>
      </c>
      <c r="AF14" s="67">
        <v>0</v>
      </c>
    </row>
    <row r="15" spans="1:32" ht="24.75" customHeight="1">
      <c r="A15" s="65" t="s">
        <v>70</v>
      </c>
      <c r="B15" s="47">
        <f t="shared" si="1"/>
        <v>729</v>
      </c>
      <c r="C15" s="66">
        <f t="shared" si="14"/>
        <v>729</v>
      </c>
      <c r="D15" s="66">
        <f t="shared" si="2"/>
        <v>101</v>
      </c>
      <c r="E15" s="66">
        <f t="shared" si="3"/>
        <v>628</v>
      </c>
      <c r="F15" s="66">
        <v>205</v>
      </c>
      <c r="G15" s="66">
        <v>36</v>
      </c>
      <c r="H15" s="66">
        <f t="shared" si="4"/>
        <v>169</v>
      </c>
      <c r="I15" s="66">
        <v>284</v>
      </c>
      <c r="J15" s="66">
        <v>35</v>
      </c>
      <c r="K15" s="66">
        <f t="shared" si="5"/>
        <v>249</v>
      </c>
      <c r="L15" s="66">
        <v>240</v>
      </c>
      <c r="M15" s="66">
        <v>30</v>
      </c>
      <c r="N15" s="66">
        <f t="shared" si="6"/>
        <v>210</v>
      </c>
      <c r="O15" s="66">
        <f t="shared" si="15"/>
        <v>0</v>
      </c>
      <c r="P15" s="67">
        <f t="shared" si="7"/>
        <v>0</v>
      </c>
      <c r="Q15" s="67">
        <f t="shared" si="8"/>
        <v>0</v>
      </c>
      <c r="R15" s="66">
        <v>0</v>
      </c>
      <c r="S15" s="66">
        <v>0</v>
      </c>
      <c r="T15" s="66">
        <f t="shared" si="9"/>
        <v>0</v>
      </c>
      <c r="U15" s="66">
        <v>0</v>
      </c>
      <c r="V15" s="66">
        <v>0</v>
      </c>
      <c r="W15" s="66">
        <f t="shared" si="10"/>
        <v>0</v>
      </c>
      <c r="X15" s="66">
        <v>0</v>
      </c>
      <c r="Y15" s="66">
        <v>0</v>
      </c>
      <c r="Z15" s="66">
        <f t="shared" si="11"/>
        <v>0</v>
      </c>
      <c r="AA15" s="66">
        <v>0</v>
      </c>
      <c r="AB15" s="66">
        <v>0</v>
      </c>
      <c r="AC15" s="66">
        <f t="shared" si="12"/>
        <v>0</v>
      </c>
      <c r="AD15" s="66">
        <f t="shared" si="13"/>
        <v>0</v>
      </c>
      <c r="AE15" s="67">
        <v>0</v>
      </c>
      <c r="AF15" s="67">
        <v>0</v>
      </c>
    </row>
    <row r="16" spans="1:32" ht="24.75" customHeight="1">
      <c r="A16" s="68" t="s">
        <v>141</v>
      </c>
      <c r="B16" s="47">
        <f t="shared" si="1"/>
        <v>3473</v>
      </c>
      <c r="C16" s="66">
        <f t="shared" si="14"/>
        <v>3473</v>
      </c>
      <c r="D16" s="66">
        <f t="shared" si="2"/>
        <v>1268</v>
      </c>
      <c r="E16" s="66">
        <f t="shared" si="3"/>
        <v>2205</v>
      </c>
      <c r="F16" s="66">
        <v>1181</v>
      </c>
      <c r="G16" s="66">
        <v>441</v>
      </c>
      <c r="H16" s="66">
        <f t="shared" si="4"/>
        <v>740</v>
      </c>
      <c r="I16" s="66">
        <v>1175</v>
      </c>
      <c r="J16" s="66">
        <v>429</v>
      </c>
      <c r="K16" s="66">
        <f t="shared" si="5"/>
        <v>746</v>
      </c>
      <c r="L16" s="66">
        <v>1117</v>
      </c>
      <c r="M16" s="66">
        <v>398</v>
      </c>
      <c r="N16" s="66">
        <f t="shared" si="6"/>
        <v>719</v>
      </c>
      <c r="O16" s="66">
        <f t="shared" si="15"/>
        <v>0</v>
      </c>
      <c r="P16" s="67">
        <f t="shared" si="7"/>
        <v>0</v>
      </c>
      <c r="Q16" s="67">
        <f t="shared" si="8"/>
        <v>0</v>
      </c>
      <c r="R16" s="66">
        <v>0</v>
      </c>
      <c r="S16" s="66">
        <v>0</v>
      </c>
      <c r="T16" s="66">
        <f t="shared" si="9"/>
        <v>0</v>
      </c>
      <c r="U16" s="66">
        <v>0</v>
      </c>
      <c r="V16" s="66">
        <v>0</v>
      </c>
      <c r="W16" s="66">
        <f t="shared" si="10"/>
        <v>0</v>
      </c>
      <c r="X16" s="66">
        <v>0</v>
      </c>
      <c r="Y16" s="66">
        <v>0</v>
      </c>
      <c r="Z16" s="66">
        <f t="shared" si="11"/>
        <v>0</v>
      </c>
      <c r="AA16" s="66">
        <v>0</v>
      </c>
      <c r="AB16" s="66">
        <v>0</v>
      </c>
      <c r="AC16" s="66">
        <f t="shared" si="12"/>
        <v>0</v>
      </c>
      <c r="AD16" s="66">
        <f t="shared" si="13"/>
        <v>0</v>
      </c>
      <c r="AE16" s="67">
        <v>0</v>
      </c>
      <c r="AF16" s="67">
        <v>0</v>
      </c>
    </row>
    <row r="17" spans="1:32" ht="24.75" customHeight="1">
      <c r="A17" s="124" t="s">
        <v>148</v>
      </c>
      <c r="B17" s="118">
        <f t="shared" si="1"/>
        <v>5415</v>
      </c>
      <c r="C17" s="125">
        <f t="shared" si="14"/>
        <v>5415</v>
      </c>
      <c r="D17" s="125">
        <f t="shared" si="2"/>
        <v>2720</v>
      </c>
      <c r="E17" s="125">
        <f t="shared" si="3"/>
        <v>2695</v>
      </c>
      <c r="F17" s="125">
        <v>1689</v>
      </c>
      <c r="G17" s="125">
        <v>861</v>
      </c>
      <c r="H17" s="125">
        <f t="shared" si="4"/>
        <v>828</v>
      </c>
      <c r="I17" s="125">
        <v>1868</v>
      </c>
      <c r="J17" s="125">
        <v>936</v>
      </c>
      <c r="K17" s="125">
        <f t="shared" si="5"/>
        <v>932</v>
      </c>
      <c r="L17" s="125">
        <v>1858</v>
      </c>
      <c r="M17" s="125">
        <v>923</v>
      </c>
      <c r="N17" s="125">
        <f t="shared" si="6"/>
        <v>935</v>
      </c>
      <c r="O17" s="125">
        <f t="shared" si="15"/>
        <v>0</v>
      </c>
      <c r="P17" s="126">
        <f t="shared" si="7"/>
        <v>0</v>
      </c>
      <c r="Q17" s="126">
        <f t="shared" si="8"/>
        <v>0</v>
      </c>
      <c r="R17" s="125">
        <v>0</v>
      </c>
      <c r="S17" s="125">
        <v>0</v>
      </c>
      <c r="T17" s="125">
        <f t="shared" si="9"/>
        <v>0</v>
      </c>
      <c r="U17" s="125">
        <v>0</v>
      </c>
      <c r="V17" s="125">
        <v>0</v>
      </c>
      <c r="W17" s="125">
        <f t="shared" si="10"/>
        <v>0</v>
      </c>
      <c r="X17" s="125">
        <v>0</v>
      </c>
      <c r="Y17" s="125">
        <v>0</v>
      </c>
      <c r="Z17" s="125">
        <f t="shared" si="11"/>
        <v>0</v>
      </c>
      <c r="AA17" s="125">
        <v>0</v>
      </c>
      <c r="AB17" s="125">
        <v>0</v>
      </c>
      <c r="AC17" s="125">
        <f t="shared" si="12"/>
        <v>0</v>
      </c>
      <c r="AD17" s="125">
        <f t="shared" si="13"/>
        <v>0</v>
      </c>
      <c r="AE17" s="126">
        <v>0</v>
      </c>
      <c r="AF17" s="126">
        <v>0</v>
      </c>
    </row>
    <row r="18" spans="1:32" s="17" customFormat="1" ht="24.75" customHeight="1">
      <c r="A18" s="60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21"/>
      <c r="Q18" s="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21"/>
    </row>
    <row r="19" ht="19.5" customHeight="1"/>
    <row r="20" ht="19.5" customHeight="1">
      <c r="A20" s="1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</sheetData>
  <mergeCells count="19">
    <mergeCell ref="AA4:AC4"/>
    <mergeCell ref="O2:AC2"/>
    <mergeCell ref="AD2:AF2"/>
    <mergeCell ref="O3:AC3"/>
    <mergeCell ref="AD3:AD5"/>
    <mergeCell ref="AE3:AE5"/>
    <mergeCell ref="AF3:AF5"/>
    <mergeCell ref="O4:Q4"/>
    <mergeCell ref="R4:T4"/>
    <mergeCell ref="U4:W4"/>
    <mergeCell ref="X4:Z4"/>
    <mergeCell ref="A2:A5"/>
    <mergeCell ref="B2:B5"/>
    <mergeCell ref="C2:N2"/>
    <mergeCell ref="C3:N3"/>
    <mergeCell ref="C4:E4"/>
    <mergeCell ref="F4:H4"/>
    <mergeCell ref="I4:K4"/>
    <mergeCell ref="L4:N4"/>
  </mergeCells>
  <printOptions horizontalCentered="1"/>
  <pageMargins left="0.7874015748031497" right="0.7874015748031497" top="0.7874015748031497" bottom="0.3937007874015748" header="0.3937007874015748" footer="0.3937007874015748"/>
  <pageSetup blackAndWhite="1" firstPageNumber="62" useFirstPageNumber="1" horizontalDpi="98" verticalDpi="98" orientation="portrait" paperSize="9" scale="80" r:id="rId2"/>
  <headerFooter alignWithMargins="0">
    <oddHeader>&amp;L&amp;18高等学校</oddHeader>
    <oddFooter>&amp;C&amp;"ＭＳ Ｐ明朝,標準"&amp;14- &amp;P -</oddFooter>
  </headerFooter>
  <colBreaks count="1" manualBreakCount="1">
    <brk id="14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showOutlineSymbols="0" zoomScaleSheetLayoutView="85" workbookViewId="0" topLeftCell="A7">
      <selection activeCell="A1" sqref="A1"/>
    </sheetView>
  </sheetViews>
  <sheetFormatPr defaultColWidth="9.00390625" defaultRowHeight="13.5"/>
  <cols>
    <col min="1" max="1" width="12.625" style="5" customWidth="1"/>
    <col min="2" max="7" width="9.375" style="6" customWidth="1"/>
    <col min="8" max="13" width="5.50390625" style="7" customWidth="1"/>
    <col min="14" max="16" width="7.625" style="6" customWidth="1"/>
    <col min="17" max="16384" width="14.00390625" style="6" customWidth="1"/>
  </cols>
  <sheetData>
    <row r="1" spans="1:13" s="63" customFormat="1" ht="24" customHeight="1">
      <c r="A1" s="61" t="s">
        <v>178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75" customFormat="1" ht="24" customHeight="1">
      <c r="A2" s="217" t="s">
        <v>1</v>
      </c>
      <c r="B2" s="219" t="s">
        <v>25</v>
      </c>
      <c r="C2" s="219"/>
      <c r="D2" s="219"/>
      <c r="E2" s="219" t="s">
        <v>26</v>
      </c>
      <c r="F2" s="219"/>
      <c r="G2" s="219"/>
      <c r="H2" s="213" t="s">
        <v>27</v>
      </c>
      <c r="I2" s="213"/>
      <c r="J2" s="213"/>
      <c r="K2" s="213" t="s">
        <v>133</v>
      </c>
      <c r="L2" s="213"/>
      <c r="M2" s="214"/>
    </row>
    <row r="3" spans="1:13" s="75" customFormat="1" ht="15" customHeight="1">
      <c r="A3" s="218"/>
      <c r="B3" s="76" t="s">
        <v>2</v>
      </c>
      <c r="C3" s="76" t="s">
        <v>4</v>
      </c>
      <c r="D3" s="76" t="s">
        <v>5</v>
      </c>
      <c r="E3" s="76" t="s">
        <v>2</v>
      </c>
      <c r="F3" s="76" t="s">
        <v>4</v>
      </c>
      <c r="G3" s="76" t="s">
        <v>5</v>
      </c>
      <c r="H3" s="76" t="s">
        <v>2</v>
      </c>
      <c r="I3" s="76" t="s">
        <v>4</v>
      </c>
      <c r="J3" s="76" t="s">
        <v>5</v>
      </c>
      <c r="K3" s="76" t="s">
        <v>2</v>
      </c>
      <c r="L3" s="76" t="s">
        <v>4</v>
      </c>
      <c r="M3" s="77" t="s">
        <v>5</v>
      </c>
    </row>
    <row r="4" spans="1:13" ht="14.25" customHeight="1">
      <c r="A4" s="78" t="s">
        <v>139</v>
      </c>
      <c r="B4" s="79">
        <f aca="true" t="shared" si="0" ref="B4:B22">C4+D4</f>
        <v>81724</v>
      </c>
      <c r="C4" s="34">
        <v>42047</v>
      </c>
      <c r="D4" s="34">
        <v>39677</v>
      </c>
      <c r="E4" s="34">
        <f aca="true" t="shared" si="1" ref="E4:E22">F4+G4</f>
        <v>38335</v>
      </c>
      <c r="F4" s="34">
        <v>19560</v>
      </c>
      <c r="G4" s="34">
        <v>18775</v>
      </c>
      <c r="H4" s="34">
        <f aca="true" t="shared" si="2" ref="H4:H22">I4+J4</f>
        <v>435</v>
      </c>
      <c r="I4" s="34">
        <v>280</v>
      </c>
      <c r="J4" s="34">
        <v>155</v>
      </c>
      <c r="K4" s="34">
        <f aca="true" t="shared" si="3" ref="K4:K22">L4+M4</f>
        <v>258</v>
      </c>
      <c r="L4" s="34">
        <v>141</v>
      </c>
      <c r="M4" s="34">
        <v>117</v>
      </c>
    </row>
    <row r="5" spans="1:13" ht="14.25" customHeight="1">
      <c r="A5" s="78" t="s">
        <v>78</v>
      </c>
      <c r="B5" s="79">
        <f t="shared" si="0"/>
        <v>76725</v>
      </c>
      <c r="C5" s="34">
        <v>39437</v>
      </c>
      <c r="D5" s="34">
        <v>37288</v>
      </c>
      <c r="E5" s="34">
        <f t="shared" si="1"/>
        <v>36342</v>
      </c>
      <c r="F5" s="34">
        <v>18430</v>
      </c>
      <c r="G5" s="34">
        <v>17912</v>
      </c>
      <c r="H5" s="34">
        <f t="shared" si="2"/>
        <v>414</v>
      </c>
      <c r="I5" s="34">
        <v>278</v>
      </c>
      <c r="J5" s="34">
        <v>136</v>
      </c>
      <c r="K5" s="34">
        <f t="shared" si="3"/>
        <v>248</v>
      </c>
      <c r="L5" s="34">
        <v>139</v>
      </c>
      <c r="M5" s="34">
        <v>109</v>
      </c>
    </row>
    <row r="6" spans="1:13" ht="14.25" customHeight="1">
      <c r="A6" s="78" t="s">
        <v>140</v>
      </c>
      <c r="B6" s="79">
        <f t="shared" si="0"/>
        <v>72896</v>
      </c>
      <c r="C6" s="34">
        <v>37685</v>
      </c>
      <c r="D6" s="34">
        <v>35211</v>
      </c>
      <c r="E6" s="34">
        <f t="shared" si="1"/>
        <v>35240</v>
      </c>
      <c r="F6" s="34">
        <v>17965</v>
      </c>
      <c r="G6" s="34">
        <v>17275</v>
      </c>
      <c r="H6" s="34">
        <f t="shared" si="2"/>
        <v>484</v>
      </c>
      <c r="I6" s="34">
        <v>328</v>
      </c>
      <c r="J6" s="34">
        <v>156</v>
      </c>
      <c r="K6" s="34">
        <f t="shared" si="3"/>
        <v>260</v>
      </c>
      <c r="L6" s="34">
        <v>159</v>
      </c>
      <c r="M6" s="34">
        <v>101</v>
      </c>
    </row>
    <row r="7" spans="1:13" ht="14.25" customHeight="1">
      <c r="A7" s="78" t="s">
        <v>166</v>
      </c>
      <c r="B7" s="79">
        <f>C7+D7</f>
        <v>73940</v>
      </c>
      <c r="C7" s="34">
        <v>38177</v>
      </c>
      <c r="D7" s="34">
        <v>35763</v>
      </c>
      <c r="E7" s="34">
        <f>F7+G7</f>
        <v>35713</v>
      </c>
      <c r="F7" s="34">
        <v>18192</v>
      </c>
      <c r="G7" s="34">
        <v>17521</v>
      </c>
      <c r="H7" s="34">
        <f>I7+J7</f>
        <v>497</v>
      </c>
      <c r="I7" s="34">
        <v>328</v>
      </c>
      <c r="J7" s="34">
        <v>169</v>
      </c>
      <c r="K7" s="34">
        <f>L7+M7</f>
        <v>278</v>
      </c>
      <c r="L7" s="34">
        <v>171</v>
      </c>
      <c r="M7" s="34">
        <v>107</v>
      </c>
    </row>
    <row r="8" spans="1:13" s="85" customFormat="1" ht="14.25" customHeight="1">
      <c r="A8" s="78" t="s">
        <v>167</v>
      </c>
      <c r="B8" s="91">
        <f t="shared" si="0"/>
        <v>56841</v>
      </c>
      <c r="C8" s="35">
        <f>SUM(C12:C22)</f>
        <v>29401</v>
      </c>
      <c r="D8" s="35">
        <f>SUM(D12:D22)</f>
        <v>27440</v>
      </c>
      <c r="E8" s="35">
        <f t="shared" si="1"/>
        <v>34071</v>
      </c>
      <c r="F8" s="35">
        <f>SUM(F12:F22)</f>
        <v>17431</v>
      </c>
      <c r="G8" s="35">
        <f>SUM(G12:G22)</f>
        <v>16640</v>
      </c>
      <c r="H8" s="35">
        <f t="shared" si="2"/>
        <v>468</v>
      </c>
      <c r="I8" s="35">
        <f>SUM(I12:I22)</f>
        <v>317</v>
      </c>
      <c r="J8" s="35">
        <f>SUM(J12:J22)</f>
        <v>151</v>
      </c>
      <c r="K8" s="35">
        <f t="shared" si="3"/>
        <v>243</v>
      </c>
      <c r="L8" s="35">
        <f>SUM(L12:L22)</f>
        <v>151</v>
      </c>
      <c r="M8" s="35">
        <f>SUM(M12:M22)</f>
        <v>92</v>
      </c>
    </row>
    <row r="9" spans="1:13" ht="14.25" customHeight="1">
      <c r="A9" s="78" t="s">
        <v>11</v>
      </c>
      <c r="B9" s="79">
        <f t="shared" si="0"/>
        <v>25625</v>
      </c>
      <c r="C9" s="34">
        <f>C32+C55</f>
        <v>13425</v>
      </c>
      <c r="D9" s="34">
        <f>D32+D55</f>
        <v>12200</v>
      </c>
      <c r="E9" s="34">
        <f t="shared" si="1"/>
        <v>23306</v>
      </c>
      <c r="F9" s="34">
        <f>F32+F55</f>
        <v>12038</v>
      </c>
      <c r="G9" s="34">
        <f>G32+G55</f>
        <v>11268</v>
      </c>
      <c r="H9" s="34">
        <f t="shared" si="2"/>
        <v>117</v>
      </c>
      <c r="I9" s="34">
        <f>I32+I55</f>
        <v>74</v>
      </c>
      <c r="J9" s="34">
        <f>J32+J55</f>
        <v>43</v>
      </c>
      <c r="K9" s="34">
        <f t="shared" si="3"/>
        <v>231</v>
      </c>
      <c r="L9" s="34">
        <f>L32+L55</f>
        <v>141</v>
      </c>
      <c r="M9" s="34">
        <f>M32+M55</f>
        <v>90</v>
      </c>
    </row>
    <row r="10" spans="1:13" ht="14.25" customHeight="1">
      <c r="A10" s="78" t="s">
        <v>12</v>
      </c>
      <c r="B10" s="79">
        <f t="shared" si="0"/>
        <v>31216</v>
      </c>
      <c r="C10" s="34">
        <f>C33</f>
        <v>15976</v>
      </c>
      <c r="D10" s="34">
        <f>D33</f>
        <v>15240</v>
      </c>
      <c r="E10" s="34">
        <f t="shared" si="1"/>
        <v>10765</v>
      </c>
      <c r="F10" s="34">
        <f>F33</f>
        <v>5393</v>
      </c>
      <c r="G10" s="34">
        <f>G33</f>
        <v>5372</v>
      </c>
      <c r="H10" s="34">
        <f t="shared" si="2"/>
        <v>351</v>
      </c>
      <c r="I10" s="34">
        <f>I33</f>
        <v>243</v>
      </c>
      <c r="J10" s="34">
        <f>J33</f>
        <v>108</v>
      </c>
      <c r="K10" s="34">
        <f t="shared" si="3"/>
        <v>12</v>
      </c>
      <c r="L10" s="34">
        <f>L33</f>
        <v>10</v>
      </c>
      <c r="M10" s="34">
        <f>M33</f>
        <v>2</v>
      </c>
    </row>
    <row r="11" spans="1:13" ht="14.25" customHeight="1">
      <c r="A11" s="78"/>
      <c r="B11" s="79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4.25" customHeight="1">
      <c r="A12" s="80" t="s">
        <v>73</v>
      </c>
      <c r="B12" s="79">
        <f t="shared" si="0"/>
        <v>40513</v>
      </c>
      <c r="C12" s="34">
        <f aca="true" t="shared" si="4" ref="C12:D22">C35+C57</f>
        <v>20586</v>
      </c>
      <c r="D12" s="34">
        <f t="shared" si="4"/>
        <v>19927</v>
      </c>
      <c r="E12" s="34">
        <f t="shared" si="1"/>
        <v>23631</v>
      </c>
      <c r="F12" s="34">
        <f aca="true" t="shared" si="5" ref="F12:G22">F35+F57</f>
        <v>11764</v>
      </c>
      <c r="G12" s="34">
        <f t="shared" si="5"/>
        <v>11867</v>
      </c>
      <c r="H12" s="34">
        <f t="shared" si="2"/>
        <v>392</v>
      </c>
      <c r="I12" s="34">
        <f aca="true" t="shared" si="6" ref="I12:J22">I35+I57</f>
        <v>267</v>
      </c>
      <c r="J12" s="34">
        <f t="shared" si="6"/>
        <v>125</v>
      </c>
      <c r="K12" s="34">
        <f t="shared" si="3"/>
        <v>217</v>
      </c>
      <c r="L12" s="34">
        <f aca="true" t="shared" si="7" ref="L12:M22">L35+L57</f>
        <v>129</v>
      </c>
      <c r="M12" s="34">
        <f t="shared" si="7"/>
        <v>88</v>
      </c>
    </row>
    <row r="13" spans="1:13" ht="14.25" customHeight="1">
      <c r="A13" s="80" t="s">
        <v>19</v>
      </c>
      <c r="B13" s="79">
        <f t="shared" si="0"/>
        <v>999</v>
      </c>
      <c r="C13" s="34">
        <f t="shared" si="4"/>
        <v>449</v>
      </c>
      <c r="D13" s="34">
        <f t="shared" si="4"/>
        <v>550</v>
      </c>
      <c r="E13" s="34">
        <f t="shared" si="1"/>
        <v>884</v>
      </c>
      <c r="F13" s="34">
        <f t="shared" si="5"/>
        <v>393</v>
      </c>
      <c r="G13" s="34">
        <f t="shared" si="5"/>
        <v>491</v>
      </c>
      <c r="H13" s="34">
        <f t="shared" si="2"/>
        <v>1</v>
      </c>
      <c r="I13" s="34">
        <f t="shared" si="6"/>
        <v>1</v>
      </c>
      <c r="J13" s="34">
        <f t="shared" si="6"/>
        <v>0</v>
      </c>
      <c r="K13" s="34">
        <f t="shared" si="3"/>
        <v>1</v>
      </c>
      <c r="L13" s="34">
        <f t="shared" si="7"/>
        <v>1</v>
      </c>
      <c r="M13" s="34">
        <f t="shared" si="7"/>
        <v>0</v>
      </c>
    </row>
    <row r="14" spans="1:13" ht="14.25" customHeight="1">
      <c r="A14" s="80" t="s">
        <v>20</v>
      </c>
      <c r="B14" s="79">
        <f t="shared" si="0"/>
        <v>3005</v>
      </c>
      <c r="C14" s="34">
        <f t="shared" si="4"/>
        <v>2786</v>
      </c>
      <c r="D14" s="34">
        <f t="shared" si="4"/>
        <v>219</v>
      </c>
      <c r="E14" s="34">
        <f t="shared" si="1"/>
        <v>2581</v>
      </c>
      <c r="F14" s="34">
        <f t="shared" si="5"/>
        <v>2374</v>
      </c>
      <c r="G14" s="34">
        <f t="shared" si="5"/>
        <v>207</v>
      </c>
      <c r="H14" s="34">
        <f t="shared" si="2"/>
        <v>27</v>
      </c>
      <c r="I14" s="34">
        <f t="shared" si="6"/>
        <v>27</v>
      </c>
      <c r="J14" s="34">
        <f t="shared" si="6"/>
        <v>0</v>
      </c>
      <c r="K14" s="34">
        <f t="shared" si="3"/>
        <v>14</v>
      </c>
      <c r="L14" s="34">
        <f t="shared" si="7"/>
        <v>13</v>
      </c>
      <c r="M14" s="34">
        <f t="shared" si="7"/>
        <v>1</v>
      </c>
    </row>
    <row r="15" spans="1:13" ht="14.25" customHeight="1">
      <c r="A15" s="80" t="s">
        <v>21</v>
      </c>
      <c r="B15" s="79">
        <f t="shared" si="0"/>
        <v>5177</v>
      </c>
      <c r="C15" s="34">
        <f t="shared" si="4"/>
        <v>2237</v>
      </c>
      <c r="D15" s="34">
        <f t="shared" si="4"/>
        <v>2940</v>
      </c>
      <c r="E15" s="34">
        <f t="shared" si="1"/>
        <v>3585</v>
      </c>
      <c r="F15" s="34">
        <f t="shared" si="5"/>
        <v>1471</v>
      </c>
      <c r="G15" s="34">
        <f t="shared" si="5"/>
        <v>2114</v>
      </c>
      <c r="H15" s="34">
        <f t="shared" si="2"/>
        <v>16</v>
      </c>
      <c r="I15" s="34">
        <f t="shared" si="6"/>
        <v>12</v>
      </c>
      <c r="J15" s="34">
        <f t="shared" si="6"/>
        <v>4</v>
      </c>
      <c r="K15" s="34">
        <f t="shared" si="3"/>
        <v>8</v>
      </c>
      <c r="L15" s="34">
        <f t="shared" si="7"/>
        <v>7</v>
      </c>
      <c r="M15" s="34">
        <f t="shared" si="7"/>
        <v>1</v>
      </c>
    </row>
    <row r="16" spans="1:13" ht="14.25" customHeight="1">
      <c r="A16" s="80" t="s">
        <v>22</v>
      </c>
      <c r="B16" s="79">
        <f t="shared" si="0"/>
        <v>155</v>
      </c>
      <c r="C16" s="34">
        <f t="shared" si="4"/>
        <v>92</v>
      </c>
      <c r="D16" s="34">
        <f t="shared" si="4"/>
        <v>63</v>
      </c>
      <c r="E16" s="34">
        <f t="shared" si="1"/>
        <v>151</v>
      </c>
      <c r="F16" s="34">
        <f t="shared" si="5"/>
        <v>89</v>
      </c>
      <c r="G16" s="34">
        <f t="shared" si="5"/>
        <v>62</v>
      </c>
      <c r="H16" s="34">
        <f t="shared" si="2"/>
        <v>1</v>
      </c>
      <c r="I16" s="34">
        <f t="shared" si="6"/>
        <v>1</v>
      </c>
      <c r="J16" s="34">
        <f t="shared" si="6"/>
        <v>0</v>
      </c>
      <c r="K16" s="34">
        <f t="shared" si="3"/>
        <v>0</v>
      </c>
      <c r="L16" s="34">
        <f t="shared" si="7"/>
        <v>0</v>
      </c>
      <c r="M16" s="34">
        <f t="shared" si="7"/>
        <v>0</v>
      </c>
    </row>
    <row r="17" spans="1:13" ht="14.25" customHeight="1">
      <c r="A17" s="80" t="s">
        <v>23</v>
      </c>
      <c r="B17" s="79">
        <f t="shared" si="0"/>
        <v>220</v>
      </c>
      <c r="C17" s="34">
        <f t="shared" si="4"/>
        <v>9</v>
      </c>
      <c r="D17" s="34">
        <f t="shared" si="4"/>
        <v>211</v>
      </c>
      <c r="E17" s="34">
        <f t="shared" si="1"/>
        <v>168</v>
      </c>
      <c r="F17" s="34">
        <f t="shared" si="5"/>
        <v>5</v>
      </c>
      <c r="G17" s="34">
        <f t="shared" si="5"/>
        <v>163</v>
      </c>
      <c r="H17" s="34">
        <f t="shared" si="2"/>
        <v>3</v>
      </c>
      <c r="I17" s="34">
        <f t="shared" si="6"/>
        <v>0</v>
      </c>
      <c r="J17" s="34">
        <f t="shared" si="6"/>
        <v>3</v>
      </c>
      <c r="K17" s="34">
        <f t="shared" si="3"/>
        <v>0</v>
      </c>
      <c r="L17" s="34">
        <f t="shared" si="7"/>
        <v>0</v>
      </c>
      <c r="M17" s="34">
        <f t="shared" si="7"/>
        <v>0</v>
      </c>
    </row>
    <row r="18" spans="1:13" ht="14.25" customHeight="1">
      <c r="A18" s="80" t="s">
        <v>24</v>
      </c>
      <c r="B18" s="79">
        <f t="shared" si="0"/>
        <v>0</v>
      </c>
      <c r="C18" s="34">
        <f t="shared" si="4"/>
        <v>0</v>
      </c>
      <c r="D18" s="34">
        <f t="shared" si="4"/>
        <v>0</v>
      </c>
      <c r="E18" s="34">
        <f t="shared" si="1"/>
        <v>0</v>
      </c>
      <c r="F18" s="34">
        <f t="shared" si="5"/>
        <v>0</v>
      </c>
      <c r="G18" s="34">
        <f t="shared" si="5"/>
        <v>0</v>
      </c>
      <c r="H18" s="34">
        <f t="shared" si="2"/>
        <v>0</v>
      </c>
      <c r="I18" s="34">
        <f t="shared" si="6"/>
        <v>0</v>
      </c>
      <c r="J18" s="34">
        <f t="shared" si="6"/>
        <v>0</v>
      </c>
      <c r="K18" s="34">
        <f t="shared" si="3"/>
        <v>0</v>
      </c>
      <c r="L18" s="34">
        <f t="shared" si="7"/>
        <v>0</v>
      </c>
      <c r="M18" s="34">
        <f t="shared" si="7"/>
        <v>0</v>
      </c>
    </row>
    <row r="19" spans="1:13" ht="14.25" customHeight="1">
      <c r="A19" s="80" t="s">
        <v>74</v>
      </c>
      <c r="B19" s="79">
        <f t="shared" si="0"/>
        <v>0</v>
      </c>
      <c r="C19" s="34">
        <f t="shared" si="4"/>
        <v>0</v>
      </c>
      <c r="D19" s="34">
        <f t="shared" si="4"/>
        <v>0</v>
      </c>
      <c r="E19" s="34">
        <f t="shared" si="1"/>
        <v>0</v>
      </c>
      <c r="F19" s="34">
        <f t="shared" si="5"/>
        <v>0</v>
      </c>
      <c r="G19" s="34">
        <f t="shared" si="5"/>
        <v>0</v>
      </c>
      <c r="H19" s="34">
        <f t="shared" si="2"/>
        <v>0</v>
      </c>
      <c r="I19" s="34">
        <f t="shared" si="6"/>
        <v>0</v>
      </c>
      <c r="J19" s="34">
        <f t="shared" si="6"/>
        <v>0</v>
      </c>
      <c r="K19" s="34">
        <f t="shared" si="3"/>
        <v>0</v>
      </c>
      <c r="L19" s="34">
        <f t="shared" si="7"/>
        <v>0</v>
      </c>
      <c r="M19" s="34">
        <f t="shared" si="7"/>
        <v>0</v>
      </c>
    </row>
    <row r="20" spans="1:13" ht="14.25" customHeight="1">
      <c r="A20" s="80" t="s">
        <v>75</v>
      </c>
      <c r="B20" s="79">
        <f t="shared" si="0"/>
        <v>279</v>
      </c>
      <c r="C20" s="34">
        <f t="shared" si="4"/>
        <v>47</v>
      </c>
      <c r="D20" s="34">
        <f t="shared" si="4"/>
        <v>232</v>
      </c>
      <c r="E20" s="34">
        <f t="shared" si="1"/>
        <v>204</v>
      </c>
      <c r="F20" s="34">
        <f t="shared" si="5"/>
        <v>35</v>
      </c>
      <c r="G20" s="34">
        <f t="shared" si="5"/>
        <v>169</v>
      </c>
      <c r="H20" s="34">
        <f t="shared" si="2"/>
        <v>2</v>
      </c>
      <c r="I20" s="34">
        <f t="shared" si="6"/>
        <v>0</v>
      </c>
      <c r="J20" s="34">
        <f t="shared" si="6"/>
        <v>2</v>
      </c>
      <c r="K20" s="34">
        <f t="shared" si="3"/>
        <v>0</v>
      </c>
      <c r="L20" s="34">
        <f t="shared" si="7"/>
        <v>0</v>
      </c>
      <c r="M20" s="34">
        <f t="shared" si="7"/>
        <v>0</v>
      </c>
    </row>
    <row r="21" spans="1:13" ht="14.25" customHeight="1">
      <c r="A21" s="6" t="s">
        <v>141</v>
      </c>
      <c r="B21" s="79">
        <f t="shared" si="0"/>
        <v>1434</v>
      </c>
      <c r="C21" s="34">
        <f t="shared" si="4"/>
        <v>464</v>
      </c>
      <c r="D21" s="34">
        <f t="shared" si="4"/>
        <v>970</v>
      </c>
      <c r="E21" s="34">
        <f t="shared" si="1"/>
        <v>1181</v>
      </c>
      <c r="F21" s="34">
        <f t="shared" si="5"/>
        <v>441</v>
      </c>
      <c r="G21" s="34">
        <f t="shared" si="5"/>
        <v>740</v>
      </c>
      <c r="H21" s="34">
        <f t="shared" si="2"/>
        <v>6</v>
      </c>
      <c r="I21" s="34">
        <f t="shared" si="6"/>
        <v>4</v>
      </c>
      <c r="J21" s="34">
        <f t="shared" si="6"/>
        <v>2</v>
      </c>
      <c r="K21" s="34">
        <f t="shared" si="3"/>
        <v>3</v>
      </c>
      <c r="L21" s="34">
        <f t="shared" si="7"/>
        <v>1</v>
      </c>
      <c r="M21" s="34">
        <f t="shared" si="7"/>
        <v>2</v>
      </c>
    </row>
    <row r="22" spans="1:13" ht="14.25" customHeight="1">
      <c r="A22" s="127" t="s">
        <v>76</v>
      </c>
      <c r="B22" s="128">
        <f t="shared" si="0"/>
        <v>5059</v>
      </c>
      <c r="C22" s="129">
        <f t="shared" si="4"/>
        <v>2731</v>
      </c>
      <c r="D22" s="129">
        <f t="shared" si="4"/>
        <v>2328</v>
      </c>
      <c r="E22" s="129">
        <f t="shared" si="1"/>
        <v>1686</v>
      </c>
      <c r="F22" s="129">
        <f t="shared" si="5"/>
        <v>859</v>
      </c>
      <c r="G22" s="129">
        <f t="shared" si="5"/>
        <v>827</v>
      </c>
      <c r="H22" s="129">
        <f t="shared" si="2"/>
        <v>20</v>
      </c>
      <c r="I22" s="129">
        <f t="shared" si="6"/>
        <v>5</v>
      </c>
      <c r="J22" s="129">
        <f t="shared" si="6"/>
        <v>15</v>
      </c>
      <c r="K22" s="129">
        <f t="shared" si="3"/>
        <v>0</v>
      </c>
      <c r="L22" s="129">
        <f t="shared" si="7"/>
        <v>0</v>
      </c>
      <c r="M22" s="129">
        <f t="shared" si="7"/>
        <v>0</v>
      </c>
    </row>
    <row r="23" ht="13.5" customHeight="1">
      <c r="A23" s="7"/>
    </row>
    <row r="24" spans="1:13" s="85" customFormat="1" ht="19.5" customHeight="1">
      <c r="A24" s="87" t="s">
        <v>28</v>
      </c>
      <c r="B24" s="88"/>
      <c r="C24" s="88"/>
      <c r="D24" s="88"/>
      <c r="E24" s="88"/>
      <c r="F24" s="88"/>
      <c r="G24" s="88"/>
      <c r="H24" s="89"/>
      <c r="I24" s="89"/>
      <c r="J24" s="89"/>
      <c r="K24" s="89"/>
      <c r="L24" s="89"/>
      <c r="M24" s="89"/>
    </row>
    <row r="25" spans="1:13" s="75" customFormat="1" ht="24" customHeight="1">
      <c r="A25" s="220" t="s">
        <v>1</v>
      </c>
      <c r="B25" s="219" t="s">
        <v>25</v>
      </c>
      <c r="C25" s="219"/>
      <c r="D25" s="219"/>
      <c r="E25" s="219" t="s">
        <v>26</v>
      </c>
      <c r="F25" s="219"/>
      <c r="G25" s="219"/>
      <c r="H25" s="213" t="s">
        <v>27</v>
      </c>
      <c r="I25" s="213"/>
      <c r="J25" s="213"/>
      <c r="K25" s="215" t="s">
        <v>149</v>
      </c>
      <c r="L25" s="215"/>
      <c r="M25" s="216"/>
    </row>
    <row r="26" spans="1:13" s="75" customFormat="1" ht="15" customHeight="1">
      <c r="A26" s="218"/>
      <c r="B26" s="76" t="s">
        <v>2</v>
      </c>
      <c r="C26" s="76" t="s">
        <v>4</v>
      </c>
      <c r="D26" s="76" t="s">
        <v>5</v>
      </c>
      <c r="E26" s="76" t="s">
        <v>2</v>
      </c>
      <c r="F26" s="76" t="s">
        <v>4</v>
      </c>
      <c r="G26" s="76" t="s">
        <v>5</v>
      </c>
      <c r="H26" s="76" t="s">
        <v>2</v>
      </c>
      <c r="I26" s="76" t="s">
        <v>4</v>
      </c>
      <c r="J26" s="76" t="s">
        <v>5</v>
      </c>
      <c r="K26" s="76" t="s">
        <v>2</v>
      </c>
      <c r="L26" s="76" t="s">
        <v>4</v>
      </c>
      <c r="M26" s="77" t="s">
        <v>5</v>
      </c>
    </row>
    <row r="27" spans="1:13" s="75" customFormat="1" ht="14.25" customHeight="1">
      <c r="A27" s="78" t="s">
        <v>150</v>
      </c>
      <c r="B27" s="81">
        <f aca="true" t="shared" si="8" ref="B27:B45">C27+D27</f>
        <v>80538</v>
      </c>
      <c r="C27" s="6">
        <v>41357</v>
      </c>
      <c r="D27" s="6">
        <v>39181</v>
      </c>
      <c r="E27" s="6">
        <f aca="true" t="shared" si="9" ref="E27:E45">F27+G27</f>
        <v>37384</v>
      </c>
      <c r="F27" s="6">
        <v>19046</v>
      </c>
      <c r="G27" s="6">
        <v>18338</v>
      </c>
      <c r="H27" s="6">
        <f aca="true" t="shared" si="10" ref="H27:H45">I27+J27</f>
        <v>422</v>
      </c>
      <c r="I27" s="7">
        <v>272</v>
      </c>
      <c r="J27" s="7">
        <v>150</v>
      </c>
      <c r="K27" s="6">
        <f aca="true" t="shared" si="11" ref="K27:K44">L27+M27</f>
        <v>28</v>
      </c>
      <c r="L27" s="7">
        <v>12</v>
      </c>
      <c r="M27" s="7">
        <v>16</v>
      </c>
    </row>
    <row r="28" spans="1:13" s="75" customFormat="1" ht="14.25" customHeight="1">
      <c r="A28" s="78" t="s">
        <v>151</v>
      </c>
      <c r="B28" s="81">
        <f t="shared" si="8"/>
        <v>75519</v>
      </c>
      <c r="C28" s="6">
        <v>38749</v>
      </c>
      <c r="D28" s="6">
        <v>36770</v>
      </c>
      <c r="E28" s="6">
        <f t="shared" si="9"/>
        <v>35386</v>
      </c>
      <c r="F28" s="6">
        <v>17924</v>
      </c>
      <c r="G28" s="6">
        <v>17462</v>
      </c>
      <c r="H28" s="6">
        <f t="shared" si="10"/>
        <v>405</v>
      </c>
      <c r="I28" s="7">
        <v>270</v>
      </c>
      <c r="J28" s="7">
        <v>135</v>
      </c>
      <c r="K28" s="6">
        <f t="shared" si="11"/>
        <v>26</v>
      </c>
      <c r="L28" s="7">
        <v>17</v>
      </c>
      <c r="M28" s="7">
        <v>9</v>
      </c>
    </row>
    <row r="29" spans="1:13" s="75" customFormat="1" ht="14.25" customHeight="1">
      <c r="A29" s="78" t="s">
        <v>152</v>
      </c>
      <c r="B29" s="81">
        <f t="shared" si="8"/>
        <v>71564</v>
      </c>
      <c r="C29" s="6">
        <v>36914</v>
      </c>
      <c r="D29" s="6">
        <v>34650</v>
      </c>
      <c r="E29" s="6">
        <f t="shared" si="9"/>
        <v>34217</v>
      </c>
      <c r="F29" s="6">
        <v>17421</v>
      </c>
      <c r="G29" s="6">
        <v>16796</v>
      </c>
      <c r="H29" s="6">
        <f t="shared" si="10"/>
        <v>469</v>
      </c>
      <c r="I29" s="7">
        <v>320</v>
      </c>
      <c r="J29" s="7">
        <v>149</v>
      </c>
      <c r="K29" s="6">
        <f t="shared" si="11"/>
        <v>27</v>
      </c>
      <c r="L29" s="7">
        <v>15</v>
      </c>
      <c r="M29" s="7">
        <v>12</v>
      </c>
    </row>
    <row r="30" spans="1:13" s="75" customFormat="1" ht="14.25" customHeight="1">
      <c r="A30" s="78" t="s">
        <v>166</v>
      </c>
      <c r="B30" s="81">
        <f>C30+D30</f>
        <v>72678</v>
      </c>
      <c r="C30" s="6">
        <v>37399</v>
      </c>
      <c r="D30" s="6">
        <v>35279</v>
      </c>
      <c r="E30" s="6">
        <f>F30+G30</f>
        <v>34694</v>
      </c>
      <c r="F30" s="6">
        <v>17597</v>
      </c>
      <c r="G30" s="6">
        <v>17097</v>
      </c>
      <c r="H30" s="6">
        <f>I30+J30</f>
        <v>478</v>
      </c>
      <c r="I30" s="7">
        <v>318</v>
      </c>
      <c r="J30" s="7">
        <v>160</v>
      </c>
      <c r="K30" s="6">
        <f>L30+M30</f>
        <v>34</v>
      </c>
      <c r="L30" s="7">
        <v>20</v>
      </c>
      <c r="M30" s="7">
        <v>14</v>
      </c>
    </row>
    <row r="31" spans="1:13" s="85" customFormat="1" ht="14.25" customHeight="1">
      <c r="A31" s="90" t="s">
        <v>167</v>
      </c>
      <c r="B31" s="92">
        <f t="shared" si="8"/>
        <v>55384</v>
      </c>
      <c r="C31" s="85">
        <f>SUM(C35:C45)</f>
        <v>28616</v>
      </c>
      <c r="D31" s="85">
        <f>SUM(D35:D45)</f>
        <v>26768</v>
      </c>
      <c r="E31" s="85">
        <f t="shared" si="9"/>
        <v>32934</v>
      </c>
      <c r="F31" s="85">
        <f>SUM(F35:F45)</f>
        <v>16846</v>
      </c>
      <c r="G31" s="85">
        <f>SUM(G35:G45)</f>
        <v>16088</v>
      </c>
      <c r="H31" s="85">
        <f t="shared" si="10"/>
        <v>452</v>
      </c>
      <c r="I31" s="85">
        <f>SUM(I35:I45)</f>
        <v>309</v>
      </c>
      <c r="J31" s="85">
        <f>SUM(J35:J45)</f>
        <v>143</v>
      </c>
      <c r="K31" s="85">
        <f t="shared" si="11"/>
        <v>23</v>
      </c>
      <c r="L31" s="85">
        <f>SUM(L35:L45)</f>
        <v>17</v>
      </c>
      <c r="M31" s="85">
        <f>SUM(M35:M45)</f>
        <v>6</v>
      </c>
    </row>
    <row r="32" spans="1:13" ht="14.25" customHeight="1">
      <c r="A32" s="78" t="s">
        <v>11</v>
      </c>
      <c r="B32" s="81">
        <f t="shared" si="8"/>
        <v>24168</v>
      </c>
      <c r="C32" s="6">
        <v>12640</v>
      </c>
      <c r="D32" s="6">
        <v>11528</v>
      </c>
      <c r="E32" s="6">
        <f t="shared" si="9"/>
        <v>22169</v>
      </c>
      <c r="F32" s="6">
        <v>11453</v>
      </c>
      <c r="G32" s="6">
        <v>10716</v>
      </c>
      <c r="H32" s="6">
        <f t="shared" si="10"/>
        <v>101</v>
      </c>
      <c r="I32" s="6">
        <v>66</v>
      </c>
      <c r="J32" s="6">
        <v>35</v>
      </c>
      <c r="K32" s="6">
        <f t="shared" si="11"/>
        <v>11</v>
      </c>
      <c r="L32" s="6">
        <v>7</v>
      </c>
      <c r="M32" s="6">
        <v>4</v>
      </c>
    </row>
    <row r="33" spans="1:13" ht="14.25" customHeight="1">
      <c r="A33" s="78" t="s">
        <v>12</v>
      </c>
      <c r="B33" s="81">
        <f t="shared" si="8"/>
        <v>31216</v>
      </c>
      <c r="C33" s="6">
        <v>15976</v>
      </c>
      <c r="D33" s="6">
        <v>15240</v>
      </c>
      <c r="E33" s="6">
        <f t="shared" si="9"/>
        <v>10765</v>
      </c>
      <c r="F33" s="6">
        <v>5393</v>
      </c>
      <c r="G33" s="6">
        <v>5372</v>
      </c>
      <c r="H33" s="6">
        <f t="shared" si="10"/>
        <v>351</v>
      </c>
      <c r="I33" s="6">
        <v>243</v>
      </c>
      <c r="J33" s="6">
        <v>108</v>
      </c>
      <c r="K33" s="6">
        <f t="shared" si="11"/>
        <v>12</v>
      </c>
      <c r="L33" s="6">
        <v>10</v>
      </c>
      <c r="M33" s="6">
        <v>2</v>
      </c>
    </row>
    <row r="34" spans="1:13" ht="14.25" customHeight="1">
      <c r="A34" s="78"/>
      <c r="B34" s="81"/>
      <c r="H34" s="6"/>
      <c r="I34" s="6"/>
      <c r="J34" s="6"/>
      <c r="K34" s="6"/>
      <c r="L34" s="6"/>
      <c r="M34" s="6"/>
    </row>
    <row r="35" spans="1:13" ht="14.25" customHeight="1">
      <c r="A35" s="80" t="s">
        <v>73</v>
      </c>
      <c r="B35" s="81">
        <f t="shared" si="8"/>
        <v>39204</v>
      </c>
      <c r="C35" s="6">
        <v>19932</v>
      </c>
      <c r="D35" s="6">
        <v>19272</v>
      </c>
      <c r="E35" s="6">
        <f t="shared" si="9"/>
        <v>22618</v>
      </c>
      <c r="F35" s="6">
        <v>11290</v>
      </c>
      <c r="G35" s="6">
        <v>11328</v>
      </c>
      <c r="H35" s="6">
        <f t="shared" si="10"/>
        <v>378</v>
      </c>
      <c r="I35" s="6">
        <v>261</v>
      </c>
      <c r="J35" s="6">
        <v>117</v>
      </c>
      <c r="K35" s="6">
        <f t="shared" si="11"/>
        <v>16</v>
      </c>
      <c r="L35" s="6">
        <v>13</v>
      </c>
      <c r="M35" s="6">
        <v>3</v>
      </c>
    </row>
    <row r="36" spans="1:13" ht="14.25" customHeight="1">
      <c r="A36" s="80" t="s">
        <v>19</v>
      </c>
      <c r="B36" s="81">
        <f t="shared" si="8"/>
        <v>999</v>
      </c>
      <c r="C36" s="6">
        <v>449</v>
      </c>
      <c r="D36" s="6">
        <v>550</v>
      </c>
      <c r="E36" s="6">
        <f t="shared" si="9"/>
        <v>884</v>
      </c>
      <c r="F36" s="6">
        <v>393</v>
      </c>
      <c r="G36" s="6">
        <v>491</v>
      </c>
      <c r="H36" s="6">
        <f t="shared" si="10"/>
        <v>1</v>
      </c>
      <c r="I36" s="6">
        <v>1</v>
      </c>
      <c r="J36" s="6">
        <v>0</v>
      </c>
      <c r="K36" s="6">
        <f t="shared" si="11"/>
        <v>1</v>
      </c>
      <c r="L36" s="6">
        <v>1</v>
      </c>
      <c r="M36" s="6">
        <v>0</v>
      </c>
    </row>
    <row r="37" spans="1:13" ht="14.25" customHeight="1">
      <c r="A37" s="80" t="s">
        <v>20</v>
      </c>
      <c r="B37" s="81">
        <f t="shared" si="8"/>
        <v>2882</v>
      </c>
      <c r="C37" s="6">
        <v>2668</v>
      </c>
      <c r="D37" s="6">
        <v>214</v>
      </c>
      <c r="E37" s="6">
        <f t="shared" si="9"/>
        <v>2480</v>
      </c>
      <c r="F37" s="6">
        <v>2275</v>
      </c>
      <c r="G37" s="6">
        <v>205</v>
      </c>
      <c r="H37" s="6">
        <f t="shared" si="10"/>
        <v>26</v>
      </c>
      <c r="I37" s="6">
        <v>26</v>
      </c>
      <c r="J37" s="6">
        <v>0</v>
      </c>
      <c r="K37" s="6">
        <f t="shared" si="11"/>
        <v>1</v>
      </c>
      <c r="L37" s="6">
        <v>0</v>
      </c>
      <c r="M37" s="6">
        <v>1</v>
      </c>
    </row>
    <row r="38" spans="1:13" ht="14.25" customHeight="1">
      <c r="A38" s="80" t="s">
        <v>21</v>
      </c>
      <c r="B38" s="81">
        <f t="shared" si="8"/>
        <v>5152</v>
      </c>
      <c r="C38" s="6">
        <v>2224</v>
      </c>
      <c r="D38" s="6">
        <v>2928</v>
      </c>
      <c r="E38" s="6">
        <f t="shared" si="9"/>
        <v>3562</v>
      </c>
      <c r="F38" s="6">
        <v>1459</v>
      </c>
      <c r="G38" s="6">
        <v>2103</v>
      </c>
      <c r="H38" s="6">
        <f t="shared" si="10"/>
        <v>15</v>
      </c>
      <c r="I38" s="6">
        <v>11</v>
      </c>
      <c r="J38" s="6">
        <v>4</v>
      </c>
      <c r="K38" s="6">
        <f t="shared" si="11"/>
        <v>2</v>
      </c>
      <c r="L38" s="6">
        <v>2</v>
      </c>
      <c r="M38" s="6">
        <v>0</v>
      </c>
    </row>
    <row r="39" spans="1:13" ht="14.25" customHeight="1">
      <c r="A39" s="80" t="s">
        <v>22</v>
      </c>
      <c r="B39" s="81">
        <f t="shared" si="8"/>
        <v>155</v>
      </c>
      <c r="C39" s="6">
        <v>92</v>
      </c>
      <c r="D39" s="6">
        <v>63</v>
      </c>
      <c r="E39" s="6">
        <f t="shared" si="9"/>
        <v>151</v>
      </c>
      <c r="F39" s="6">
        <v>89</v>
      </c>
      <c r="G39" s="6">
        <v>62</v>
      </c>
      <c r="H39" s="6">
        <f t="shared" si="10"/>
        <v>1</v>
      </c>
      <c r="I39" s="6">
        <v>1</v>
      </c>
      <c r="J39" s="6">
        <v>0</v>
      </c>
      <c r="K39" s="6">
        <f t="shared" si="11"/>
        <v>0</v>
      </c>
      <c r="L39" s="6">
        <v>0</v>
      </c>
      <c r="M39" s="6">
        <v>0</v>
      </c>
    </row>
    <row r="40" spans="1:13" ht="14.25" customHeight="1">
      <c r="A40" s="80" t="s">
        <v>23</v>
      </c>
      <c r="B40" s="81">
        <f t="shared" si="8"/>
        <v>220</v>
      </c>
      <c r="C40" s="6">
        <v>9</v>
      </c>
      <c r="D40" s="6">
        <v>211</v>
      </c>
      <c r="E40" s="6">
        <f t="shared" si="9"/>
        <v>168</v>
      </c>
      <c r="F40" s="6">
        <v>5</v>
      </c>
      <c r="G40" s="6">
        <v>163</v>
      </c>
      <c r="H40" s="6">
        <f t="shared" si="10"/>
        <v>3</v>
      </c>
      <c r="I40" s="6">
        <v>0</v>
      </c>
      <c r="J40" s="6">
        <v>3</v>
      </c>
      <c r="K40" s="6">
        <f t="shared" si="11"/>
        <v>0</v>
      </c>
      <c r="L40" s="6">
        <v>0</v>
      </c>
      <c r="M40" s="6">
        <v>0</v>
      </c>
    </row>
    <row r="41" spans="1:13" ht="14.25" customHeight="1">
      <c r="A41" s="80" t="s">
        <v>24</v>
      </c>
      <c r="B41" s="81">
        <f t="shared" si="8"/>
        <v>0</v>
      </c>
      <c r="C41" s="6">
        <v>0</v>
      </c>
      <c r="D41" s="6">
        <v>0</v>
      </c>
      <c r="E41" s="6">
        <f t="shared" si="9"/>
        <v>0</v>
      </c>
      <c r="F41" s="6">
        <v>0</v>
      </c>
      <c r="G41" s="6">
        <v>0</v>
      </c>
      <c r="H41" s="6">
        <f t="shared" si="10"/>
        <v>0</v>
      </c>
      <c r="I41" s="6">
        <v>0</v>
      </c>
      <c r="J41" s="6">
        <v>0</v>
      </c>
      <c r="K41" s="6">
        <f t="shared" si="11"/>
        <v>0</v>
      </c>
      <c r="L41" s="6">
        <v>0</v>
      </c>
      <c r="M41" s="6">
        <v>0</v>
      </c>
    </row>
    <row r="42" spans="1:13" ht="14.25" customHeight="1">
      <c r="A42" s="80" t="s">
        <v>74</v>
      </c>
      <c r="B42" s="81">
        <f t="shared" si="8"/>
        <v>0</v>
      </c>
      <c r="C42" s="6">
        <v>0</v>
      </c>
      <c r="D42" s="6">
        <v>0</v>
      </c>
      <c r="E42" s="6">
        <f t="shared" si="9"/>
        <v>0</v>
      </c>
      <c r="F42" s="6">
        <v>0</v>
      </c>
      <c r="G42" s="6">
        <v>0</v>
      </c>
      <c r="H42" s="6">
        <f t="shared" si="10"/>
        <v>0</v>
      </c>
      <c r="I42" s="6">
        <v>0</v>
      </c>
      <c r="J42" s="6">
        <v>0</v>
      </c>
      <c r="K42" s="6">
        <f t="shared" si="11"/>
        <v>0</v>
      </c>
      <c r="L42" s="6">
        <v>0</v>
      </c>
      <c r="M42" s="6">
        <v>0</v>
      </c>
    </row>
    <row r="43" spans="1:13" ht="14.25" customHeight="1">
      <c r="A43" s="80" t="s">
        <v>75</v>
      </c>
      <c r="B43" s="81">
        <f t="shared" si="8"/>
        <v>279</v>
      </c>
      <c r="C43" s="6">
        <v>47</v>
      </c>
      <c r="D43" s="6">
        <v>232</v>
      </c>
      <c r="E43" s="6">
        <f t="shared" si="9"/>
        <v>204</v>
      </c>
      <c r="F43" s="6">
        <v>35</v>
      </c>
      <c r="G43" s="6">
        <v>169</v>
      </c>
      <c r="H43" s="6">
        <f t="shared" si="10"/>
        <v>2</v>
      </c>
      <c r="I43" s="6">
        <v>0</v>
      </c>
      <c r="J43" s="6">
        <v>2</v>
      </c>
      <c r="K43" s="6">
        <f t="shared" si="11"/>
        <v>0</v>
      </c>
      <c r="L43" s="6">
        <v>0</v>
      </c>
      <c r="M43" s="6">
        <v>0</v>
      </c>
    </row>
    <row r="44" spans="1:13" ht="14.25" customHeight="1">
      <c r="A44" s="6" t="s">
        <v>141</v>
      </c>
      <c r="B44" s="81">
        <f t="shared" si="8"/>
        <v>1434</v>
      </c>
      <c r="C44" s="6">
        <v>464</v>
      </c>
      <c r="D44" s="6">
        <v>970</v>
      </c>
      <c r="E44" s="6">
        <f t="shared" si="9"/>
        <v>1181</v>
      </c>
      <c r="F44" s="6">
        <v>441</v>
      </c>
      <c r="G44" s="6">
        <v>740</v>
      </c>
      <c r="H44" s="6">
        <f t="shared" si="10"/>
        <v>6</v>
      </c>
      <c r="I44" s="6">
        <v>4</v>
      </c>
      <c r="J44" s="6">
        <v>2</v>
      </c>
      <c r="K44" s="6">
        <f t="shared" si="11"/>
        <v>3</v>
      </c>
      <c r="L44" s="6">
        <v>1</v>
      </c>
      <c r="M44" s="6">
        <v>2</v>
      </c>
    </row>
    <row r="45" spans="1:13" ht="14.25" customHeight="1">
      <c r="A45" s="127" t="s">
        <v>76</v>
      </c>
      <c r="B45" s="130">
        <f t="shared" si="8"/>
        <v>5059</v>
      </c>
      <c r="C45" s="131">
        <v>2731</v>
      </c>
      <c r="D45" s="131">
        <v>2328</v>
      </c>
      <c r="E45" s="131">
        <f t="shared" si="9"/>
        <v>1686</v>
      </c>
      <c r="F45" s="131">
        <v>859</v>
      </c>
      <c r="G45" s="131">
        <v>827</v>
      </c>
      <c r="H45" s="131">
        <f t="shared" si="10"/>
        <v>20</v>
      </c>
      <c r="I45" s="131">
        <v>5</v>
      </c>
      <c r="J45" s="131">
        <v>15</v>
      </c>
      <c r="K45" s="131">
        <v>0</v>
      </c>
      <c r="L45" s="131">
        <v>0</v>
      </c>
      <c r="M45" s="131">
        <v>0</v>
      </c>
    </row>
    <row r="46" ht="13.5" customHeight="1">
      <c r="A46" s="7"/>
    </row>
    <row r="47" spans="1:13" s="85" customFormat="1" ht="19.5" customHeight="1">
      <c r="A47" s="84" t="s">
        <v>29</v>
      </c>
      <c r="H47" s="86"/>
      <c r="I47" s="86"/>
      <c r="J47" s="86"/>
      <c r="K47" s="86"/>
      <c r="L47" s="86"/>
      <c r="M47" s="86"/>
    </row>
    <row r="48" spans="1:13" s="75" customFormat="1" ht="24" customHeight="1">
      <c r="A48" s="220" t="s">
        <v>1</v>
      </c>
      <c r="B48" s="219" t="s">
        <v>25</v>
      </c>
      <c r="C48" s="219"/>
      <c r="D48" s="219"/>
      <c r="E48" s="219" t="s">
        <v>26</v>
      </c>
      <c r="F48" s="219"/>
      <c r="G48" s="219"/>
      <c r="H48" s="213" t="s">
        <v>27</v>
      </c>
      <c r="I48" s="213"/>
      <c r="J48" s="213"/>
      <c r="K48" s="213" t="s">
        <v>149</v>
      </c>
      <c r="L48" s="213"/>
      <c r="M48" s="214"/>
    </row>
    <row r="49" spans="1:13" s="75" customFormat="1" ht="15" customHeight="1">
      <c r="A49" s="218"/>
      <c r="B49" s="76" t="s">
        <v>2</v>
      </c>
      <c r="C49" s="76" t="s">
        <v>4</v>
      </c>
      <c r="D49" s="76" t="s">
        <v>5</v>
      </c>
      <c r="E49" s="76" t="s">
        <v>2</v>
      </c>
      <c r="F49" s="76" t="s">
        <v>4</v>
      </c>
      <c r="G49" s="76" t="s">
        <v>5</v>
      </c>
      <c r="H49" s="76" t="s">
        <v>2</v>
      </c>
      <c r="I49" s="76" t="s">
        <v>4</v>
      </c>
      <c r="J49" s="76" t="s">
        <v>5</v>
      </c>
      <c r="K49" s="76" t="s">
        <v>2</v>
      </c>
      <c r="L49" s="76" t="s">
        <v>4</v>
      </c>
      <c r="M49" s="77" t="s">
        <v>5</v>
      </c>
    </row>
    <row r="50" spans="1:13" s="75" customFormat="1" ht="14.25" customHeight="1">
      <c r="A50" s="78" t="s">
        <v>150</v>
      </c>
      <c r="B50" s="81">
        <f>C50+D50</f>
        <v>1186</v>
      </c>
      <c r="C50" s="6">
        <v>690</v>
      </c>
      <c r="D50" s="6">
        <v>496</v>
      </c>
      <c r="E50" s="6">
        <f>F50+G50</f>
        <v>951</v>
      </c>
      <c r="F50" s="6">
        <v>514</v>
      </c>
      <c r="G50" s="6">
        <v>437</v>
      </c>
      <c r="H50" s="6">
        <f>I50+J50</f>
        <v>13</v>
      </c>
      <c r="I50" s="7">
        <v>8</v>
      </c>
      <c r="J50" s="7">
        <v>5</v>
      </c>
      <c r="K50" s="6">
        <f>L50+M50</f>
        <v>230</v>
      </c>
      <c r="L50" s="7">
        <v>129</v>
      </c>
      <c r="M50" s="7">
        <v>101</v>
      </c>
    </row>
    <row r="51" spans="1:13" s="75" customFormat="1" ht="14.25" customHeight="1">
      <c r="A51" s="78" t="s">
        <v>151</v>
      </c>
      <c r="B51" s="81">
        <f>C51+D51</f>
        <v>1206</v>
      </c>
      <c r="C51" s="6">
        <v>688</v>
      </c>
      <c r="D51" s="6">
        <v>518</v>
      </c>
      <c r="E51" s="6">
        <f>F51+G51</f>
        <v>956</v>
      </c>
      <c r="F51" s="6">
        <v>506</v>
      </c>
      <c r="G51" s="6">
        <v>450</v>
      </c>
      <c r="H51" s="6">
        <f>I51+J51</f>
        <v>9</v>
      </c>
      <c r="I51" s="7">
        <v>8</v>
      </c>
      <c r="J51" s="7">
        <v>1</v>
      </c>
      <c r="K51" s="6">
        <f>L51+M51</f>
        <v>222</v>
      </c>
      <c r="L51" s="7">
        <v>122</v>
      </c>
      <c r="M51" s="7">
        <v>100</v>
      </c>
    </row>
    <row r="52" spans="1:13" s="75" customFormat="1" ht="14.25" customHeight="1">
      <c r="A52" s="78" t="s">
        <v>152</v>
      </c>
      <c r="B52" s="81">
        <f>C52+D52</f>
        <v>1332</v>
      </c>
      <c r="C52" s="6">
        <v>771</v>
      </c>
      <c r="D52" s="6">
        <v>561</v>
      </c>
      <c r="E52" s="6">
        <f>F52+G52</f>
        <v>1023</v>
      </c>
      <c r="F52" s="6">
        <v>544</v>
      </c>
      <c r="G52" s="6">
        <v>479</v>
      </c>
      <c r="H52" s="6">
        <f>I52+J52</f>
        <v>15</v>
      </c>
      <c r="I52" s="7">
        <v>8</v>
      </c>
      <c r="J52" s="7">
        <v>7</v>
      </c>
      <c r="K52" s="6">
        <f>L52+M52</f>
        <v>233</v>
      </c>
      <c r="L52" s="7">
        <v>144</v>
      </c>
      <c r="M52" s="7">
        <v>89</v>
      </c>
    </row>
    <row r="53" spans="1:13" s="75" customFormat="1" ht="14.25" customHeight="1">
      <c r="A53" s="78" t="s">
        <v>166</v>
      </c>
      <c r="B53" s="81">
        <f>C53+D53</f>
        <v>1262</v>
      </c>
      <c r="C53" s="6">
        <v>778</v>
      </c>
      <c r="D53" s="6">
        <v>484</v>
      </c>
      <c r="E53" s="6">
        <f aca="true" t="shared" si="12" ref="E53:E67">F53+G53</f>
        <v>1019</v>
      </c>
      <c r="F53" s="6">
        <v>595</v>
      </c>
      <c r="G53" s="6">
        <v>424</v>
      </c>
      <c r="H53" s="6">
        <f aca="true" t="shared" si="13" ref="H53:H67">I53+J53</f>
        <v>19</v>
      </c>
      <c r="I53" s="7">
        <v>10</v>
      </c>
      <c r="J53" s="7">
        <v>9</v>
      </c>
      <c r="K53" s="6">
        <f aca="true" t="shared" si="14" ref="K53:K67">L53+M53</f>
        <v>244</v>
      </c>
      <c r="L53" s="7">
        <v>151</v>
      </c>
      <c r="M53" s="7">
        <v>93</v>
      </c>
    </row>
    <row r="54" spans="1:13" s="85" customFormat="1" ht="14.25" customHeight="1">
      <c r="A54" s="90" t="s">
        <v>167</v>
      </c>
      <c r="B54" s="92">
        <f aca="true" t="shared" si="15" ref="B54:B67">C54+D54</f>
        <v>1457</v>
      </c>
      <c r="C54" s="85">
        <f>SUM(C57:C67)</f>
        <v>785</v>
      </c>
      <c r="D54" s="85">
        <f>SUM(D57:D67)</f>
        <v>672</v>
      </c>
      <c r="E54" s="85">
        <f t="shared" si="12"/>
        <v>1137</v>
      </c>
      <c r="F54" s="85">
        <f>SUM(F57:F67)</f>
        <v>585</v>
      </c>
      <c r="G54" s="85">
        <f>SUM(G57:G67)</f>
        <v>552</v>
      </c>
      <c r="H54" s="85">
        <f t="shared" si="13"/>
        <v>16</v>
      </c>
      <c r="I54" s="85">
        <f>SUM(I57:I67)</f>
        <v>8</v>
      </c>
      <c r="J54" s="85">
        <f>SUM(J57:J67)</f>
        <v>8</v>
      </c>
      <c r="K54" s="85">
        <f t="shared" si="14"/>
        <v>220</v>
      </c>
      <c r="L54" s="85">
        <f>SUM(L57:L67)</f>
        <v>134</v>
      </c>
      <c r="M54" s="85">
        <f>SUM(M57:M67)</f>
        <v>86</v>
      </c>
    </row>
    <row r="55" spans="1:13" ht="14.25" customHeight="1">
      <c r="A55" s="83" t="s">
        <v>30</v>
      </c>
      <c r="B55" s="6">
        <f t="shared" si="15"/>
        <v>1457</v>
      </c>
      <c r="C55" s="6">
        <v>785</v>
      </c>
      <c r="D55" s="6">
        <v>672</v>
      </c>
      <c r="E55" s="6">
        <f t="shared" si="12"/>
        <v>1137</v>
      </c>
      <c r="F55" s="6">
        <v>585</v>
      </c>
      <c r="G55" s="6">
        <v>552</v>
      </c>
      <c r="H55" s="6">
        <f t="shared" si="13"/>
        <v>16</v>
      </c>
      <c r="I55" s="7">
        <v>8</v>
      </c>
      <c r="J55" s="7">
        <v>8</v>
      </c>
      <c r="K55" s="6">
        <f t="shared" si="14"/>
        <v>220</v>
      </c>
      <c r="L55" s="7">
        <v>134</v>
      </c>
      <c r="M55" s="7">
        <v>86</v>
      </c>
    </row>
    <row r="56" spans="1:11" ht="14.25" customHeight="1">
      <c r="A56" s="82"/>
      <c r="H56" s="6"/>
      <c r="K56" s="6"/>
    </row>
    <row r="57" spans="1:13" ht="14.25" customHeight="1">
      <c r="A57" s="80" t="s">
        <v>73</v>
      </c>
      <c r="B57" s="81">
        <f t="shared" si="15"/>
        <v>1309</v>
      </c>
      <c r="C57" s="6">
        <v>654</v>
      </c>
      <c r="D57" s="6">
        <v>655</v>
      </c>
      <c r="E57" s="6">
        <f t="shared" si="12"/>
        <v>1013</v>
      </c>
      <c r="F57" s="6">
        <v>474</v>
      </c>
      <c r="G57" s="6">
        <v>539</v>
      </c>
      <c r="H57" s="6">
        <f t="shared" si="13"/>
        <v>14</v>
      </c>
      <c r="I57" s="6">
        <v>6</v>
      </c>
      <c r="J57" s="6">
        <v>8</v>
      </c>
      <c r="K57" s="6">
        <f t="shared" si="14"/>
        <v>201</v>
      </c>
      <c r="L57" s="6">
        <v>116</v>
      </c>
      <c r="M57" s="6">
        <v>85</v>
      </c>
    </row>
    <row r="58" spans="1:13" ht="14.25" customHeight="1">
      <c r="A58" s="80" t="s">
        <v>19</v>
      </c>
      <c r="B58" s="81">
        <f t="shared" si="15"/>
        <v>0</v>
      </c>
      <c r="C58" s="6">
        <v>0</v>
      </c>
      <c r="D58" s="6">
        <v>0</v>
      </c>
      <c r="E58" s="6">
        <f t="shared" si="12"/>
        <v>0</v>
      </c>
      <c r="F58" s="6">
        <v>0</v>
      </c>
      <c r="G58" s="6">
        <v>0</v>
      </c>
      <c r="H58" s="6">
        <f t="shared" si="13"/>
        <v>0</v>
      </c>
      <c r="I58" s="6">
        <v>0</v>
      </c>
      <c r="J58" s="6">
        <v>0</v>
      </c>
      <c r="K58" s="6">
        <f t="shared" si="14"/>
        <v>0</v>
      </c>
      <c r="L58" s="6">
        <v>0</v>
      </c>
      <c r="M58" s="6">
        <v>0</v>
      </c>
    </row>
    <row r="59" spans="1:13" ht="14.25" customHeight="1">
      <c r="A59" s="80" t="s">
        <v>20</v>
      </c>
      <c r="B59" s="81">
        <f t="shared" si="15"/>
        <v>123</v>
      </c>
      <c r="C59" s="6">
        <v>118</v>
      </c>
      <c r="D59" s="6">
        <v>5</v>
      </c>
      <c r="E59" s="6">
        <f t="shared" si="12"/>
        <v>101</v>
      </c>
      <c r="F59" s="6">
        <v>99</v>
      </c>
      <c r="G59" s="6">
        <v>2</v>
      </c>
      <c r="H59" s="6">
        <f t="shared" si="13"/>
        <v>1</v>
      </c>
      <c r="I59" s="6">
        <v>1</v>
      </c>
      <c r="J59" s="6">
        <v>0</v>
      </c>
      <c r="K59" s="6">
        <f t="shared" si="14"/>
        <v>13</v>
      </c>
      <c r="L59" s="6">
        <v>13</v>
      </c>
      <c r="M59" s="6">
        <v>0</v>
      </c>
    </row>
    <row r="60" spans="1:13" ht="14.25" customHeight="1">
      <c r="A60" s="80" t="s">
        <v>21</v>
      </c>
      <c r="B60" s="81">
        <f t="shared" si="15"/>
        <v>25</v>
      </c>
      <c r="C60" s="6">
        <v>13</v>
      </c>
      <c r="D60" s="6">
        <v>12</v>
      </c>
      <c r="E60" s="6">
        <f t="shared" si="12"/>
        <v>23</v>
      </c>
      <c r="F60" s="6">
        <v>12</v>
      </c>
      <c r="G60" s="6">
        <v>11</v>
      </c>
      <c r="H60" s="6">
        <f t="shared" si="13"/>
        <v>1</v>
      </c>
      <c r="I60" s="6">
        <v>1</v>
      </c>
      <c r="J60" s="6">
        <v>0</v>
      </c>
      <c r="K60" s="6">
        <f t="shared" si="14"/>
        <v>6</v>
      </c>
      <c r="L60" s="6">
        <v>5</v>
      </c>
      <c r="M60" s="6">
        <v>1</v>
      </c>
    </row>
    <row r="61" spans="1:13" ht="14.25" customHeight="1">
      <c r="A61" s="80" t="s">
        <v>22</v>
      </c>
      <c r="B61" s="81">
        <f t="shared" si="15"/>
        <v>0</v>
      </c>
      <c r="C61" s="6">
        <v>0</v>
      </c>
      <c r="D61" s="6">
        <v>0</v>
      </c>
      <c r="E61" s="6">
        <f t="shared" si="12"/>
        <v>0</v>
      </c>
      <c r="F61" s="6">
        <v>0</v>
      </c>
      <c r="G61" s="6">
        <v>0</v>
      </c>
      <c r="H61" s="6">
        <f t="shared" si="13"/>
        <v>0</v>
      </c>
      <c r="I61" s="6">
        <v>0</v>
      </c>
      <c r="J61" s="6">
        <v>0</v>
      </c>
      <c r="K61" s="6">
        <f t="shared" si="14"/>
        <v>0</v>
      </c>
      <c r="L61" s="6">
        <v>0</v>
      </c>
      <c r="M61" s="6">
        <v>0</v>
      </c>
    </row>
    <row r="62" spans="1:13" ht="14.25" customHeight="1">
      <c r="A62" s="80" t="s">
        <v>23</v>
      </c>
      <c r="B62" s="81">
        <f t="shared" si="15"/>
        <v>0</v>
      </c>
      <c r="C62" s="6">
        <v>0</v>
      </c>
      <c r="D62" s="6">
        <v>0</v>
      </c>
      <c r="E62" s="6">
        <f t="shared" si="12"/>
        <v>0</v>
      </c>
      <c r="F62" s="6">
        <v>0</v>
      </c>
      <c r="G62" s="6">
        <v>0</v>
      </c>
      <c r="H62" s="6">
        <f t="shared" si="13"/>
        <v>0</v>
      </c>
      <c r="I62" s="6">
        <v>0</v>
      </c>
      <c r="J62" s="6">
        <v>0</v>
      </c>
      <c r="K62" s="6">
        <f t="shared" si="14"/>
        <v>0</v>
      </c>
      <c r="L62" s="6">
        <v>0</v>
      </c>
      <c r="M62" s="6">
        <v>0</v>
      </c>
    </row>
    <row r="63" spans="1:13" ht="14.25" customHeight="1">
      <c r="A63" s="80" t="s">
        <v>24</v>
      </c>
      <c r="B63" s="81">
        <f t="shared" si="15"/>
        <v>0</v>
      </c>
      <c r="C63" s="6">
        <v>0</v>
      </c>
      <c r="D63" s="6">
        <v>0</v>
      </c>
      <c r="E63" s="6">
        <f t="shared" si="12"/>
        <v>0</v>
      </c>
      <c r="F63" s="6">
        <v>0</v>
      </c>
      <c r="G63" s="6">
        <v>0</v>
      </c>
      <c r="H63" s="6">
        <f t="shared" si="13"/>
        <v>0</v>
      </c>
      <c r="I63" s="6">
        <v>0</v>
      </c>
      <c r="J63" s="6">
        <v>0</v>
      </c>
      <c r="K63" s="6">
        <f t="shared" si="14"/>
        <v>0</v>
      </c>
      <c r="L63" s="6">
        <v>0</v>
      </c>
      <c r="M63" s="6">
        <v>0</v>
      </c>
    </row>
    <row r="64" spans="1:13" ht="14.25" customHeight="1">
      <c r="A64" s="80" t="s">
        <v>74</v>
      </c>
      <c r="B64" s="81">
        <f t="shared" si="15"/>
        <v>0</v>
      </c>
      <c r="C64" s="6">
        <v>0</v>
      </c>
      <c r="D64" s="6">
        <v>0</v>
      </c>
      <c r="E64" s="6">
        <f t="shared" si="12"/>
        <v>0</v>
      </c>
      <c r="F64" s="6">
        <v>0</v>
      </c>
      <c r="G64" s="6">
        <v>0</v>
      </c>
      <c r="H64" s="6">
        <f t="shared" si="13"/>
        <v>0</v>
      </c>
      <c r="I64" s="6">
        <v>0</v>
      </c>
      <c r="J64" s="6">
        <v>0</v>
      </c>
      <c r="K64" s="6">
        <f t="shared" si="14"/>
        <v>0</v>
      </c>
      <c r="L64" s="6">
        <v>0</v>
      </c>
      <c r="M64" s="6">
        <v>0</v>
      </c>
    </row>
    <row r="65" spans="1:13" ht="14.25" customHeight="1">
      <c r="A65" s="80" t="s">
        <v>75</v>
      </c>
      <c r="B65" s="81">
        <f t="shared" si="15"/>
        <v>0</v>
      </c>
      <c r="C65" s="6">
        <v>0</v>
      </c>
      <c r="D65" s="6">
        <v>0</v>
      </c>
      <c r="E65" s="6">
        <f t="shared" si="12"/>
        <v>0</v>
      </c>
      <c r="F65" s="6">
        <v>0</v>
      </c>
      <c r="G65" s="6">
        <v>0</v>
      </c>
      <c r="H65" s="6">
        <f t="shared" si="13"/>
        <v>0</v>
      </c>
      <c r="I65" s="6">
        <v>0</v>
      </c>
      <c r="J65" s="6">
        <v>0</v>
      </c>
      <c r="K65" s="6">
        <f t="shared" si="14"/>
        <v>0</v>
      </c>
      <c r="L65" s="6">
        <v>0</v>
      </c>
      <c r="M65" s="6">
        <v>0</v>
      </c>
    </row>
    <row r="66" spans="1:13" ht="14.25" customHeight="1">
      <c r="A66" s="6" t="s">
        <v>141</v>
      </c>
      <c r="B66" s="81">
        <f t="shared" si="15"/>
        <v>0</v>
      </c>
      <c r="C66" s="6">
        <v>0</v>
      </c>
      <c r="D66" s="6">
        <v>0</v>
      </c>
      <c r="E66" s="6">
        <f t="shared" si="12"/>
        <v>0</v>
      </c>
      <c r="F66" s="6">
        <v>0</v>
      </c>
      <c r="G66" s="6">
        <v>0</v>
      </c>
      <c r="H66" s="6">
        <f t="shared" si="13"/>
        <v>0</v>
      </c>
      <c r="I66" s="6">
        <v>0</v>
      </c>
      <c r="J66" s="6">
        <v>0</v>
      </c>
      <c r="K66" s="6">
        <f t="shared" si="14"/>
        <v>0</v>
      </c>
      <c r="L66" s="6">
        <v>0</v>
      </c>
      <c r="M66" s="6">
        <v>0</v>
      </c>
    </row>
    <row r="67" spans="1:13" ht="14.25" customHeight="1">
      <c r="A67" s="127" t="s">
        <v>76</v>
      </c>
      <c r="B67" s="130">
        <f t="shared" si="15"/>
        <v>0</v>
      </c>
      <c r="C67" s="131">
        <v>0</v>
      </c>
      <c r="D67" s="131">
        <v>0</v>
      </c>
      <c r="E67" s="131">
        <f t="shared" si="12"/>
        <v>0</v>
      </c>
      <c r="F67" s="131">
        <v>0</v>
      </c>
      <c r="G67" s="131">
        <v>0</v>
      </c>
      <c r="H67" s="131">
        <f t="shared" si="13"/>
        <v>0</v>
      </c>
      <c r="I67" s="131">
        <v>0</v>
      </c>
      <c r="J67" s="131">
        <v>0</v>
      </c>
      <c r="K67" s="131">
        <f t="shared" si="14"/>
        <v>0</v>
      </c>
      <c r="L67" s="131">
        <v>0</v>
      </c>
      <c r="M67" s="131">
        <v>0</v>
      </c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15">
    <mergeCell ref="A2:A3"/>
    <mergeCell ref="B2:D2"/>
    <mergeCell ref="E2:G2"/>
    <mergeCell ref="A48:A49"/>
    <mergeCell ref="B48:D48"/>
    <mergeCell ref="E48:G48"/>
    <mergeCell ref="E25:G25"/>
    <mergeCell ref="A25:A26"/>
    <mergeCell ref="B25:D25"/>
    <mergeCell ref="K48:M48"/>
    <mergeCell ref="K2:M2"/>
    <mergeCell ref="H2:J2"/>
    <mergeCell ref="H25:J25"/>
    <mergeCell ref="K25:M25"/>
    <mergeCell ref="H48:J48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63" useFirstPageNumber="1" horizontalDpi="98" verticalDpi="98" orientation="portrait" paperSize="9" scale="80" r:id="rId1"/>
  <headerFooter alignWithMargins="0">
    <oddHeader>&amp;R&amp;18高等学校</oddHeader>
    <oddFooter>&amp;C&amp;"ＭＳ Ｐ明朝,標準"&amp;14-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showOutlineSymbols="0" view="pageBreakPreview" zoomScale="75" zoomScaleSheetLayoutView="75" workbookViewId="0" topLeftCell="A1">
      <selection activeCell="A17" sqref="A17"/>
    </sheetView>
  </sheetViews>
  <sheetFormatPr defaultColWidth="9.00390625" defaultRowHeight="13.5"/>
  <cols>
    <col min="1" max="1" width="12.625" style="3" customWidth="1"/>
    <col min="2" max="4" width="7.625" style="2" customWidth="1"/>
    <col min="5" max="10" width="4.625" style="2" customWidth="1"/>
    <col min="11" max="12" width="7.50390625" style="2" bestFit="1" customWidth="1"/>
    <col min="13" max="14" width="7.125" style="2" customWidth="1"/>
    <col min="15" max="16" width="4.125" style="2" customWidth="1"/>
    <col min="17" max="21" width="4.625" style="2" customWidth="1"/>
    <col min="22" max="22" width="7.125" style="2" customWidth="1"/>
    <col min="23" max="16384" width="14.00390625" style="2" customWidth="1"/>
  </cols>
  <sheetData>
    <row r="1" spans="1:8" s="58" customFormat="1" ht="24" customHeight="1">
      <c r="A1" s="147" t="s">
        <v>179</v>
      </c>
      <c r="B1" s="148"/>
      <c r="C1" s="148"/>
      <c r="D1" s="148"/>
      <c r="E1" s="148"/>
      <c r="F1" s="148"/>
      <c r="G1" s="148"/>
      <c r="H1" s="148"/>
    </row>
    <row r="2" spans="1:22" ht="24.75" customHeight="1">
      <c r="A2" s="223" t="s">
        <v>1</v>
      </c>
      <c r="B2" s="223" t="s">
        <v>31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1" t="s">
        <v>32</v>
      </c>
    </row>
    <row r="3" spans="1:22" ht="24.75" customHeight="1">
      <c r="A3" s="227"/>
      <c r="B3" s="223" t="s">
        <v>2</v>
      </c>
      <c r="C3" s="224"/>
      <c r="D3" s="224"/>
      <c r="E3" s="224" t="s">
        <v>33</v>
      </c>
      <c r="F3" s="224"/>
      <c r="G3" s="224" t="s">
        <v>168</v>
      </c>
      <c r="H3" s="224"/>
      <c r="I3" s="224" t="s">
        <v>34</v>
      </c>
      <c r="J3" s="224"/>
      <c r="K3" s="164" t="s">
        <v>169</v>
      </c>
      <c r="L3" s="164" t="s">
        <v>170</v>
      </c>
      <c r="M3" s="224" t="s">
        <v>35</v>
      </c>
      <c r="N3" s="224"/>
      <c r="O3" s="224" t="s">
        <v>36</v>
      </c>
      <c r="P3" s="224"/>
      <c r="Q3" s="165" t="s">
        <v>37</v>
      </c>
      <c r="R3" s="225" t="s">
        <v>184</v>
      </c>
      <c r="S3" s="226"/>
      <c r="T3" s="224" t="s">
        <v>38</v>
      </c>
      <c r="U3" s="224"/>
      <c r="V3" s="222"/>
    </row>
    <row r="4" spans="1:22" ht="24.75" customHeight="1">
      <c r="A4" s="227"/>
      <c r="B4" s="161" t="s">
        <v>2</v>
      </c>
      <c r="C4" s="163" t="s">
        <v>4</v>
      </c>
      <c r="D4" s="163" t="s">
        <v>5</v>
      </c>
      <c r="E4" s="163" t="s">
        <v>4</v>
      </c>
      <c r="F4" s="163" t="s">
        <v>5</v>
      </c>
      <c r="G4" s="163" t="s">
        <v>4</v>
      </c>
      <c r="H4" s="163" t="s">
        <v>5</v>
      </c>
      <c r="I4" s="163" t="s">
        <v>4</v>
      </c>
      <c r="J4" s="163" t="s">
        <v>5</v>
      </c>
      <c r="K4" s="163" t="s">
        <v>4</v>
      </c>
      <c r="L4" s="163" t="s">
        <v>4</v>
      </c>
      <c r="M4" s="163" t="s">
        <v>4</v>
      </c>
      <c r="N4" s="163" t="s">
        <v>5</v>
      </c>
      <c r="O4" s="163" t="s">
        <v>4</v>
      </c>
      <c r="P4" s="163" t="s">
        <v>5</v>
      </c>
      <c r="Q4" s="163" t="s">
        <v>5</v>
      </c>
      <c r="R4" s="163" t="s">
        <v>171</v>
      </c>
      <c r="S4" s="163" t="s">
        <v>5</v>
      </c>
      <c r="T4" s="163" t="s">
        <v>4</v>
      </c>
      <c r="U4" s="163" t="s">
        <v>5</v>
      </c>
      <c r="V4" s="222"/>
    </row>
    <row r="5" spans="1:22" ht="24.75" customHeight="1">
      <c r="A5" s="156" t="s">
        <v>77</v>
      </c>
      <c r="B5" s="150">
        <f aca="true" t="shared" si="0" ref="B5:B17">C5+D5</f>
        <v>7662</v>
      </c>
      <c r="C5" s="150">
        <f>E5+I5+M5+O5+T5</f>
        <v>5820</v>
      </c>
      <c r="D5" s="150">
        <f>F5+J5+N5+P5+Q5+S5+U5</f>
        <v>1842</v>
      </c>
      <c r="E5" s="150">
        <v>135</v>
      </c>
      <c r="F5" s="150">
        <v>12</v>
      </c>
      <c r="G5" s="153" t="s">
        <v>189</v>
      </c>
      <c r="H5" s="153" t="s">
        <v>189</v>
      </c>
      <c r="I5" s="150">
        <v>277</v>
      </c>
      <c r="J5" s="150">
        <v>20</v>
      </c>
      <c r="K5" s="153" t="s">
        <v>189</v>
      </c>
      <c r="L5" s="153" t="s">
        <v>189</v>
      </c>
      <c r="M5" s="150">
        <v>5079</v>
      </c>
      <c r="N5" s="150">
        <v>1488</v>
      </c>
      <c r="O5" s="150">
        <v>12</v>
      </c>
      <c r="P5" s="150">
        <v>3</v>
      </c>
      <c r="Q5" s="150">
        <v>146</v>
      </c>
      <c r="R5" s="150">
        <v>0</v>
      </c>
      <c r="S5" s="150">
        <v>5</v>
      </c>
      <c r="T5" s="150">
        <v>317</v>
      </c>
      <c r="U5" s="150">
        <v>168</v>
      </c>
      <c r="V5" s="150">
        <v>2249</v>
      </c>
    </row>
    <row r="6" spans="1:22" ht="24.75" customHeight="1">
      <c r="A6" s="156" t="s">
        <v>78</v>
      </c>
      <c r="B6" s="150">
        <f t="shared" si="0"/>
        <v>7546</v>
      </c>
      <c r="C6" s="150">
        <f>E6+I6+M6+O6+T6</f>
        <v>5714</v>
      </c>
      <c r="D6" s="150">
        <f>F6+J6+N6+P6+Q6+S6+U6</f>
        <v>1832</v>
      </c>
      <c r="E6" s="150">
        <v>133</v>
      </c>
      <c r="F6" s="150">
        <v>14</v>
      </c>
      <c r="G6" s="153" t="s">
        <v>188</v>
      </c>
      <c r="H6" s="153" t="s">
        <v>188</v>
      </c>
      <c r="I6" s="150">
        <v>281</v>
      </c>
      <c r="J6" s="150">
        <v>17</v>
      </c>
      <c r="K6" s="153" t="s">
        <v>189</v>
      </c>
      <c r="L6" s="153" t="s">
        <v>189</v>
      </c>
      <c r="M6" s="150">
        <v>4996</v>
      </c>
      <c r="N6" s="150">
        <v>1484</v>
      </c>
      <c r="O6" s="150">
        <v>7</v>
      </c>
      <c r="P6" s="150">
        <v>2</v>
      </c>
      <c r="Q6" s="150">
        <v>151</v>
      </c>
      <c r="R6" s="150">
        <v>0</v>
      </c>
      <c r="S6" s="150">
        <v>4</v>
      </c>
      <c r="T6" s="150">
        <v>297</v>
      </c>
      <c r="U6" s="150">
        <v>160</v>
      </c>
      <c r="V6" s="150">
        <v>2264</v>
      </c>
    </row>
    <row r="7" spans="1:22" ht="24.75" customHeight="1">
      <c r="A7" s="156" t="s">
        <v>140</v>
      </c>
      <c r="B7" s="150">
        <f t="shared" si="0"/>
        <v>7457</v>
      </c>
      <c r="C7" s="150">
        <f>E7+I7+M7+O7+T7</f>
        <v>5608</v>
      </c>
      <c r="D7" s="150">
        <f>F7+J7+N7+P7+Q7+S7+U7</f>
        <v>1849</v>
      </c>
      <c r="E7" s="150">
        <v>132</v>
      </c>
      <c r="F7" s="150">
        <v>14</v>
      </c>
      <c r="G7" s="153" t="s">
        <v>188</v>
      </c>
      <c r="H7" s="153" t="s">
        <v>188</v>
      </c>
      <c r="I7" s="150">
        <v>284</v>
      </c>
      <c r="J7" s="150">
        <v>19</v>
      </c>
      <c r="K7" s="153" t="s">
        <v>189</v>
      </c>
      <c r="L7" s="153" t="s">
        <v>189</v>
      </c>
      <c r="M7" s="150">
        <v>4898</v>
      </c>
      <c r="N7" s="150">
        <v>1463</v>
      </c>
      <c r="O7" s="150">
        <v>6</v>
      </c>
      <c r="P7" s="150">
        <v>2</v>
      </c>
      <c r="Q7" s="150">
        <v>154</v>
      </c>
      <c r="R7" s="150">
        <v>0</v>
      </c>
      <c r="S7" s="150">
        <v>4</v>
      </c>
      <c r="T7" s="150">
        <v>288</v>
      </c>
      <c r="U7" s="150">
        <v>193</v>
      </c>
      <c r="V7" s="150">
        <v>2130</v>
      </c>
    </row>
    <row r="8" spans="1:22" ht="24.75" customHeight="1">
      <c r="A8" s="156" t="s">
        <v>166</v>
      </c>
      <c r="B8" s="150">
        <f>C8+D8</f>
        <v>7338</v>
      </c>
      <c r="C8" s="150">
        <f>E8+I8+M8+O8+T8</f>
        <v>5481</v>
      </c>
      <c r="D8" s="150">
        <f>F8+J8+N8+P8+Q8+S8+U8</f>
        <v>1857</v>
      </c>
      <c r="E8" s="150">
        <v>131</v>
      </c>
      <c r="F8" s="150">
        <v>15</v>
      </c>
      <c r="G8" s="153" t="s">
        <v>188</v>
      </c>
      <c r="H8" s="153" t="s">
        <v>188</v>
      </c>
      <c r="I8" s="150">
        <v>282</v>
      </c>
      <c r="J8" s="150">
        <v>20</v>
      </c>
      <c r="K8" s="153" t="s">
        <v>189</v>
      </c>
      <c r="L8" s="153" t="s">
        <v>189</v>
      </c>
      <c r="M8" s="150">
        <v>4773</v>
      </c>
      <c r="N8" s="150">
        <v>1463</v>
      </c>
      <c r="O8" s="150">
        <v>5</v>
      </c>
      <c r="P8" s="150">
        <v>2</v>
      </c>
      <c r="Q8" s="150">
        <v>154</v>
      </c>
      <c r="R8" s="150">
        <v>0</v>
      </c>
      <c r="S8" s="150">
        <v>3</v>
      </c>
      <c r="T8" s="150">
        <v>290</v>
      </c>
      <c r="U8" s="150">
        <v>200</v>
      </c>
      <c r="V8" s="150">
        <v>2119</v>
      </c>
    </row>
    <row r="9" spans="1:22" s="74" customFormat="1" ht="24.75" customHeight="1">
      <c r="A9" s="157" t="s">
        <v>167</v>
      </c>
      <c r="B9" s="151">
        <f>C9+D9</f>
        <v>7218</v>
      </c>
      <c r="C9" s="151">
        <f>E9+G9+I9+K9+L9+M9+O9+R9+T9</f>
        <v>5355</v>
      </c>
      <c r="D9" s="151">
        <f>F9+H9+J9+N9+P9+Q9+S9+U9</f>
        <v>1863</v>
      </c>
      <c r="E9" s="151">
        <f>E13+E17</f>
        <v>131</v>
      </c>
      <c r="F9" s="151">
        <f aca="true" t="shared" si="1" ref="F9:V9">F13+F17</f>
        <v>13</v>
      </c>
      <c r="G9" s="151">
        <f>G13+G17</f>
        <v>8</v>
      </c>
      <c r="H9" s="151">
        <f t="shared" si="1"/>
        <v>2</v>
      </c>
      <c r="I9" s="151">
        <f t="shared" si="1"/>
        <v>266</v>
      </c>
      <c r="J9" s="151">
        <f t="shared" si="1"/>
        <v>21</v>
      </c>
      <c r="K9" s="151">
        <f>K13+K17</f>
        <v>1</v>
      </c>
      <c r="L9" s="151">
        <f>L13+L17</f>
        <v>4</v>
      </c>
      <c r="M9" s="151">
        <f t="shared" si="1"/>
        <v>4597</v>
      </c>
      <c r="N9" s="151">
        <f t="shared" si="1"/>
        <v>1429</v>
      </c>
      <c r="O9" s="151">
        <f t="shared" si="1"/>
        <v>5</v>
      </c>
      <c r="P9" s="151">
        <f t="shared" si="1"/>
        <v>3</v>
      </c>
      <c r="Q9" s="151">
        <f t="shared" si="1"/>
        <v>178</v>
      </c>
      <c r="R9" s="151">
        <f t="shared" si="1"/>
        <v>1</v>
      </c>
      <c r="S9" s="151">
        <f t="shared" si="1"/>
        <v>0</v>
      </c>
      <c r="T9" s="151">
        <f t="shared" si="1"/>
        <v>342</v>
      </c>
      <c r="U9" s="151">
        <f t="shared" si="1"/>
        <v>217</v>
      </c>
      <c r="V9" s="151">
        <f t="shared" si="1"/>
        <v>2174</v>
      </c>
    </row>
    <row r="10" spans="1:22" ht="24.75" customHeight="1">
      <c r="A10" s="158" t="s">
        <v>11</v>
      </c>
      <c r="B10" s="150">
        <f t="shared" si="0"/>
        <v>5342</v>
      </c>
      <c r="C10" s="151">
        <f>E10+G10+I10+K10+L10+M10+O10+R10+T10</f>
        <v>3934</v>
      </c>
      <c r="D10" s="151">
        <f>F10+H10+J10+N10+P10+Q10+S10+U10</f>
        <v>1408</v>
      </c>
      <c r="E10" s="150">
        <f>E14+E17</f>
        <v>94</v>
      </c>
      <c r="F10" s="150">
        <f aca="true" t="shared" si="2" ref="F10:V10">F14+F17</f>
        <v>7</v>
      </c>
      <c r="G10" s="150">
        <f>G14+G17</f>
        <v>0</v>
      </c>
      <c r="H10" s="150">
        <f t="shared" si="2"/>
        <v>0</v>
      </c>
      <c r="I10" s="150">
        <f t="shared" si="2"/>
        <v>212</v>
      </c>
      <c r="J10" s="150">
        <f t="shared" si="2"/>
        <v>17</v>
      </c>
      <c r="K10" s="150">
        <f>K14+K17</f>
        <v>0</v>
      </c>
      <c r="L10" s="150">
        <f>L14+L17</f>
        <v>0</v>
      </c>
      <c r="M10" s="150">
        <f t="shared" si="2"/>
        <v>3453</v>
      </c>
      <c r="N10" s="150">
        <f t="shared" si="2"/>
        <v>1109</v>
      </c>
      <c r="O10" s="150">
        <f t="shared" si="2"/>
        <v>0</v>
      </c>
      <c r="P10" s="150">
        <f t="shared" si="2"/>
        <v>0</v>
      </c>
      <c r="Q10" s="150">
        <f t="shared" si="2"/>
        <v>138</v>
      </c>
      <c r="R10" s="150">
        <f t="shared" si="2"/>
        <v>0</v>
      </c>
      <c r="S10" s="150">
        <f t="shared" si="2"/>
        <v>0</v>
      </c>
      <c r="T10" s="150">
        <f t="shared" si="2"/>
        <v>175</v>
      </c>
      <c r="U10" s="150">
        <f t="shared" si="2"/>
        <v>137</v>
      </c>
      <c r="V10" s="150">
        <f t="shared" si="2"/>
        <v>1074</v>
      </c>
    </row>
    <row r="11" spans="1:22" ht="24.75" customHeight="1">
      <c r="A11" s="158" t="s">
        <v>12</v>
      </c>
      <c r="B11" s="150">
        <f t="shared" si="0"/>
        <v>1876</v>
      </c>
      <c r="C11" s="151">
        <f>E11+G11+I11+K11+L11+M11+O11+R11+T11</f>
        <v>1421</v>
      </c>
      <c r="D11" s="151">
        <f>F11+H11+J11+N11+P11+Q11+S11+U11</f>
        <v>455</v>
      </c>
      <c r="E11" s="150">
        <f>E15</f>
        <v>37</v>
      </c>
      <c r="F11" s="150">
        <f aca="true" t="shared" si="3" ref="F11:V11">F15</f>
        <v>6</v>
      </c>
      <c r="G11" s="150">
        <f>G15</f>
        <v>8</v>
      </c>
      <c r="H11" s="150">
        <f t="shared" si="3"/>
        <v>2</v>
      </c>
      <c r="I11" s="150">
        <f t="shared" si="3"/>
        <v>54</v>
      </c>
      <c r="J11" s="150">
        <f t="shared" si="3"/>
        <v>4</v>
      </c>
      <c r="K11" s="150">
        <f>K15</f>
        <v>1</v>
      </c>
      <c r="L11" s="150">
        <f>L15</f>
        <v>4</v>
      </c>
      <c r="M11" s="150">
        <f t="shared" si="3"/>
        <v>1144</v>
      </c>
      <c r="N11" s="150">
        <f t="shared" si="3"/>
        <v>320</v>
      </c>
      <c r="O11" s="150">
        <f t="shared" si="3"/>
        <v>5</v>
      </c>
      <c r="P11" s="150">
        <f t="shared" si="3"/>
        <v>3</v>
      </c>
      <c r="Q11" s="150">
        <f t="shared" si="3"/>
        <v>40</v>
      </c>
      <c r="R11" s="150">
        <f t="shared" si="3"/>
        <v>1</v>
      </c>
      <c r="S11" s="150">
        <v>0</v>
      </c>
      <c r="T11" s="150">
        <f t="shared" si="3"/>
        <v>167</v>
      </c>
      <c r="U11" s="150">
        <f t="shared" si="3"/>
        <v>80</v>
      </c>
      <c r="V11" s="150">
        <f t="shared" si="3"/>
        <v>1100</v>
      </c>
    </row>
    <row r="12" spans="1:22" ht="24.75" customHeight="1">
      <c r="A12" s="156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2" ht="24.75" customHeight="1">
      <c r="A13" s="159" t="s">
        <v>3</v>
      </c>
      <c r="B13" s="150">
        <f t="shared" si="0"/>
        <v>6885</v>
      </c>
      <c r="C13" s="151">
        <f>E13+G13+I13+K13+L13+M13+O13+R13+T13</f>
        <v>5078</v>
      </c>
      <c r="D13" s="151">
        <f>F13+H13+J13+N13+P13+Q13+S13+U13</f>
        <v>1807</v>
      </c>
      <c r="E13" s="150">
        <f>E14+E15</f>
        <v>129</v>
      </c>
      <c r="F13" s="150">
        <f aca="true" t="shared" si="4" ref="F13:V13">F14+F15</f>
        <v>13</v>
      </c>
      <c r="G13" s="150">
        <f t="shared" si="4"/>
        <v>8</v>
      </c>
      <c r="H13" s="150">
        <f t="shared" si="4"/>
        <v>2</v>
      </c>
      <c r="I13" s="150">
        <f t="shared" si="4"/>
        <v>237</v>
      </c>
      <c r="J13" s="150">
        <f t="shared" si="4"/>
        <v>21</v>
      </c>
      <c r="K13" s="150">
        <f t="shared" si="4"/>
        <v>1</v>
      </c>
      <c r="L13" s="150">
        <f t="shared" si="4"/>
        <v>4</v>
      </c>
      <c r="M13" s="150">
        <f t="shared" si="4"/>
        <v>4385</v>
      </c>
      <c r="N13" s="150">
        <f t="shared" si="4"/>
        <v>1397</v>
      </c>
      <c r="O13" s="150">
        <f t="shared" si="4"/>
        <v>5</v>
      </c>
      <c r="P13" s="150">
        <f t="shared" si="4"/>
        <v>3</v>
      </c>
      <c r="Q13" s="150">
        <f t="shared" si="4"/>
        <v>165</v>
      </c>
      <c r="R13" s="150">
        <f t="shared" si="4"/>
        <v>1</v>
      </c>
      <c r="S13" s="150">
        <f t="shared" si="4"/>
        <v>0</v>
      </c>
      <c r="T13" s="150">
        <f t="shared" si="4"/>
        <v>308</v>
      </c>
      <c r="U13" s="150">
        <f t="shared" si="4"/>
        <v>206</v>
      </c>
      <c r="V13" s="150">
        <f t="shared" si="4"/>
        <v>2023</v>
      </c>
    </row>
    <row r="14" spans="1:22" ht="24.75" customHeight="1">
      <c r="A14" s="158" t="s">
        <v>11</v>
      </c>
      <c r="B14" s="150">
        <f t="shared" si="0"/>
        <v>5009</v>
      </c>
      <c r="C14" s="151">
        <f>E14+G14+I14+K14+L14+M14+O14+R14+T14</f>
        <v>3657</v>
      </c>
      <c r="D14" s="151">
        <f>F14+H14+J14+N14+P14+Q14+S14+U14</f>
        <v>1352</v>
      </c>
      <c r="E14" s="150">
        <v>92</v>
      </c>
      <c r="F14" s="150">
        <v>7</v>
      </c>
      <c r="G14" s="150">
        <v>0</v>
      </c>
      <c r="H14" s="150">
        <v>0</v>
      </c>
      <c r="I14" s="150">
        <v>183</v>
      </c>
      <c r="J14" s="150">
        <v>17</v>
      </c>
      <c r="K14" s="150">
        <v>0</v>
      </c>
      <c r="L14" s="150">
        <v>0</v>
      </c>
      <c r="M14" s="150">
        <v>3241</v>
      </c>
      <c r="N14" s="150">
        <v>1077</v>
      </c>
      <c r="O14" s="150">
        <v>0</v>
      </c>
      <c r="P14" s="150">
        <v>0</v>
      </c>
      <c r="Q14" s="150">
        <v>125</v>
      </c>
      <c r="R14" s="150">
        <v>0</v>
      </c>
      <c r="S14" s="150">
        <v>0</v>
      </c>
      <c r="T14" s="150">
        <v>141</v>
      </c>
      <c r="U14" s="150">
        <v>126</v>
      </c>
      <c r="V14" s="150">
        <v>923</v>
      </c>
    </row>
    <row r="15" spans="1:22" ht="24.75" customHeight="1">
      <c r="A15" s="158" t="s">
        <v>12</v>
      </c>
      <c r="B15" s="150">
        <f t="shared" si="0"/>
        <v>1876</v>
      </c>
      <c r="C15" s="151">
        <f>E15+G15+I15+K15+L15+M15+O15+R15+T15</f>
        <v>1421</v>
      </c>
      <c r="D15" s="151">
        <f>F15+H15+J15+N15+P15+Q15+S15+U15</f>
        <v>455</v>
      </c>
      <c r="E15" s="150">
        <v>37</v>
      </c>
      <c r="F15" s="150">
        <v>6</v>
      </c>
      <c r="G15" s="150">
        <v>8</v>
      </c>
      <c r="H15" s="150">
        <v>2</v>
      </c>
      <c r="I15" s="150">
        <v>54</v>
      </c>
      <c r="J15" s="150">
        <v>4</v>
      </c>
      <c r="K15" s="150">
        <v>1</v>
      </c>
      <c r="L15" s="150">
        <v>4</v>
      </c>
      <c r="M15" s="150">
        <v>1144</v>
      </c>
      <c r="N15" s="150">
        <v>320</v>
      </c>
      <c r="O15" s="150">
        <v>5</v>
      </c>
      <c r="P15" s="150">
        <v>3</v>
      </c>
      <c r="Q15" s="150">
        <v>40</v>
      </c>
      <c r="R15" s="150">
        <v>1</v>
      </c>
      <c r="S15" s="150">
        <v>0</v>
      </c>
      <c r="T15" s="150">
        <v>167</v>
      </c>
      <c r="U15" s="150">
        <v>80</v>
      </c>
      <c r="V15" s="150">
        <v>1100</v>
      </c>
    </row>
    <row r="16" spans="1:22" ht="24.75" customHeight="1">
      <c r="A16" s="156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1:22" ht="24.75" customHeight="1">
      <c r="A17" s="160" t="s">
        <v>39</v>
      </c>
      <c r="B17" s="152">
        <f t="shared" si="0"/>
        <v>333</v>
      </c>
      <c r="C17" s="152">
        <f>E17+G17+I17+K17+L17+M17+O17+R17+T17</f>
        <v>277</v>
      </c>
      <c r="D17" s="152">
        <f>F17+H17+J17+N17+P17+Q17+S17+U17</f>
        <v>56</v>
      </c>
      <c r="E17" s="152">
        <v>2</v>
      </c>
      <c r="F17" s="152">
        <v>0</v>
      </c>
      <c r="G17" s="152">
        <v>0</v>
      </c>
      <c r="H17" s="152">
        <v>0</v>
      </c>
      <c r="I17" s="152">
        <v>29</v>
      </c>
      <c r="J17" s="152">
        <v>0</v>
      </c>
      <c r="K17" s="152">
        <v>0</v>
      </c>
      <c r="L17" s="152">
        <v>0</v>
      </c>
      <c r="M17" s="152">
        <v>212</v>
      </c>
      <c r="N17" s="152">
        <v>32</v>
      </c>
      <c r="O17" s="152">
        <v>0</v>
      </c>
      <c r="P17" s="152">
        <v>0</v>
      </c>
      <c r="Q17" s="152">
        <v>13</v>
      </c>
      <c r="R17" s="152">
        <v>0</v>
      </c>
      <c r="S17" s="152">
        <v>0</v>
      </c>
      <c r="T17" s="152">
        <v>34</v>
      </c>
      <c r="U17" s="152">
        <v>11</v>
      </c>
      <c r="V17" s="152">
        <v>151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4.25"/>
    <row r="42" ht="14.25"/>
  </sheetData>
  <mergeCells count="11">
    <mergeCell ref="A2:A4"/>
    <mergeCell ref="B2:U2"/>
    <mergeCell ref="V2:V4"/>
    <mergeCell ref="B3:D3"/>
    <mergeCell ref="E3:F3"/>
    <mergeCell ref="I3:J3"/>
    <mergeCell ref="M3:N3"/>
    <mergeCell ref="O3:P3"/>
    <mergeCell ref="T3:U3"/>
    <mergeCell ref="G3:H3"/>
    <mergeCell ref="R3:S3"/>
  </mergeCells>
  <printOptions horizontalCentered="1"/>
  <pageMargins left="0.7874015748031497" right="0.7874015748031497" top="0.7874015748031497" bottom="0.3937007874015748" header="0.3937007874015748" footer="0.3937007874015748"/>
  <pageSetup blackAndWhite="1" firstPageNumber="64" useFirstPageNumber="1" horizontalDpi="98" verticalDpi="98" orientation="portrait" paperSize="9" scale="65" r:id="rId2"/>
  <headerFooter alignWithMargins="0">
    <oddHeader>&amp;L&amp;22高等学校</oddHeader>
    <oddFooter>&amp;C&amp;"ＭＳ Ｐ明朝,標準"&amp;17- &amp;P -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showOutlineSymbols="0" workbookViewId="0" topLeftCell="A7">
      <selection activeCell="B21" sqref="B21"/>
    </sheetView>
  </sheetViews>
  <sheetFormatPr defaultColWidth="9.00390625" defaultRowHeight="13.5"/>
  <cols>
    <col min="1" max="1" width="12.625" style="4" customWidth="1"/>
    <col min="2" max="4" width="6.625" style="2" customWidth="1"/>
    <col min="5" max="6" width="5.875" style="2" customWidth="1"/>
    <col min="7" max="12" width="5.125" style="2" customWidth="1"/>
    <col min="13" max="13" width="5.625" style="2" customWidth="1"/>
    <col min="14" max="17" width="5.125" style="2" customWidth="1"/>
    <col min="18" max="16384" width="14.00390625" style="2" customWidth="1"/>
  </cols>
  <sheetData>
    <row r="1" spans="1:17" s="58" customFormat="1" ht="24" customHeight="1">
      <c r="A1" s="149" t="s">
        <v>180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4.75" customHeight="1">
      <c r="A2" s="227" t="s">
        <v>1</v>
      </c>
      <c r="B2" s="227" t="s">
        <v>2</v>
      </c>
      <c r="C2" s="228"/>
      <c r="D2" s="228"/>
      <c r="E2" s="228" t="s">
        <v>40</v>
      </c>
      <c r="F2" s="228"/>
      <c r="G2" s="229" t="s">
        <v>185</v>
      </c>
      <c r="H2" s="229"/>
      <c r="I2" s="228" t="s">
        <v>41</v>
      </c>
      <c r="J2" s="228"/>
      <c r="K2" s="228" t="s">
        <v>42</v>
      </c>
      <c r="L2" s="228"/>
      <c r="M2" s="229" t="s">
        <v>43</v>
      </c>
      <c r="N2" s="228" t="s">
        <v>44</v>
      </c>
      <c r="O2" s="228"/>
      <c r="P2" s="229" t="s">
        <v>45</v>
      </c>
      <c r="Q2" s="230"/>
    </row>
    <row r="3" spans="1:17" ht="24.75" customHeight="1">
      <c r="A3" s="227"/>
      <c r="B3" s="227"/>
      <c r="C3" s="228"/>
      <c r="D3" s="228"/>
      <c r="E3" s="228"/>
      <c r="F3" s="228"/>
      <c r="G3" s="229"/>
      <c r="H3" s="229"/>
      <c r="I3" s="228"/>
      <c r="J3" s="228"/>
      <c r="K3" s="228"/>
      <c r="L3" s="228"/>
      <c r="M3" s="229"/>
      <c r="N3" s="228"/>
      <c r="O3" s="228"/>
      <c r="P3" s="231"/>
      <c r="Q3" s="230"/>
    </row>
    <row r="4" spans="1:17" ht="24.75" customHeight="1">
      <c r="A4" s="227"/>
      <c r="B4" s="162" t="s">
        <v>2</v>
      </c>
      <c r="C4" s="166" t="s">
        <v>4</v>
      </c>
      <c r="D4" s="166" t="s">
        <v>5</v>
      </c>
      <c r="E4" s="166" t="s">
        <v>4</v>
      </c>
      <c r="F4" s="166" t="s">
        <v>5</v>
      </c>
      <c r="G4" s="166" t="s">
        <v>4</v>
      </c>
      <c r="H4" s="166" t="s">
        <v>5</v>
      </c>
      <c r="I4" s="166" t="s">
        <v>4</v>
      </c>
      <c r="J4" s="166" t="s">
        <v>5</v>
      </c>
      <c r="K4" s="166" t="s">
        <v>4</v>
      </c>
      <c r="L4" s="166" t="s">
        <v>5</v>
      </c>
      <c r="M4" s="166" t="s">
        <v>5</v>
      </c>
      <c r="N4" s="166" t="s">
        <v>4</v>
      </c>
      <c r="O4" s="166" t="s">
        <v>5</v>
      </c>
      <c r="P4" s="166" t="s">
        <v>4</v>
      </c>
      <c r="Q4" s="167" t="s">
        <v>5</v>
      </c>
    </row>
    <row r="5" spans="1:17" ht="24.75" customHeight="1">
      <c r="A5" s="156" t="s">
        <v>77</v>
      </c>
      <c r="B5" s="153">
        <f aca="true" t="shared" si="0" ref="B5:B17">C5+D5</f>
        <v>1417</v>
      </c>
      <c r="C5" s="153">
        <f aca="true" t="shared" si="1" ref="C5:C17">E5+G5+I5+K5+N5+P5</f>
        <v>680</v>
      </c>
      <c r="D5" s="153">
        <f aca="true" t="shared" si="2" ref="D5:D17">F5+H5+J5+L5+M5+O5+Q5</f>
        <v>737</v>
      </c>
      <c r="E5" s="153">
        <v>345</v>
      </c>
      <c r="F5" s="153">
        <v>519</v>
      </c>
      <c r="G5" s="153">
        <v>1</v>
      </c>
      <c r="H5" s="153">
        <v>18</v>
      </c>
      <c r="I5" s="153">
        <v>19</v>
      </c>
      <c r="J5" s="153">
        <v>1</v>
      </c>
      <c r="K5" s="153">
        <v>64</v>
      </c>
      <c r="L5" s="153">
        <v>116</v>
      </c>
      <c r="M5" s="153">
        <v>4</v>
      </c>
      <c r="N5" s="153">
        <v>204</v>
      </c>
      <c r="O5" s="153">
        <v>62</v>
      </c>
      <c r="P5" s="153">
        <v>47</v>
      </c>
      <c r="Q5" s="153">
        <v>17</v>
      </c>
    </row>
    <row r="6" spans="1:17" ht="24.75" customHeight="1">
      <c r="A6" s="156" t="s">
        <v>78</v>
      </c>
      <c r="B6" s="153">
        <f t="shared" si="0"/>
        <v>1410</v>
      </c>
      <c r="C6" s="153">
        <f t="shared" si="1"/>
        <v>682</v>
      </c>
      <c r="D6" s="153">
        <f t="shared" si="2"/>
        <v>728</v>
      </c>
      <c r="E6" s="153">
        <v>341</v>
      </c>
      <c r="F6" s="153">
        <v>509</v>
      </c>
      <c r="G6" s="153">
        <v>1</v>
      </c>
      <c r="H6" s="153">
        <v>19</v>
      </c>
      <c r="I6" s="153">
        <v>19</v>
      </c>
      <c r="J6" s="153">
        <v>1</v>
      </c>
      <c r="K6" s="153">
        <v>67</v>
      </c>
      <c r="L6" s="153">
        <v>118</v>
      </c>
      <c r="M6" s="153">
        <v>4</v>
      </c>
      <c r="N6" s="153">
        <v>202</v>
      </c>
      <c r="O6" s="153">
        <v>61</v>
      </c>
      <c r="P6" s="153">
        <v>52</v>
      </c>
      <c r="Q6" s="153">
        <v>16</v>
      </c>
    </row>
    <row r="7" spans="1:17" ht="24.75" customHeight="1">
      <c r="A7" s="156" t="s">
        <v>140</v>
      </c>
      <c r="B7" s="150">
        <f t="shared" si="0"/>
        <v>1408</v>
      </c>
      <c r="C7" s="150">
        <f t="shared" si="1"/>
        <v>691</v>
      </c>
      <c r="D7" s="150">
        <f t="shared" si="2"/>
        <v>717</v>
      </c>
      <c r="E7" s="150">
        <v>345</v>
      </c>
      <c r="F7" s="150">
        <v>492</v>
      </c>
      <c r="G7" s="150">
        <v>0</v>
      </c>
      <c r="H7" s="150">
        <v>19</v>
      </c>
      <c r="I7" s="150">
        <v>17</v>
      </c>
      <c r="J7" s="150">
        <v>1</v>
      </c>
      <c r="K7" s="150">
        <v>82</v>
      </c>
      <c r="L7" s="150">
        <v>127</v>
      </c>
      <c r="M7" s="150">
        <v>2</v>
      </c>
      <c r="N7" s="150">
        <v>199</v>
      </c>
      <c r="O7" s="150">
        <v>62</v>
      </c>
      <c r="P7" s="150">
        <v>48</v>
      </c>
      <c r="Q7" s="150">
        <v>14</v>
      </c>
    </row>
    <row r="8" spans="1:17" ht="24.75" customHeight="1">
      <c r="A8" s="156" t="s">
        <v>166</v>
      </c>
      <c r="B8" s="153">
        <f>C8+D8</f>
        <v>1381</v>
      </c>
      <c r="C8" s="153">
        <f>E8+G8+I8+K8+N8+P8</f>
        <v>658</v>
      </c>
      <c r="D8" s="153">
        <f>F8+H8+J8+L8+M8+O8+Q8</f>
        <v>723</v>
      </c>
      <c r="E8" s="153">
        <v>333</v>
      </c>
      <c r="F8" s="153">
        <v>505</v>
      </c>
      <c r="G8" s="153">
        <v>1</v>
      </c>
      <c r="H8" s="153">
        <v>18</v>
      </c>
      <c r="I8" s="153">
        <v>16</v>
      </c>
      <c r="J8" s="153">
        <v>1</v>
      </c>
      <c r="K8" s="153">
        <v>77</v>
      </c>
      <c r="L8" s="153">
        <v>130</v>
      </c>
      <c r="M8" s="153">
        <v>2</v>
      </c>
      <c r="N8" s="153">
        <v>183</v>
      </c>
      <c r="O8" s="153">
        <v>53</v>
      </c>
      <c r="P8" s="153">
        <v>48</v>
      </c>
      <c r="Q8" s="153">
        <v>14</v>
      </c>
    </row>
    <row r="9" spans="1:17" s="74" customFormat="1" ht="24.75" customHeight="1">
      <c r="A9" s="157" t="s">
        <v>167</v>
      </c>
      <c r="B9" s="154">
        <f t="shared" si="0"/>
        <v>1361</v>
      </c>
      <c r="C9" s="154">
        <f t="shared" si="1"/>
        <v>641</v>
      </c>
      <c r="D9" s="154">
        <f t="shared" si="2"/>
        <v>720</v>
      </c>
      <c r="E9" s="154">
        <f>E13+E17</f>
        <v>329</v>
      </c>
      <c r="F9" s="154">
        <f aca="true" t="shared" si="3" ref="F9:Q9">F13+F17</f>
        <v>511</v>
      </c>
      <c r="G9" s="151">
        <f t="shared" si="3"/>
        <v>0</v>
      </c>
      <c r="H9" s="151">
        <f t="shared" si="3"/>
        <v>18</v>
      </c>
      <c r="I9" s="151">
        <f t="shared" si="3"/>
        <v>16</v>
      </c>
      <c r="J9" s="151">
        <f t="shared" si="3"/>
        <v>1</v>
      </c>
      <c r="K9" s="151">
        <f t="shared" si="3"/>
        <v>82</v>
      </c>
      <c r="L9" s="151">
        <f t="shared" si="3"/>
        <v>123</v>
      </c>
      <c r="M9" s="151">
        <f t="shared" si="3"/>
        <v>1</v>
      </c>
      <c r="N9" s="151">
        <f t="shared" si="3"/>
        <v>170</v>
      </c>
      <c r="O9" s="151">
        <f t="shared" si="3"/>
        <v>47</v>
      </c>
      <c r="P9" s="151">
        <f t="shared" si="3"/>
        <v>44</v>
      </c>
      <c r="Q9" s="151">
        <f t="shared" si="3"/>
        <v>19</v>
      </c>
    </row>
    <row r="10" spans="1:17" ht="24.75" customHeight="1">
      <c r="A10" s="158" t="s">
        <v>11</v>
      </c>
      <c r="B10" s="150">
        <f t="shared" si="0"/>
        <v>988</v>
      </c>
      <c r="C10" s="150">
        <f t="shared" si="1"/>
        <v>448</v>
      </c>
      <c r="D10" s="150">
        <f t="shared" si="2"/>
        <v>540</v>
      </c>
      <c r="E10" s="150">
        <f>E14+E17</f>
        <v>207</v>
      </c>
      <c r="F10" s="150">
        <f aca="true" t="shared" si="4" ref="F10:Q10">F14+F17</f>
        <v>373</v>
      </c>
      <c r="G10" s="150">
        <f t="shared" si="4"/>
        <v>0</v>
      </c>
      <c r="H10" s="150">
        <f t="shared" si="4"/>
        <v>5</v>
      </c>
      <c r="I10" s="150">
        <f t="shared" si="4"/>
        <v>11</v>
      </c>
      <c r="J10" s="150">
        <f t="shared" si="4"/>
        <v>0</v>
      </c>
      <c r="K10" s="150">
        <f t="shared" si="4"/>
        <v>61</v>
      </c>
      <c r="L10" s="150">
        <f t="shared" si="4"/>
        <v>111</v>
      </c>
      <c r="M10" s="150">
        <f t="shared" si="4"/>
        <v>0</v>
      </c>
      <c r="N10" s="150">
        <f t="shared" si="4"/>
        <v>141</v>
      </c>
      <c r="O10" s="150">
        <f t="shared" si="4"/>
        <v>46</v>
      </c>
      <c r="P10" s="150">
        <f t="shared" si="4"/>
        <v>28</v>
      </c>
      <c r="Q10" s="150">
        <f t="shared" si="4"/>
        <v>5</v>
      </c>
    </row>
    <row r="11" spans="1:17" ht="24.75" customHeight="1">
      <c r="A11" s="158" t="s">
        <v>12</v>
      </c>
      <c r="B11" s="150">
        <f t="shared" si="0"/>
        <v>373</v>
      </c>
      <c r="C11" s="150">
        <f t="shared" si="1"/>
        <v>193</v>
      </c>
      <c r="D11" s="150">
        <f t="shared" si="2"/>
        <v>180</v>
      </c>
      <c r="E11" s="150">
        <f>E15</f>
        <v>122</v>
      </c>
      <c r="F11" s="150">
        <f aca="true" t="shared" si="5" ref="F11:Q11">F15</f>
        <v>138</v>
      </c>
      <c r="G11" s="150">
        <f t="shared" si="5"/>
        <v>0</v>
      </c>
      <c r="H11" s="150">
        <f t="shared" si="5"/>
        <v>13</v>
      </c>
      <c r="I11" s="150">
        <f t="shared" si="5"/>
        <v>5</v>
      </c>
      <c r="J11" s="150">
        <f t="shared" si="5"/>
        <v>1</v>
      </c>
      <c r="K11" s="150">
        <f t="shared" si="5"/>
        <v>21</v>
      </c>
      <c r="L11" s="150">
        <f t="shared" si="5"/>
        <v>12</v>
      </c>
      <c r="M11" s="150">
        <f t="shared" si="5"/>
        <v>1</v>
      </c>
      <c r="N11" s="150">
        <f t="shared" si="5"/>
        <v>29</v>
      </c>
      <c r="O11" s="150">
        <f t="shared" si="5"/>
        <v>1</v>
      </c>
      <c r="P11" s="150">
        <f t="shared" si="5"/>
        <v>16</v>
      </c>
      <c r="Q11" s="150">
        <f t="shared" si="5"/>
        <v>14</v>
      </c>
    </row>
    <row r="12" spans="1:17" ht="24.75" customHeight="1">
      <c r="A12" s="156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</row>
    <row r="13" spans="1:17" ht="24.75" customHeight="1">
      <c r="A13" s="159" t="s">
        <v>3</v>
      </c>
      <c r="B13" s="155">
        <f t="shared" si="0"/>
        <v>1307</v>
      </c>
      <c r="C13" s="155">
        <f t="shared" si="1"/>
        <v>608</v>
      </c>
      <c r="D13" s="155">
        <f t="shared" si="2"/>
        <v>699</v>
      </c>
      <c r="E13" s="155">
        <f>E14+E15</f>
        <v>303</v>
      </c>
      <c r="F13" s="155">
        <f aca="true" t="shared" si="6" ref="F13:Q13">F14+F15</f>
        <v>494</v>
      </c>
      <c r="G13" s="150">
        <f t="shared" si="6"/>
        <v>0</v>
      </c>
      <c r="H13" s="150">
        <f t="shared" si="6"/>
        <v>18</v>
      </c>
      <c r="I13" s="150">
        <f t="shared" si="6"/>
        <v>16</v>
      </c>
      <c r="J13" s="150">
        <f t="shared" si="6"/>
        <v>1</v>
      </c>
      <c r="K13" s="150">
        <f t="shared" si="6"/>
        <v>81</v>
      </c>
      <c r="L13" s="150">
        <f t="shared" si="6"/>
        <v>121</v>
      </c>
      <c r="M13" s="150">
        <f t="shared" si="6"/>
        <v>1</v>
      </c>
      <c r="N13" s="150">
        <f t="shared" si="6"/>
        <v>164</v>
      </c>
      <c r="O13" s="150">
        <f t="shared" si="6"/>
        <v>45</v>
      </c>
      <c r="P13" s="150">
        <f t="shared" si="6"/>
        <v>44</v>
      </c>
      <c r="Q13" s="150">
        <f t="shared" si="6"/>
        <v>19</v>
      </c>
    </row>
    <row r="14" spans="1:17" ht="24.75" customHeight="1">
      <c r="A14" s="158" t="s">
        <v>11</v>
      </c>
      <c r="B14" s="150">
        <f t="shared" si="0"/>
        <v>934</v>
      </c>
      <c r="C14" s="150">
        <f t="shared" si="1"/>
        <v>415</v>
      </c>
      <c r="D14" s="150">
        <f t="shared" si="2"/>
        <v>519</v>
      </c>
      <c r="E14" s="150">
        <v>181</v>
      </c>
      <c r="F14" s="150">
        <v>356</v>
      </c>
      <c r="G14" s="150">
        <v>0</v>
      </c>
      <c r="H14" s="150">
        <v>5</v>
      </c>
      <c r="I14" s="150">
        <v>11</v>
      </c>
      <c r="J14" s="150">
        <v>0</v>
      </c>
      <c r="K14" s="150">
        <v>60</v>
      </c>
      <c r="L14" s="150">
        <v>109</v>
      </c>
      <c r="M14" s="150">
        <v>0</v>
      </c>
      <c r="N14" s="150">
        <v>135</v>
      </c>
      <c r="O14" s="150">
        <v>44</v>
      </c>
      <c r="P14" s="150">
        <v>28</v>
      </c>
      <c r="Q14" s="150">
        <v>5</v>
      </c>
    </row>
    <row r="15" spans="1:17" ht="24.75" customHeight="1">
      <c r="A15" s="158" t="s">
        <v>12</v>
      </c>
      <c r="B15" s="150">
        <f t="shared" si="0"/>
        <v>373</v>
      </c>
      <c r="C15" s="150">
        <f t="shared" si="1"/>
        <v>193</v>
      </c>
      <c r="D15" s="150">
        <f t="shared" si="2"/>
        <v>180</v>
      </c>
      <c r="E15" s="150">
        <v>122</v>
      </c>
      <c r="F15" s="150">
        <v>138</v>
      </c>
      <c r="G15" s="150">
        <v>0</v>
      </c>
      <c r="H15" s="150">
        <v>13</v>
      </c>
      <c r="I15" s="150">
        <v>5</v>
      </c>
      <c r="J15" s="150">
        <v>1</v>
      </c>
      <c r="K15" s="150">
        <v>21</v>
      </c>
      <c r="L15" s="150">
        <v>12</v>
      </c>
      <c r="M15" s="150">
        <v>1</v>
      </c>
      <c r="N15" s="150">
        <v>29</v>
      </c>
      <c r="O15" s="150">
        <v>1</v>
      </c>
      <c r="P15" s="150">
        <v>16</v>
      </c>
      <c r="Q15" s="150">
        <v>14</v>
      </c>
    </row>
    <row r="16" spans="1:17" ht="24.75" customHeight="1">
      <c r="A16" s="156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</row>
    <row r="17" spans="1:17" ht="24.75" customHeight="1">
      <c r="A17" s="181" t="s">
        <v>190</v>
      </c>
      <c r="B17" s="152">
        <f t="shared" si="0"/>
        <v>54</v>
      </c>
      <c r="C17" s="152">
        <f t="shared" si="1"/>
        <v>33</v>
      </c>
      <c r="D17" s="152">
        <f t="shared" si="2"/>
        <v>21</v>
      </c>
      <c r="E17" s="152">
        <v>26</v>
      </c>
      <c r="F17" s="152">
        <v>17</v>
      </c>
      <c r="G17" s="152">
        <v>0</v>
      </c>
      <c r="H17" s="152">
        <v>0</v>
      </c>
      <c r="I17" s="152">
        <v>0</v>
      </c>
      <c r="J17" s="152">
        <v>0</v>
      </c>
      <c r="K17" s="152">
        <v>1</v>
      </c>
      <c r="L17" s="152">
        <v>2</v>
      </c>
      <c r="M17" s="152">
        <v>0</v>
      </c>
      <c r="N17" s="152">
        <v>6</v>
      </c>
      <c r="O17" s="152">
        <v>2</v>
      </c>
      <c r="P17" s="152">
        <v>0</v>
      </c>
      <c r="Q17" s="152">
        <v>0</v>
      </c>
    </row>
    <row r="18" ht="15" customHeight="1"/>
    <row r="19" ht="15" customHeight="1"/>
  </sheetData>
  <mergeCells count="9">
    <mergeCell ref="A2:A4"/>
    <mergeCell ref="K2:L3"/>
    <mergeCell ref="N2:O3"/>
    <mergeCell ref="P2:Q3"/>
    <mergeCell ref="B2:D3"/>
    <mergeCell ref="E2:F3"/>
    <mergeCell ref="I2:J3"/>
    <mergeCell ref="M2:M3"/>
    <mergeCell ref="G2:H3"/>
  </mergeCells>
  <printOptions horizontalCentered="1"/>
  <pageMargins left="0.7480314960629921" right="0.7874015748031497" top="0.7086614173228347" bottom="0.3937007874015748" header="0.31496062992125984" footer="0.35433070866141736"/>
  <pageSetup blackAndWhite="1" horizontalDpi="98" verticalDpi="98" orientation="portrait" paperSize="9" scale="75" r:id="rId1"/>
  <headerFooter alignWithMargins="0">
    <oddHeader>&amp;L&amp;"ＭＳ ゴシック,標準"&amp;20高等学校</oddHeader>
    <oddFooter>&amp;C&amp;"ＭＳ 明朝,標準"&amp;14-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Normal="90" zoomScaleSheetLayoutView="100" workbookViewId="0" topLeftCell="A1">
      <selection activeCell="C3" sqref="C3"/>
    </sheetView>
  </sheetViews>
  <sheetFormatPr defaultColWidth="9.00390625" defaultRowHeight="13.5"/>
  <cols>
    <col min="1" max="1" width="9.625" style="8" customWidth="1"/>
    <col min="2" max="3" width="8.625" style="8" customWidth="1"/>
    <col min="4" max="13" width="7.625" style="8" customWidth="1"/>
    <col min="14" max="16384" width="9.00390625" style="8" customWidth="1"/>
  </cols>
  <sheetData>
    <row r="1" spans="1:12" s="96" customFormat="1" ht="24" customHeight="1">
      <c r="A1" s="97" t="s">
        <v>186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9.5" customHeight="1">
      <c r="A2" s="234" t="s">
        <v>46</v>
      </c>
      <c r="B2" s="234" t="s">
        <v>47</v>
      </c>
      <c r="C2" s="98" t="s">
        <v>187</v>
      </c>
      <c r="D2" s="98"/>
      <c r="E2" s="98"/>
      <c r="F2" s="98"/>
      <c r="G2" s="98"/>
      <c r="H2" s="98"/>
      <c r="I2" s="98"/>
      <c r="J2" s="98"/>
      <c r="K2" s="98"/>
      <c r="L2" s="235" t="s">
        <v>50</v>
      </c>
    </row>
    <row r="3" spans="1:12" ht="19.5" customHeight="1">
      <c r="A3" s="234"/>
      <c r="B3" s="234"/>
      <c r="C3" s="98" t="s">
        <v>48</v>
      </c>
      <c r="D3" s="98"/>
      <c r="E3" s="98"/>
      <c r="F3" s="98"/>
      <c r="G3" s="98" t="s">
        <v>49</v>
      </c>
      <c r="H3" s="98"/>
      <c r="I3" s="98"/>
      <c r="J3" s="98"/>
      <c r="K3" s="98"/>
      <c r="L3" s="235"/>
    </row>
    <row r="4" spans="1:12" ht="19.5" customHeight="1">
      <c r="A4" s="234"/>
      <c r="B4" s="234"/>
      <c r="C4" s="99" t="s">
        <v>2</v>
      </c>
      <c r="D4" s="99" t="s">
        <v>15</v>
      </c>
      <c r="E4" s="99" t="s">
        <v>16</v>
      </c>
      <c r="F4" s="99" t="s">
        <v>17</v>
      </c>
      <c r="G4" s="99" t="s">
        <v>2</v>
      </c>
      <c r="H4" s="99" t="s">
        <v>15</v>
      </c>
      <c r="I4" s="99" t="s">
        <v>16</v>
      </c>
      <c r="J4" s="99" t="s">
        <v>17</v>
      </c>
      <c r="K4" s="99" t="s">
        <v>18</v>
      </c>
      <c r="L4" s="235"/>
    </row>
    <row r="5" spans="1:12" s="104" customFormat="1" ht="19.5" customHeight="1">
      <c r="A5" s="102" t="s">
        <v>2</v>
      </c>
      <c r="B5" s="103">
        <f>C5+G5+L5</f>
        <v>615</v>
      </c>
      <c r="C5" s="103">
        <f>SUM(D5:F5)</f>
        <v>70</v>
      </c>
      <c r="D5" s="103">
        <f>D6+D7</f>
        <v>45</v>
      </c>
      <c r="E5" s="103">
        <f aca="true" t="shared" si="0" ref="E5:L5">E6+E7</f>
        <v>16</v>
      </c>
      <c r="F5" s="103">
        <f t="shared" si="0"/>
        <v>9</v>
      </c>
      <c r="G5" s="103">
        <f>SUM(H5:J5)</f>
        <v>1</v>
      </c>
      <c r="H5" s="103">
        <f t="shared" si="0"/>
        <v>1</v>
      </c>
      <c r="I5" s="103">
        <f t="shared" si="0"/>
        <v>0</v>
      </c>
      <c r="J5" s="103">
        <f t="shared" si="0"/>
        <v>0</v>
      </c>
      <c r="K5" s="103">
        <f t="shared" si="0"/>
        <v>0</v>
      </c>
      <c r="L5" s="103">
        <f t="shared" si="0"/>
        <v>544</v>
      </c>
    </row>
    <row r="6" spans="1:12" ht="19.5" customHeight="1">
      <c r="A6" s="100" t="s">
        <v>11</v>
      </c>
      <c r="B6" s="101">
        <f>C6+G6+L6</f>
        <v>367</v>
      </c>
      <c r="C6" s="101">
        <f>SUM(D6:F6)</f>
        <v>39</v>
      </c>
      <c r="D6" s="101">
        <v>24</v>
      </c>
      <c r="E6" s="101">
        <v>10</v>
      </c>
      <c r="F6" s="101">
        <v>5</v>
      </c>
      <c r="G6" s="101">
        <f>SUM(H6:J6)</f>
        <v>1</v>
      </c>
      <c r="H6" s="101">
        <v>1</v>
      </c>
      <c r="I6" s="101">
        <v>0</v>
      </c>
      <c r="J6" s="101">
        <v>0</v>
      </c>
      <c r="K6" s="101">
        <v>0</v>
      </c>
      <c r="L6" s="101">
        <v>327</v>
      </c>
    </row>
    <row r="7" spans="1:12" ht="19.5" customHeight="1">
      <c r="A7" s="132" t="s">
        <v>12</v>
      </c>
      <c r="B7" s="133">
        <f>C7+G7+L7</f>
        <v>248</v>
      </c>
      <c r="C7" s="133">
        <f>SUM(D7:F7)</f>
        <v>31</v>
      </c>
      <c r="D7" s="133">
        <v>21</v>
      </c>
      <c r="E7" s="133">
        <v>6</v>
      </c>
      <c r="F7" s="133">
        <v>4</v>
      </c>
      <c r="G7" s="133">
        <f>SUM(H7:J7)</f>
        <v>0</v>
      </c>
      <c r="H7" s="133">
        <v>0</v>
      </c>
      <c r="I7" s="133">
        <v>0</v>
      </c>
      <c r="J7" s="133">
        <v>0</v>
      </c>
      <c r="K7" s="133">
        <v>0</v>
      </c>
      <c r="L7" s="133">
        <v>217</v>
      </c>
    </row>
    <row r="8" ht="19.5" customHeight="1">
      <c r="A8" s="112"/>
    </row>
    <row r="9" ht="19.5" customHeight="1"/>
    <row r="10" ht="19.5" customHeight="1"/>
    <row r="11" ht="19.5" customHeight="1"/>
    <row r="12" spans="1:13" s="96" customFormat="1" ht="24" customHeight="1">
      <c r="A12" s="94" t="s">
        <v>181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0" ht="19.5" customHeight="1">
      <c r="A13" s="242" t="s">
        <v>165</v>
      </c>
      <c r="B13" s="236" t="s">
        <v>137</v>
      </c>
      <c r="C13" s="248" t="s">
        <v>136</v>
      </c>
      <c r="D13" s="256"/>
      <c r="E13" s="249"/>
      <c r="F13" s="248" t="s">
        <v>135</v>
      </c>
      <c r="G13" s="249"/>
      <c r="H13" s="239" t="s">
        <v>164</v>
      </c>
      <c r="I13" s="235" t="s">
        <v>51</v>
      </c>
      <c r="J13" s="247"/>
    </row>
    <row r="14" spans="1:10" ht="19.5" customHeight="1">
      <c r="A14" s="243"/>
      <c r="B14" s="237"/>
      <c r="C14" s="250"/>
      <c r="D14" s="257"/>
      <c r="E14" s="251"/>
      <c r="F14" s="250"/>
      <c r="G14" s="251"/>
      <c r="H14" s="240"/>
      <c r="I14" s="245" t="s">
        <v>172</v>
      </c>
      <c r="J14" s="254" t="s">
        <v>173</v>
      </c>
    </row>
    <row r="15" spans="1:10" ht="19.5" customHeight="1">
      <c r="A15" s="243"/>
      <c r="B15" s="237"/>
      <c r="C15" s="252"/>
      <c r="D15" s="258"/>
      <c r="E15" s="253"/>
      <c r="F15" s="252"/>
      <c r="G15" s="253"/>
      <c r="H15" s="240"/>
      <c r="I15" s="246"/>
      <c r="J15" s="255"/>
    </row>
    <row r="16" spans="1:10" ht="19.5" customHeight="1">
      <c r="A16" s="244"/>
      <c r="B16" s="238"/>
      <c r="C16" s="105" t="s">
        <v>2</v>
      </c>
      <c r="D16" s="105" t="s">
        <v>4</v>
      </c>
      <c r="E16" s="105" t="s">
        <v>5</v>
      </c>
      <c r="F16" s="105" t="s">
        <v>4</v>
      </c>
      <c r="G16" s="105" t="s">
        <v>5</v>
      </c>
      <c r="H16" s="241"/>
      <c r="I16" s="246"/>
      <c r="J16" s="255"/>
    </row>
    <row r="17" spans="1:10" s="104" customFormat="1" ht="19.5" customHeight="1">
      <c r="A17" s="134" t="s">
        <v>153</v>
      </c>
      <c r="B17" s="135">
        <v>1</v>
      </c>
      <c r="C17" s="135">
        <f>D17+E17</f>
        <v>2127</v>
      </c>
      <c r="D17" s="135">
        <v>974</v>
      </c>
      <c r="E17" s="135">
        <v>1153</v>
      </c>
      <c r="F17" s="135">
        <v>47</v>
      </c>
      <c r="G17" s="135">
        <v>33</v>
      </c>
      <c r="H17" s="135">
        <v>1629</v>
      </c>
      <c r="I17" s="135">
        <v>596</v>
      </c>
      <c r="J17" s="135">
        <v>633</v>
      </c>
    </row>
    <row r="18" ht="19.5" customHeight="1"/>
    <row r="19" ht="19.5" customHeight="1"/>
    <row r="20" ht="19.5" customHeight="1"/>
    <row r="21" ht="19.5" customHeight="1"/>
    <row r="22" spans="1:13" s="96" customFormat="1" ht="24" customHeight="1">
      <c r="A22" s="94" t="s">
        <v>182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9.5" customHeight="1">
      <c r="A23" s="232" t="s">
        <v>58</v>
      </c>
      <c r="B23" s="233" t="s">
        <v>2</v>
      </c>
      <c r="C23" s="233" t="s">
        <v>59</v>
      </c>
      <c r="D23" s="233" t="s">
        <v>60</v>
      </c>
      <c r="E23" s="233" t="s">
        <v>61</v>
      </c>
      <c r="F23" s="233" t="s">
        <v>62</v>
      </c>
      <c r="G23" s="233" t="s">
        <v>63</v>
      </c>
      <c r="H23" s="260" t="s">
        <v>52</v>
      </c>
      <c r="I23" s="260" t="s">
        <v>53</v>
      </c>
      <c r="J23" s="260" t="s">
        <v>54</v>
      </c>
      <c r="K23" s="260" t="s">
        <v>55</v>
      </c>
      <c r="L23" s="260" t="s">
        <v>56</v>
      </c>
      <c r="M23" s="259" t="s">
        <v>57</v>
      </c>
    </row>
    <row r="24" spans="1:13" ht="19.5" customHeight="1">
      <c r="A24" s="232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59"/>
    </row>
    <row r="25" spans="1:13" ht="19.5" customHeight="1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59"/>
    </row>
    <row r="26" spans="1:13" s="104" customFormat="1" ht="19.5" customHeight="1">
      <c r="A26" s="108" t="s">
        <v>2</v>
      </c>
      <c r="B26" s="109">
        <f>SUM(C26:M26)</f>
        <v>2127</v>
      </c>
      <c r="C26" s="109">
        <f>C27+C28</f>
        <v>151</v>
      </c>
      <c r="D26" s="109">
        <f aca="true" t="shared" si="1" ref="D26:M26">D27+D28</f>
        <v>264</v>
      </c>
      <c r="E26" s="109">
        <f t="shared" si="1"/>
        <v>345</v>
      </c>
      <c r="F26" s="109">
        <f t="shared" si="1"/>
        <v>297</v>
      </c>
      <c r="G26" s="109">
        <f t="shared" si="1"/>
        <v>233</v>
      </c>
      <c r="H26" s="109">
        <f t="shared" si="1"/>
        <v>487</v>
      </c>
      <c r="I26" s="109">
        <f t="shared" si="1"/>
        <v>182</v>
      </c>
      <c r="J26" s="109">
        <f t="shared" si="1"/>
        <v>118</v>
      </c>
      <c r="K26" s="109">
        <f t="shared" si="1"/>
        <v>22</v>
      </c>
      <c r="L26" s="109">
        <f t="shared" si="1"/>
        <v>15</v>
      </c>
      <c r="M26" s="109">
        <f t="shared" si="1"/>
        <v>13</v>
      </c>
    </row>
    <row r="27" spans="1:13" ht="19.5" customHeight="1">
      <c r="A27" s="106" t="s">
        <v>4</v>
      </c>
      <c r="B27" s="107">
        <f>SUM(C27:M27)</f>
        <v>974</v>
      </c>
      <c r="C27" s="107">
        <v>55</v>
      </c>
      <c r="D27" s="107">
        <v>99</v>
      </c>
      <c r="E27" s="107">
        <v>147</v>
      </c>
      <c r="F27" s="107">
        <v>130</v>
      </c>
      <c r="G27" s="107">
        <v>119</v>
      </c>
      <c r="H27" s="107">
        <v>232</v>
      </c>
      <c r="I27" s="107">
        <v>102</v>
      </c>
      <c r="J27" s="107">
        <v>66</v>
      </c>
      <c r="K27" s="107">
        <v>11</v>
      </c>
      <c r="L27" s="107">
        <v>6</v>
      </c>
      <c r="M27" s="107">
        <v>7</v>
      </c>
    </row>
    <row r="28" spans="1:13" ht="19.5" customHeight="1">
      <c r="A28" s="136" t="s">
        <v>5</v>
      </c>
      <c r="B28" s="137">
        <f>SUM(C28:M28)</f>
        <v>1153</v>
      </c>
      <c r="C28" s="137">
        <v>96</v>
      </c>
      <c r="D28" s="137">
        <v>165</v>
      </c>
      <c r="E28" s="137">
        <v>198</v>
      </c>
      <c r="F28" s="137">
        <v>167</v>
      </c>
      <c r="G28" s="137">
        <v>114</v>
      </c>
      <c r="H28" s="137">
        <v>255</v>
      </c>
      <c r="I28" s="137">
        <v>80</v>
      </c>
      <c r="J28" s="137">
        <v>52</v>
      </c>
      <c r="K28" s="137">
        <v>11</v>
      </c>
      <c r="L28" s="137">
        <v>9</v>
      </c>
      <c r="M28" s="137">
        <v>6</v>
      </c>
    </row>
    <row r="29" ht="19.5" customHeight="1"/>
    <row r="30" ht="19.5" customHeight="1"/>
    <row r="31" ht="19.5" customHeight="1"/>
    <row r="32" ht="19.5" customHeight="1"/>
    <row r="33" spans="1:13" s="104" customFormat="1" ht="19.5" customHeight="1">
      <c r="A33" s="110" t="s">
        <v>183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s="23" customFormat="1" ht="19.5" customHeight="1">
      <c r="A34" s="268" t="s">
        <v>0</v>
      </c>
      <c r="B34" s="268"/>
      <c r="C34" s="269"/>
      <c r="D34" s="25" t="s">
        <v>64</v>
      </c>
      <c r="E34" s="26"/>
      <c r="F34" s="26"/>
      <c r="G34" s="26"/>
      <c r="H34" s="26"/>
      <c r="I34" s="26"/>
      <c r="J34" s="26"/>
      <c r="K34" s="26"/>
      <c r="L34" s="26"/>
      <c r="M34" s="261" t="s">
        <v>134</v>
      </c>
    </row>
    <row r="35" spans="1:13" s="23" customFormat="1" ht="19.5" customHeight="1">
      <c r="A35" s="264" t="s">
        <v>2</v>
      </c>
      <c r="B35" s="266" t="s">
        <v>4</v>
      </c>
      <c r="C35" s="266" t="s">
        <v>5</v>
      </c>
      <c r="D35" s="22" t="s">
        <v>65</v>
      </c>
      <c r="E35" s="27"/>
      <c r="F35" s="27"/>
      <c r="G35" s="22" t="s">
        <v>66</v>
      </c>
      <c r="H35" s="27"/>
      <c r="I35" s="27"/>
      <c r="J35" s="22" t="s">
        <v>67</v>
      </c>
      <c r="K35" s="27"/>
      <c r="L35" s="27"/>
      <c r="M35" s="262"/>
    </row>
    <row r="36" spans="1:13" s="23" customFormat="1" ht="19.5" customHeight="1">
      <c r="A36" s="265"/>
      <c r="B36" s="267"/>
      <c r="C36" s="267"/>
      <c r="D36" s="24" t="s">
        <v>2</v>
      </c>
      <c r="E36" s="24" t="s">
        <v>4</v>
      </c>
      <c r="F36" s="24" t="s">
        <v>5</v>
      </c>
      <c r="G36" s="24" t="s">
        <v>2</v>
      </c>
      <c r="H36" s="24" t="s">
        <v>4</v>
      </c>
      <c r="I36" s="24" t="s">
        <v>5</v>
      </c>
      <c r="J36" s="24" t="s">
        <v>2</v>
      </c>
      <c r="K36" s="24" t="s">
        <v>4</v>
      </c>
      <c r="L36" s="24" t="s">
        <v>5</v>
      </c>
      <c r="M36" s="263"/>
    </row>
    <row r="37" spans="1:13" s="104" customFormat="1" ht="19.5" customHeight="1">
      <c r="A37" s="134">
        <f>B37+C37</f>
        <v>53</v>
      </c>
      <c r="B37" s="134">
        <v>40</v>
      </c>
      <c r="C37" s="134">
        <v>13</v>
      </c>
      <c r="D37" s="134">
        <f>E37+F37</f>
        <v>3</v>
      </c>
      <c r="E37" s="134">
        <v>1</v>
      </c>
      <c r="F37" s="134">
        <v>2</v>
      </c>
      <c r="G37" s="134">
        <f>H37+I37</f>
        <v>5</v>
      </c>
      <c r="H37" s="134">
        <v>4</v>
      </c>
      <c r="I37" s="134">
        <v>1</v>
      </c>
      <c r="J37" s="134">
        <f>K37+L37</f>
        <v>22</v>
      </c>
      <c r="K37" s="134">
        <v>10</v>
      </c>
      <c r="L37" s="134">
        <v>12</v>
      </c>
      <c r="M37" s="134">
        <v>3</v>
      </c>
    </row>
    <row r="38" s="23" customFormat="1" ht="19.5" customHeight="1"/>
    <row r="39" ht="19.5" customHeight="1"/>
    <row r="40" ht="19.5" customHeight="1"/>
    <row r="41" ht="19.5" customHeight="1"/>
    <row r="42" ht="19.5" customHeight="1"/>
  </sheetData>
  <mergeCells count="29">
    <mergeCell ref="M34:M36"/>
    <mergeCell ref="A35:A36"/>
    <mergeCell ref="B35:B36"/>
    <mergeCell ref="C35:C36"/>
    <mergeCell ref="A34:C34"/>
    <mergeCell ref="C13:E15"/>
    <mergeCell ref="M23:M25"/>
    <mergeCell ref="H23:H25"/>
    <mergeCell ref="I23:I25"/>
    <mergeCell ref="J23:J25"/>
    <mergeCell ref="K23:K25"/>
    <mergeCell ref="L23:L25"/>
    <mergeCell ref="E23:E25"/>
    <mergeCell ref="F23:F25"/>
    <mergeCell ref="G23:G25"/>
    <mergeCell ref="A2:A4"/>
    <mergeCell ref="B2:B4"/>
    <mergeCell ref="L2:L4"/>
    <mergeCell ref="B13:B16"/>
    <mergeCell ref="H13:H16"/>
    <mergeCell ref="A13:A16"/>
    <mergeCell ref="I14:I16"/>
    <mergeCell ref="I13:J13"/>
    <mergeCell ref="F13:G15"/>
    <mergeCell ref="J14:J16"/>
    <mergeCell ref="A23:A25"/>
    <mergeCell ref="B23:B25"/>
    <mergeCell ref="C23:C25"/>
    <mergeCell ref="D23:D25"/>
  </mergeCells>
  <printOptions horizontalCentered="1"/>
  <pageMargins left="0.7874015748031497" right="0.7874015748031497" top="0.7874015748031497" bottom="0.5905511811023623" header="0.3937007874015748" footer="0.3937007874015748"/>
  <pageSetup firstPageNumber="65" useFirstPageNumber="1" horizontalDpi="300" verticalDpi="300" orientation="portrait" paperSize="9" scale="80" r:id="rId1"/>
  <headerFooter alignWithMargins="0">
    <oddHeader>&amp;R&amp;18高等学校</oddHeader>
    <oddFooter>&amp;C&amp;"ＭＳ Ｐ明朝,標準"&amp;14- &amp;P -</oddFooter>
  </headerFooter>
  <ignoredErrors>
    <ignoredError sqref="G5" formula="1"/>
    <ignoredError sqref="G6:G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00219709</cp:lastModifiedBy>
  <cp:lastPrinted>2008-10-15T11:11:51Z</cp:lastPrinted>
  <dcterms:created xsi:type="dcterms:W3CDTF">2000-11-26T08:06:56Z</dcterms:created>
  <dcterms:modified xsi:type="dcterms:W3CDTF">2008-10-15T11:12:50Z</dcterms:modified>
  <cp:category/>
  <cp:version/>
  <cp:contentType/>
  <cp:contentStatus/>
</cp:coreProperties>
</file>