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210" tabRatio="625" activeTab="0"/>
  </bookViews>
  <sheets>
    <sheet name="歳入（市町別一覧）" sheetId="1" r:id="rId1"/>
  </sheets>
  <definedNames>
    <definedName name="_xlnm.Print_Area" localSheetId="0">'歳入（市町別一覧）'!$A$1:$AK$43</definedName>
    <definedName name="_xlnm.Print_Titles" localSheetId="0">'歳入（市町別一覧）'!$A:$A</definedName>
  </definedNames>
  <calcPr fullCalcOnLoad="1"/>
</workbook>
</file>

<file path=xl/sharedStrings.xml><?xml version="1.0" encoding="utf-8"?>
<sst xmlns="http://schemas.openxmlformats.org/spreadsheetml/2006/main" count="125" uniqueCount="122">
  <si>
    <t>軽油引取税交付金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</si>
  <si>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</si>
  <si>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</si>
  <si>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</si>
  <si>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</si>
  <si>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</si>
  <si>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</si>
  <si>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</si>
  <si>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</si>
  <si>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</si>
  <si>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</si>
  <si>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</si>
  <si>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</si>
  <si>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</si>
  <si>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</si>
  <si>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</si>
  <si>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</si>
  <si>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</si>
  <si>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</si>
  <si>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</si>
  <si>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</si>
  <si>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</si>
  <si>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</si>
  <si>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</si>
  <si>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</si>
  <si>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</si>
  <si>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</si>
  <si>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</si>
  <si>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</si>
  <si>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</si>
  <si>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</si>
  <si>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</si>
  <si>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歳　入</t>
  </si>
  <si>
    <t>（単位：千円）</t>
  </si>
  <si>
    <t>地方税</t>
  </si>
  <si>
    <t>分担金・
負担金</t>
  </si>
  <si>
    <t>財産収入</t>
  </si>
  <si>
    <t>寄附金</t>
  </si>
  <si>
    <t>繰入金</t>
  </si>
  <si>
    <t>繰越金</t>
  </si>
  <si>
    <t>諸収入</t>
  </si>
  <si>
    <t>地方譲与税</t>
  </si>
  <si>
    <t>利子割
交付金</t>
  </si>
  <si>
    <t>配当割
交付金</t>
  </si>
  <si>
    <t>株式等譲渡
所得割交付金</t>
  </si>
  <si>
    <t>地方消費税交付金</t>
  </si>
  <si>
    <t>ゴルフ場利用税交付金</t>
  </si>
  <si>
    <t>特別地方消費税交付金</t>
  </si>
  <si>
    <t>自動車取得税交付金</t>
  </si>
  <si>
    <t>地方交付税</t>
  </si>
  <si>
    <t>交通安全対策特別交付金</t>
  </si>
  <si>
    <t>国庫支出金</t>
  </si>
  <si>
    <t>国有提供施設等所在
市町村助成交付金</t>
  </si>
  <si>
    <t>県支出金</t>
  </si>
  <si>
    <t>地方債</t>
  </si>
  <si>
    <t>法人税割</t>
  </si>
  <si>
    <t>普通交付税</t>
  </si>
  <si>
    <t>特別交付税</t>
  </si>
  <si>
    <t>県計</t>
  </si>
  <si>
    <t>市計</t>
  </si>
  <si>
    <t>町計</t>
  </si>
  <si>
    <t>菊川市</t>
  </si>
  <si>
    <t>伊豆の国市</t>
  </si>
  <si>
    <t>牧之原市</t>
  </si>
  <si>
    <t>川根本町</t>
  </si>
  <si>
    <t>所得割</t>
  </si>
  <si>
    <t>固定資産税</t>
  </si>
  <si>
    <t>自主財源</t>
  </si>
  <si>
    <t>使用料</t>
  </si>
  <si>
    <t>手数料</t>
  </si>
  <si>
    <t xml:space="preserve">
小計</t>
  </si>
  <si>
    <t>地方特例
交付金等</t>
  </si>
  <si>
    <t>減収補てん債特例分</t>
  </si>
  <si>
    <t>歳入
合計</t>
  </si>
  <si>
    <t>小計</t>
  </si>
  <si>
    <t>依存財源</t>
  </si>
  <si>
    <t>依存財源</t>
  </si>
  <si>
    <t>区分</t>
  </si>
  <si>
    <t>地方交付税</t>
  </si>
  <si>
    <r>
      <t>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年度）</t>
    </r>
  </si>
  <si>
    <r>
      <t xml:space="preserve">自主財源
比率 </t>
    </r>
    <r>
      <rPr>
        <sz val="11"/>
        <rFont val="ＭＳ Ｐゴシック"/>
        <family val="3"/>
      </rPr>
      <t>(％)</t>
    </r>
  </si>
  <si>
    <r>
      <t>0</t>
    </r>
    <r>
      <rPr>
        <sz val="11"/>
        <rFont val="ＭＳ Ｐゴシック"/>
        <family val="3"/>
      </rPr>
      <t>4-01-01</t>
    </r>
  </si>
  <si>
    <r>
      <t>0</t>
    </r>
    <r>
      <rPr>
        <sz val="11"/>
        <rFont val="ＭＳ Ｐゴシック"/>
        <family val="3"/>
      </rPr>
      <t>6-37-08</t>
    </r>
  </si>
  <si>
    <r>
      <t>0</t>
    </r>
    <r>
      <rPr>
        <sz val="11"/>
        <rFont val="ＭＳ Ｐゴシック"/>
        <family val="3"/>
      </rPr>
      <t>6-08-08</t>
    </r>
  </si>
  <si>
    <r>
      <t>0</t>
    </r>
    <r>
      <rPr>
        <sz val="11"/>
        <rFont val="ＭＳ Ｐゴシック"/>
        <family val="3"/>
      </rPr>
      <t>6-09-08</t>
    </r>
  </si>
  <si>
    <r>
      <t>0</t>
    </r>
    <r>
      <rPr>
        <sz val="11"/>
        <rFont val="ＭＳ Ｐゴシック"/>
        <family val="3"/>
      </rPr>
      <t>4-01-25</t>
    </r>
  </si>
  <si>
    <r>
      <t>0</t>
    </r>
    <r>
      <rPr>
        <sz val="11"/>
        <rFont val="ＭＳ Ｐゴシック"/>
        <family val="3"/>
      </rPr>
      <t>4-01-29</t>
    </r>
  </si>
  <si>
    <r>
      <t>0</t>
    </r>
    <r>
      <rPr>
        <sz val="11"/>
        <rFont val="ＭＳ Ｐゴシック"/>
        <family val="3"/>
      </rPr>
      <t>4-01-37</t>
    </r>
  </si>
  <si>
    <r>
      <t>0</t>
    </r>
    <r>
      <rPr>
        <sz val="11"/>
        <rFont val="ＭＳ Ｐゴシック"/>
        <family val="3"/>
      </rPr>
      <t>4-01-02</t>
    </r>
  </si>
  <si>
    <r>
      <t>0</t>
    </r>
    <r>
      <rPr>
        <sz val="11"/>
        <rFont val="ＭＳ Ｐゴシック"/>
        <family val="3"/>
      </rPr>
      <t>4-01-09</t>
    </r>
  </si>
  <si>
    <r>
      <t>0</t>
    </r>
    <r>
      <rPr>
        <sz val="11"/>
        <rFont val="ＭＳ Ｐゴシック"/>
        <family val="3"/>
      </rPr>
      <t>4-01-10</t>
    </r>
  </si>
  <si>
    <r>
      <t>0</t>
    </r>
    <r>
      <rPr>
        <sz val="11"/>
        <rFont val="ＭＳ Ｐゴシック"/>
        <family val="3"/>
      </rPr>
      <t>4-01-11</t>
    </r>
  </si>
  <si>
    <r>
      <t>0</t>
    </r>
    <r>
      <rPr>
        <sz val="11"/>
        <rFont val="ＭＳ Ｐゴシック"/>
        <family val="3"/>
      </rPr>
      <t>4-01-12</t>
    </r>
  </si>
  <si>
    <r>
      <t>0</t>
    </r>
    <r>
      <rPr>
        <sz val="11"/>
        <rFont val="ＭＳ Ｐゴシック"/>
        <family val="3"/>
      </rPr>
      <t>4-01-13</t>
    </r>
  </si>
  <si>
    <r>
      <t>0</t>
    </r>
    <r>
      <rPr>
        <sz val="11"/>
        <rFont val="ＭＳ Ｐゴシック"/>
        <family val="3"/>
      </rPr>
      <t>4-01-14</t>
    </r>
  </si>
  <si>
    <r>
      <t>0</t>
    </r>
    <r>
      <rPr>
        <sz val="11"/>
        <rFont val="ＭＳ Ｐゴシック"/>
        <family val="3"/>
      </rPr>
      <t>4-01-15</t>
    </r>
  </si>
  <si>
    <r>
      <t>0</t>
    </r>
    <r>
      <rPr>
        <sz val="11"/>
        <rFont val="ＭＳ Ｐゴシック"/>
        <family val="3"/>
      </rPr>
      <t>4-01-16</t>
    </r>
  </si>
  <si>
    <r>
      <t>0</t>
    </r>
    <r>
      <rPr>
        <sz val="11"/>
        <rFont val="ＭＳ Ｐゴシック"/>
        <family val="3"/>
      </rPr>
      <t>4-01-17</t>
    </r>
  </si>
  <si>
    <r>
      <t>0</t>
    </r>
    <r>
      <rPr>
        <sz val="11"/>
        <rFont val="ＭＳ Ｐゴシック"/>
        <family val="3"/>
      </rPr>
      <t>4-01-21</t>
    </r>
  </si>
  <si>
    <r>
      <t>0</t>
    </r>
    <r>
      <rPr>
        <sz val="11"/>
        <rFont val="ＭＳ Ｐゴシック"/>
        <family val="3"/>
      </rPr>
      <t>4-01-22</t>
    </r>
  </si>
  <si>
    <r>
      <t>0</t>
    </r>
    <r>
      <rPr>
        <sz val="11"/>
        <rFont val="ＭＳ Ｐゴシック"/>
        <family val="3"/>
      </rPr>
      <t>4-01-23</t>
    </r>
  </si>
  <si>
    <r>
      <t>0</t>
    </r>
    <r>
      <rPr>
        <sz val="11"/>
        <rFont val="ＭＳ Ｐゴシック"/>
        <family val="3"/>
      </rPr>
      <t>4-01-24</t>
    </r>
  </si>
  <si>
    <r>
      <t>0</t>
    </r>
    <r>
      <rPr>
        <sz val="11"/>
        <rFont val="ＭＳ Ｐゴシック"/>
        <family val="3"/>
      </rPr>
      <t>4-01-40</t>
    </r>
  </si>
  <si>
    <r>
      <t>0</t>
    </r>
    <r>
      <rPr>
        <sz val="11"/>
        <rFont val="ＭＳ Ｐゴシック"/>
        <family val="3"/>
      </rPr>
      <t>4-01-58</t>
    </r>
  </si>
  <si>
    <r>
      <t>0</t>
    </r>
    <r>
      <rPr>
        <sz val="11"/>
        <rFont val="ＭＳ Ｐゴシック"/>
        <family val="3"/>
      </rPr>
      <t>4-02-01</t>
    </r>
  </si>
  <si>
    <r>
      <t>0</t>
    </r>
    <r>
      <rPr>
        <sz val="11"/>
        <rFont val="ＭＳ Ｐゴシック"/>
        <family val="3"/>
      </rPr>
      <t>4-02-44</t>
    </r>
  </si>
  <si>
    <r>
      <t>0</t>
    </r>
    <r>
      <rPr>
        <sz val="11"/>
        <rFont val="ＭＳ Ｐゴシック"/>
        <family val="3"/>
      </rPr>
      <t>5-29-01</t>
    </r>
  </si>
  <si>
    <r>
      <t>0</t>
    </r>
    <r>
      <rPr>
        <sz val="11"/>
        <rFont val="ＭＳ Ｐゴシック"/>
        <family val="3"/>
      </rPr>
      <t>5-30-01</t>
    </r>
  </si>
  <si>
    <t>33-54-02</t>
  </si>
  <si>
    <t>33-43-02</t>
  </si>
  <si>
    <t>臨時財政対策債</t>
  </si>
  <si>
    <t>33-48-02</t>
  </si>
  <si>
    <r>
      <t>0</t>
    </r>
    <r>
      <rPr>
        <sz val="11"/>
        <rFont val="ＭＳ Ｐゴシック"/>
        <family val="3"/>
      </rPr>
      <t>5-31-01</t>
    </r>
  </si>
  <si>
    <r>
      <t>0</t>
    </r>
    <r>
      <rPr>
        <sz val="11"/>
        <rFont val="ＭＳ Ｐゴシック"/>
        <family val="3"/>
      </rPr>
      <t>4-02-20</t>
    </r>
  </si>
  <si>
    <r>
      <t>0</t>
    </r>
    <r>
      <rPr>
        <sz val="11"/>
        <rFont val="ＭＳ Ｐゴシック"/>
        <family val="3"/>
      </rPr>
      <t>4-02-26</t>
    </r>
  </si>
  <si>
    <r>
      <t>0</t>
    </r>
    <r>
      <rPr>
        <sz val="11"/>
        <rFont val="ＭＳ Ｐゴシック"/>
        <family val="3"/>
      </rPr>
      <t>4-02-27</t>
    </r>
  </si>
  <si>
    <r>
      <t>0</t>
    </r>
    <r>
      <rPr>
        <sz val="11"/>
        <rFont val="ＭＳ Ｐゴシック"/>
        <family val="3"/>
      </rPr>
      <t>4-02-28</t>
    </r>
  </si>
  <si>
    <r>
      <t>0</t>
    </r>
    <r>
      <rPr>
        <sz val="11"/>
        <rFont val="ＭＳ Ｐゴシック"/>
        <family val="3"/>
      </rPr>
      <t>4-02-31</t>
    </r>
  </si>
  <si>
    <r>
      <t>0</t>
    </r>
    <r>
      <rPr>
        <sz val="11"/>
        <rFont val="ＭＳ Ｐゴシック"/>
        <family val="3"/>
      </rPr>
      <t>5-27-01</t>
    </r>
  </si>
  <si>
    <r>
      <t>0</t>
    </r>
    <r>
      <rPr>
        <sz val="11"/>
        <rFont val="ＭＳ Ｐゴシック"/>
        <family val="3"/>
      </rPr>
      <t>4-02-46</t>
    </r>
  </si>
  <si>
    <t>（単位：百万円）</t>
  </si>
  <si>
    <r>
      <t>0</t>
    </r>
    <r>
      <rPr>
        <sz val="11"/>
        <rFont val="ＭＳ Ｐゴシック"/>
        <family val="3"/>
      </rPr>
      <t>6-05-08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</si>
</sst>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_ * #,##0.0_ ;_ * \-#,##0.0_ ;_ * &quot;-&quot;?_ ;_ @_ "/>
    <numFmt numFmtId="179" formatCode="#,##0.0_ "/>
    <numFmt numFmtId="180" formatCode="#,##0.00;&quot;▲ &quot;#,##0.00"/>
    <numFmt numFmtId="181" formatCode="#,##0.000;&quot;▲ &quot;#,##0.000"/>
    <numFmt numFmtId="182" formatCode="#,##0.0000;&quot;▲ &quot;#,##0.0000"/>
    <numFmt numFmtId="183" formatCode="#,##0.0;&quot;△ &quot;#,##0.0"/>
    <numFmt numFmtId="184" formatCode="#,##0_ "/>
    <numFmt numFmtId="185" formatCode="#,##0;&quot;△ &quot;#,##0"/>
    <numFmt numFmtId="186" formatCode="#,##0_ ;[Red]\-#,##0\ "/>
    <numFmt numFmtId="187" formatCode="0.0_);[Red]\(0.0\)"/>
    <numFmt numFmtId="188" formatCode="0.000_ "/>
    <numFmt numFmtId="189" formatCode="#,##0.00_ "/>
    <numFmt numFmtId="190" formatCode="0.0_ "/>
    <numFmt numFmtId="191" formatCode="0.00_ "/>
    <numFmt numFmtId="192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distributed" vertical="center"/>
    </xf>
    <xf numFmtId="38" fontId="0" fillId="0" borderId="3" xfId="17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horizontal="distributed"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horizontal="distributed"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38" fontId="0" fillId="0" borderId="4" xfId="0" applyNumberFormat="1" applyFont="1" applyBorder="1" applyAlignment="1">
      <alignment vertical="center"/>
    </xf>
    <xf numFmtId="38" fontId="0" fillId="0" borderId="12" xfId="17" applyFont="1" applyBorder="1" applyAlignment="1">
      <alignment vertical="center"/>
    </xf>
    <xf numFmtId="38" fontId="0" fillId="0" borderId="7" xfId="0" applyNumberFormat="1" applyFont="1" applyBorder="1" applyAlignment="1">
      <alignment vertical="center"/>
    </xf>
    <xf numFmtId="38" fontId="0" fillId="0" borderId="13" xfId="17" applyFont="1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14" xfId="17" applyFont="1" applyBorder="1" applyAlignment="1">
      <alignment vertical="center"/>
    </xf>
    <xf numFmtId="0" fontId="0" fillId="0" borderId="0" xfId="0" applyFont="1" applyAlignment="1">
      <alignment vertical="center" shrinkToFit="1"/>
    </xf>
    <xf numFmtId="38" fontId="0" fillId="0" borderId="4" xfId="17" applyFont="1" applyBorder="1" applyAlignment="1">
      <alignment vertical="center" shrinkToFit="1"/>
    </xf>
    <xf numFmtId="38" fontId="0" fillId="0" borderId="7" xfId="17" applyFont="1" applyBorder="1" applyAlignment="1">
      <alignment vertical="center" shrinkToFit="1"/>
    </xf>
    <xf numFmtId="38" fontId="0" fillId="0" borderId="10" xfId="17" applyFont="1" applyBorder="1" applyAlignment="1">
      <alignment vertical="center" shrinkToFit="1"/>
    </xf>
    <xf numFmtId="38" fontId="0" fillId="0" borderId="15" xfId="17" applyFont="1" applyBorder="1" applyAlignment="1">
      <alignment vertical="center" shrinkToFit="1"/>
    </xf>
    <xf numFmtId="38" fontId="0" fillId="0" borderId="16" xfId="17" applyFont="1" applyBorder="1" applyAlignment="1">
      <alignment vertical="center" shrinkToFit="1"/>
    </xf>
    <xf numFmtId="38" fontId="0" fillId="0" borderId="17" xfId="17" applyFont="1" applyBorder="1" applyAlignment="1">
      <alignment vertical="center"/>
    </xf>
    <xf numFmtId="38" fontId="0" fillId="0" borderId="18" xfId="17" applyFont="1" applyBorder="1" applyAlignment="1">
      <alignment vertical="center"/>
    </xf>
    <xf numFmtId="38" fontId="0" fillId="0" borderId="2" xfId="17" applyFont="1" applyBorder="1" applyAlignment="1">
      <alignment vertical="center" shrinkToFit="1"/>
    </xf>
    <xf numFmtId="38" fontId="0" fillId="0" borderId="6" xfId="17" applyFont="1" applyBorder="1" applyAlignment="1">
      <alignment vertical="center" shrinkToFit="1"/>
    </xf>
    <xf numFmtId="38" fontId="0" fillId="0" borderId="9" xfId="17" applyFont="1" applyBorder="1" applyAlignment="1">
      <alignment vertical="center" shrinkToFit="1"/>
    </xf>
    <xf numFmtId="0" fontId="0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shrinkToFit="1"/>
    </xf>
    <xf numFmtId="0" fontId="0" fillId="3" borderId="6" xfId="0" applyFont="1" applyFill="1" applyBorder="1" applyAlignment="1">
      <alignment horizontal="distributed" vertical="center"/>
    </xf>
    <xf numFmtId="38" fontId="0" fillId="3" borderId="17" xfId="17" applyFont="1" applyFill="1" applyBorder="1" applyAlignment="1">
      <alignment vertical="center"/>
    </xf>
    <xf numFmtId="38" fontId="0" fillId="3" borderId="7" xfId="17" applyFont="1" applyFill="1" applyBorder="1" applyAlignment="1">
      <alignment vertical="center" shrinkToFit="1"/>
    </xf>
    <xf numFmtId="38" fontId="0" fillId="3" borderId="7" xfId="17" applyFont="1" applyFill="1" applyBorder="1" applyAlignment="1">
      <alignment vertical="center"/>
    </xf>
    <xf numFmtId="38" fontId="0" fillId="3" borderId="8" xfId="17" applyFont="1" applyFill="1" applyBorder="1" applyAlignment="1">
      <alignment vertical="center"/>
    </xf>
    <xf numFmtId="38" fontId="0" fillId="3" borderId="13" xfId="17" applyFont="1" applyFill="1" applyBorder="1" applyAlignment="1">
      <alignment vertical="center"/>
    </xf>
    <xf numFmtId="38" fontId="0" fillId="3" borderId="21" xfId="17" applyFont="1" applyFill="1" applyBorder="1" applyAlignment="1">
      <alignment vertical="center" shrinkToFit="1"/>
    </xf>
    <xf numFmtId="38" fontId="0" fillId="3" borderId="6" xfId="17" applyFont="1" applyFill="1" applyBorder="1" applyAlignment="1">
      <alignment vertical="center" shrinkToFit="1"/>
    </xf>
    <xf numFmtId="38" fontId="0" fillId="3" borderId="3" xfId="17" applyFont="1" applyFill="1" applyBorder="1" applyAlignment="1">
      <alignment vertical="center"/>
    </xf>
    <xf numFmtId="38" fontId="0" fillId="3" borderId="4" xfId="17" applyFont="1" applyFill="1" applyBorder="1" applyAlignment="1">
      <alignment vertical="center" shrinkToFit="1"/>
    </xf>
    <xf numFmtId="38" fontId="0" fillId="3" borderId="4" xfId="17" applyFont="1" applyFill="1" applyBorder="1" applyAlignment="1">
      <alignment vertical="center"/>
    </xf>
    <xf numFmtId="38" fontId="0" fillId="3" borderId="4" xfId="0" applyNumberFormat="1" applyFont="1" applyFill="1" applyBorder="1" applyAlignment="1">
      <alignment vertical="center"/>
    </xf>
    <xf numFmtId="38" fontId="0" fillId="3" borderId="5" xfId="17" applyFont="1" applyFill="1" applyBorder="1" applyAlignment="1">
      <alignment vertical="center"/>
    </xf>
    <xf numFmtId="38" fontId="0" fillId="3" borderId="25" xfId="17" applyFill="1" applyBorder="1" applyAlignment="1">
      <alignment vertical="center"/>
    </xf>
    <xf numFmtId="38" fontId="0" fillId="3" borderId="12" xfId="17" applyFont="1" applyFill="1" applyBorder="1" applyAlignment="1">
      <alignment vertical="center"/>
    </xf>
    <xf numFmtId="38" fontId="0" fillId="3" borderId="2" xfId="17" applyFont="1" applyFill="1" applyBorder="1" applyAlignment="1">
      <alignment vertical="center" shrinkToFit="1"/>
    </xf>
    <xf numFmtId="38" fontId="0" fillId="3" borderId="7" xfId="0" applyNumberFormat="1" applyFont="1" applyFill="1" applyBorder="1" applyAlignment="1">
      <alignment vertical="center"/>
    </xf>
    <xf numFmtId="38" fontId="0" fillId="3" borderId="7" xfId="17" applyFill="1" applyBorder="1" applyAlignment="1">
      <alignment vertical="center"/>
    </xf>
    <xf numFmtId="38" fontId="0" fillId="3" borderId="18" xfId="17" applyFont="1" applyFill="1" applyBorder="1" applyAlignment="1">
      <alignment vertical="center"/>
    </xf>
    <xf numFmtId="38" fontId="0" fillId="3" borderId="10" xfId="17" applyFont="1" applyFill="1" applyBorder="1" applyAlignment="1">
      <alignment vertical="center" shrinkToFit="1"/>
    </xf>
    <xf numFmtId="38" fontId="0" fillId="3" borderId="10" xfId="17" applyFont="1" applyFill="1" applyBorder="1" applyAlignment="1">
      <alignment vertical="center"/>
    </xf>
    <xf numFmtId="38" fontId="0" fillId="3" borderId="10" xfId="0" applyNumberFormat="1" applyFont="1" applyFill="1" applyBorder="1" applyAlignment="1">
      <alignment vertical="center"/>
    </xf>
    <xf numFmtId="38" fontId="0" fillId="3" borderId="11" xfId="17" applyFont="1" applyFill="1" applyBorder="1" applyAlignment="1">
      <alignment vertical="center"/>
    </xf>
    <xf numFmtId="38" fontId="0" fillId="3" borderId="10" xfId="17" applyFill="1" applyBorder="1" applyAlignment="1">
      <alignment vertical="center"/>
    </xf>
    <xf numFmtId="38" fontId="0" fillId="3" borderId="14" xfId="17" applyFont="1" applyFill="1" applyBorder="1" applyAlignment="1">
      <alignment vertical="center"/>
    </xf>
    <xf numFmtId="38" fontId="0" fillId="3" borderId="9" xfId="17" applyFont="1" applyFill="1" applyBorder="1" applyAlignment="1">
      <alignment vertical="center" shrinkToFit="1"/>
    </xf>
    <xf numFmtId="0" fontId="7" fillId="0" borderId="0" xfId="0" applyFont="1" applyAlignment="1">
      <alignment vertical="center"/>
    </xf>
    <xf numFmtId="0" fontId="0" fillId="3" borderId="2" xfId="0" applyFont="1" applyFill="1" applyBorder="1" applyAlignment="1">
      <alignment horizontal="distributed" vertical="center"/>
    </xf>
    <xf numFmtId="0" fontId="0" fillId="3" borderId="9" xfId="0" applyFont="1" applyFill="1" applyBorder="1" applyAlignment="1">
      <alignment horizontal="distributed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27" xfId="0" applyFont="1" applyFill="1" applyBorder="1" applyAlignment="1">
      <alignment horizontal="center" vertical="center" shrinkToFit="1"/>
    </xf>
    <xf numFmtId="38" fontId="0" fillId="3" borderId="28" xfId="17" applyFill="1" applyBorder="1" applyAlignment="1">
      <alignment vertical="center"/>
    </xf>
    <xf numFmtId="38" fontId="0" fillId="0" borderId="17" xfId="17" applyBorder="1" applyAlignment="1">
      <alignment vertical="center"/>
    </xf>
    <xf numFmtId="38" fontId="0" fillId="3" borderId="17" xfId="17" applyFill="1" applyBorder="1" applyAlignment="1">
      <alignment vertical="center"/>
    </xf>
    <xf numFmtId="38" fontId="0" fillId="3" borderId="18" xfId="17" applyFill="1" applyBorder="1" applyAlignment="1">
      <alignment vertical="center"/>
    </xf>
    <xf numFmtId="38" fontId="0" fillId="0" borderId="3" xfId="17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38" fontId="0" fillId="0" borderId="17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 shrinkToFit="1"/>
    </xf>
    <xf numFmtId="38" fontId="0" fillId="0" borderId="7" xfId="17" applyFont="1" applyFill="1" applyBorder="1" applyAlignment="1">
      <alignment vertical="center"/>
    </xf>
    <xf numFmtId="38" fontId="0" fillId="0" borderId="7" xfId="0" applyNumberFormat="1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38" fontId="0" fillId="0" borderId="13" xfId="17" applyFont="1" applyFill="1" applyBorder="1" applyAlignment="1">
      <alignment vertical="center"/>
    </xf>
    <xf numFmtId="38" fontId="0" fillId="0" borderId="17" xfId="17" applyFill="1" applyBorder="1" applyAlignment="1">
      <alignment vertical="center"/>
    </xf>
    <xf numFmtId="38" fontId="0" fillId="0" borderId="7" xfId="17" applyFill="1" applyBorder="1" applyAlignment="1">
      <alignment vertical="center"/>
    </xf>
    <xf numFmtId="38" fontId="0" fillId="0" borderId="6" xfId="17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92" fontId="0" fillId="0" borderId="2" xfId="17" applyNumberFormat="1" applyFont="1" applyBorder="1" applyAlignment="1">
      <alignment vertical="center" shrinkToFit="1"/>
    </xf>
    <xf numFmtId="192" fontId="0" fillId="3" borderId="6" xfId="17" applyNumberFormat="1" applyFont="1" applyFill="1" applyBorder="1" applyAlignment="1">
      <alignment vertical="center" shrinkToFit="1"/>
    </xf>
    <xf numFmtId="192" fontId="0" fillId="0" borderId="9" xfId="17" applyNumberFormat="1" applyFont="1" applyBorder="1" applyAlignment="1">
      <alignment vertical="center" shrinkToFi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4" borderId="15" xfId="17" applyFont="1" applyFill="1" applyBorder="1" applyAlignment="1">
      <alignment vertical="center" shrinkToFit="1"/>
    </xf>
    <xf numFmtId="38" fontId="0" fillId="4" borderId="21" xfId="17" applyFont="1" applyFill="1" applyBorder="1" applyAlignment="1">
      <alignment vertical="center" shrinkToFit="1"/>
    </xf>
    <xf numFmtId="38" fontId="0" fillId="5" borderId="15" xfId="17" applyFont="1" applyFill="1" applyBorder="1" applyAlignment="1">
      <alignment vertical="center" shrinkToFit="1"/>
    </xf>
    <xf numFmtId="38" fontId="0" fillId="5" borderId="21" xfId="17" applyFont="1" applyFill="1" applyBorder="1" applyAlignment="1">
      <alignment vertical="center" shrinkToFit="1"/>
    </xf>
    <xf numFmtId="38" fontId="0" fillId="5" borderId="16" xfId="17" applyFont="1" applyFill="1" applyBorder="1" applyAlignment="1">
      <alignment vertical="center" shrinkToFit="1"/>
    </xf>
    <xf numFmtId="192" fontId="0" fillId="4" borderId="2" xfId="17" applyNumberFormat="1" applyFont="1" applyFill="1" applyBorder="1" applyAlignment="1">
      <alignment vertical="center" shrinkToFit="1"/>
    </xf>
    <xf numFmtId="192" fontId="0" fillId="4" borderId="6" xfId="17" applyNumberFormat="1" applyFont="1" applyFill="1" applyBorder="1" applyAlignment="1">
      <alignment vertical="center" shrinkToFit="1"/>
    </xf>
    <xf numFmtId="192" fontId="0" fillId="5" borderId="2" xfId="17" applyNumberFormat="1" applyFont="1" applyFill="1" applyBorder="1" applyAlignment="1">
      <alignment vertical="center" shrinkToFit="1"/>
    </xf>
    <xf numFmtId="192" fontId="0" fillId="5" borderId="6" xfId="17" applyNumberFormat="1" applyFont="1" applyFill="1" applyBorder="1" applyAlignment="1">
      <alignment vertical="center" shrinkToFit="1"/>
    </xf>
    <xf numFmtId="192" fontId="0" fillId="5" borderId="9" xfId="17" applyNumberFormat="1" applyFont="1" applyFill="1" applyBorder="1" applyAlignment="1">
      <alignment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distributed" vertical="center" indent="1"/>
    </xf>
    <xf numFmtId="0" fontId="0" fillId="2" borderId="30" xfId="0" applyFont="1" applyFill="1" applyBorder="1" applyAlignment="1">
      <alignment horizontal="distributed" vertical="center" indent="1"/>
    </xf>
    <xf numFmtId="0" fontId="0" fillId="2" borderId="31" xfId="0" applyFont="1" applyFill="1" applyBorder="1" applyAlignment="1">
      <alignment horizontal="distributed" vertical="center" indent="1"/>
    </xf>
    <xf numFmtId="38" fontId="0" fillId="2" borderId="36" xfId="17" applyFont="1" applyFill="1" applyBorder="1" applyAlignment="1">
      <alignment horizontal="center" vertical="top" wrapText="1"/>
    </xf>
    <xf numFmtId="38" fontId="0" fillId="2" borderId="37" xfId="17" applyFont="1" applyFill="1" applyBorder="1" applyAlignment="1">
      <alignment horizontal="center" vertical="top" wrapText="1"/>
    </xf>
    <xf numFmtId="38" fontId="0" fillId="2" borderId="38" xfId="17" applyFont="1" applyFill="1" applyBorder="1" applyAlignment="1">
      <alignment horizontal="center" vertical="top" wrapText="1"/>
    </xf>
    <xf numFmtId="0" fontId="0" fillId="2" borderId="39" xfId="0" applyFont="1" applyFill="1" applyBorder="1" applyAlignment="1">
      <alignment horizontal="center" vertical="top" wrapText="1"/>
    </xf>
    <xf numFmtId="0" fontId="0" fillId="2" borderId="40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 shrinkToFi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7"/>
  <sheetViews>
    <sheetView tabSelected="1" view="pageBreakPreview" zoomScale="80" zoomScaleSheetLayoutView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:E9"/>
    </sheetView>
  </sheetViews>
  <sheetFormatPr defaultColWidth="9.00390625" defaultRowHeight="13.5"/>
  <cols>
    <col min="1" max="1" width="13.125" style="3" customWidth="1"/>
    <col min="2" max="2" width="11.125" style="3" customWidth="1"/>
    <col min="3" max="3" width="11.125" style="23" customWidth="1"/>
    <col min="4" max="4" width="10.125" style="3" customWidth="1"/>
    <col min="5" max="5" width="11.125" style="23" customWidth="1"/>
    <col min="6" max="6" width="10.125" style="3" customWidth="1"/>
    <col min="7" max="8" width="9.875" style="3" customWidth="1"/>
    <col min="9" max="9" width="10.125" style="3" customWidth="1"/>
    <col min="10" max="10" width="9.00390625" style="3" customWidth="1"/>
    <col min="11" max="12" width="10.125" style="3" customWidth="1"/>
    <col min="13" max="13" width="9.875" style="3" customWidth="1"/>
    <col min="14" max="14" width="11.125" style="2" customWidth="1"/>
    <col min="15" max="24" width="11.125" style="3" customWidth="1"/>
    <col min="25" max="34" width="11.00390625" style="3" customWidth="1"/>
    <col min="35" max="35" width="11.00390625" style="23" customWidth="1"/>
    <col min="36" max="36" width="12.875" style="23" bestFit="1" customWidth="1"/>
    <col min="37" max="39" width="9.00390625" style="3" customWidth="1"/>
    <col min="40" max="40" width="14.625" style="3" bestFit="1" customWidth="1"/>
    <col min="41" max="16384" width="9.00390625" style="3" customWidth="1"/>
  </cols>
  <sheetData>
    <row r="1" spans="1:26" ht="15" customHeight="1">
      <c r="A1" s="70" t="s">
        <v>32</v>
      </c>
      <c r="Z1" s="1"/>
    </row>
    <row r="2" spans="1:40" ht="15" customHeight="1" thickBot="1">
      <c r="A2" s="3" t="s">
        <v>79</v>
      </c>
      <c r="N2" s="4" t="s">
        <v>33</v>
      </c>
      <c r="O2" s="4"/>
      <c r="W2" s="5"/>
      <c r="Y2" s="4" t="s">
        <v>33</v>
      </c>
      <c r="AF2" s="115" t="s">
        <v>33</v>
      </c>
      <c r="AG2" s="115"/>
      <c r="AH2" s="115"/>
      <c r="AI2" s="115"/>
      <c r="AJ2" s="115"/>
      <c r="AN2" s="3" t="s">
        <v>120</v>
      </c>
    </row>
    <row r="3" spans="1:40" ht="15" customHeight="1">
      <c r="A3" s="124" t="s">
        <v>77</v>
      </c>
      <c r="B3" s="34" t="s">
        <v>67</v>
      </c>
      <c r="C3" s="35"/>
      <c r="D3" s="36"/>
      <c r="E3" s="35"/>
      <c r="F3" s="36"/>
      <c r="G3" s="36"/>
      <c r="H3" s="36"/>
      <c r="I3" s="36"/>
      <c r="J3" s="36"/>
      <c r="K3" s="36"/>
      <c r="L3" s="36"/>
      <c r="M3" s="36"/>
      <c r="N3" s="127" t="s">
        <v>70</v>
      </c>
      <c r="O3" s="34" t="s">
        <v>75</v>
      </c>
      <c r="P3" s="36"/>
      <c r="Q3" s="36"/>
      <c r="R3" s="36"/>
      <c r="S3" s="36"/>
      <c r="T3" s="36"/>
      <c r="U3" s="36"/>
      <c r="V3" s="36"/>
      <c r="W3" s="36"/>
      <c r="X3" s="36"/>
      <c r="Y3" s="73"/>
      <c r="Z3" s="34" t="s">
        <v>76</v>
      </c>
      <c r="AA3" s="36"/>
      <c r="AB3" s="36"/>
      <c r="AC3" s="36"/>
      <c r="AD3" s="36"/>
      <c r="AE3" s="36"/>
      <c r="AF3" s="36"/>
      <c r="AG3" s="36"/>
      <c r="AH3" s="36"/>
      <c r="AI3" s="110" t="s">
        <v>74</v>
      </c>
      <c r="AJ3" s="107" t="s">
        <v>73</v>
      </c>
      <c r="AK3" s="133" t="s">
        <v>80</v>
      </c>
      <c r="AN3" s="107" t="s">
        <v>73</v>
      </c>
    </row>
    <row r="4" spans="1:40" ht="15" customHeight="1">
      <c r="A4" s="125"/>
      <c r="B4" s="130" t="s">
        <v>34</v>
      </c>
      <c r="C4" s="37"/>
      <c r="D4" s="38"/>
      <c r="E4" s="39"/>
      <c r="F4" s="132" t="s">
        <v>35</v>
      </c>
      <c r="G4" s="132" t="s">
        <v>68</v>
      </c>
      <c r="H4" s="132" t="s">
        <v>69</v>
      </c>
      <c r="I4" s="132" t="s">
        <v>36</v>
      </c>
      <c r="J4" s="132" t="s">
        <v>37</v>
      </c>
      <c r="K4" s="132" t="s">
        <v>38</v>
      </c>
      <c r="L4" s="132" t="s">
        <v>39</v>
      </c>
      <c r="M4" s="132" t="s">
        <v>40</v>
      </c>
      <c r="N4" s="128"/>
      <c r="O4" s="116" t="s">
        <v>41</v>
      </c>
      <c r="P4" s="113" t="s">
        <v>42</v>
      </c>
      <c r="Q4" s="134" t="s">
        <v>43</v>
      </c>
      <c r="R4" s="136" t="s">
        <v>44</v>
      </c>
      <c r="S4" s="113" t="s">
        <v>45</v>
      </c>
      <c r="T4" s="113" t="s">
        <v>46</v>
      </c>
      <c r="U4" s="113" t="s">
        <v>47</v>
      </c>
      <c r="V4" s="113" t="s">
        <v>48</v>
      </c>
      <c r="W4" s="134" t="s">
        <v>0</v>
      </c>
      <c r="X4" s="113" t="s">
        <v>71</v>
      </c>
      <c r="Y4" s="118" t="s">
        <v>49</v>
      </c>
      <c r="Z4" s="138" t="s">
        <v>78</v>
      </c>
      <c r="AA4" s="139"/>
      <c r="AB4" s="120" t="s">
        <v>50</v>
      </c>
      <c r="AC4" s="113" t="s">
        <v>51</v>
      </c>
      <c r="AD4" s="122" t="s">
        <v>52</v>
      </c>
      <c r="AE4" s="113" t="s">
        <v>53</v>
      </c>
      <c r="AF4" s="113" t="s">
        <v>54</v>
      </c>
      <c r="AG4" s="38"/>
      <c r="AH4" s="40"/>
      <c r="AI4" s="111"/>
      <c r="AJ4" s="108"/>
      <c r="AK4" s="108"/>
      <c r="AN4" s="108"/>
    </row>
    <row r="5" spans="1:40" ht="15" customHeight="1" thickBot="1">
      <c r="A5" s="126"/>
      <c r="B5" s="131"/>
      <c r="C5" s="41" t="s">
        <v>65</v>
      </c>
      <c r="D5" s="42" t="s">
        <v>55</v>
      </c>
      <c r="E5" s="41" t="s">
        <v>66</v>
      </c>
      <c r="F5" s="114"/>
      <c r="G5" s="114"/>
      <c r="H5" s="114"/>
      <c r="I5" s="114"/>
      <c r="J5" s="114"/>
      <c r="K5" s="114"/>
      <c r="L5" s="114"/>
      <c r="M5" s="114"/>
      <c r="N5" s="129"/>
      <c r="O5" s="117"/>
      <c r="P5" s="114"/>
      <c r="Q5" s="135"/>
      <c r="R5" s="137"/>
      <c r="S5" s="114"/>
      <c r="T5" s="114"/>
      <c r="U5" s="114"/>
      <c r="V5" s="114"/>
      <c r="W5" s="135"/>
      <c r="X5" s="140"/>
      <c r="Y5" s="119"/>
      <c r="Z5" s="74" t="s">
        <v>56</v>
      </c>
      <c r="AA5" s="41" t="s">
        <v>57</v>
      </c>
      <c r="AB5" s="121"/>
      <c r="AC5" s="114"/>
      <c r="AD5" s="123"/>
      <c r="AE5" s="114"/>
      <c r="AF5" s="114"/>
      <c r="AG5" s="43" t="s">
        <v>72</v>
      </c>
      <c r="AH5" s="41" t="s">
        <v>110</v>
      </c>
      <c r="AI5" s="112"/>
      <c r="AJ5" s="109"/>
      <c r="AK5" s="109"/>
      <c r="AN5" s="109"/>
    </row>
    <row r="6" spans="1:40" ht="30" customHeight="1">
      <c r="A6" s="6" t="s">
        <v>58</v>
      </c>
      <c r="B6" s="7">
        <f aca="true" t="shared" si="0" ref="B6:AJ6">SUM(B7:B8)</f>
        <v>632469841</v>
      </c>
      <c r="C6" s="24">
        <f t="shared" si="0"/>
        <v>217580390</v>
      </c>
      <c r="D6" s="8">
        <f t="shared" si="0"/>
        <v>28237231</v>
      </c>
      <c r="E6" s="24">
        <f t="shared" si="0"/>
        <v>292610954</v>
      </c>
      <c r="F6" s="8">
        <f t="shared" si="0"/>
        <v>14698314</v>
      </c>
      <c r="G6" s="8">
        <f t="shared" si="0"/>
        <v>24403962</v>
      </c>
      <c r="H6" s="8">
        <f t="shared" si="0"/>
        <v>6108706</v>
      </c>
      <c r="I6" s="8">
        <f t="shared" si="0"/>
        <v>10102241</v>
      </c>
      <c r="J6" s="8">
        <f t="shared" si="0"/>
        <v>1329490</v>
      </c>
      <c r="K6" s="8">
        <f t="shared" si="0"/>
        <v>33085582</v>
      </c>
      <c r="L6" s="8">
        <f t="shared" si="0"/>
        <v>52407975</v>
      </c>
      <c r="M6" s="8">
        <f t="shared" si="0"/>
        <v>45177527</v>
      </c>
      <c r="N6" s="9">
        <f>SUM(N7:N8)</f>
        <v>819783638</v>
      </c>
      <c r="O6" s="7">
        <f t="shared" si="0"/>
        <v>15805508</v>
      </c>
      <c r="P6" s="8">
        <f t="shared" si="0"/>
        <v>2181117</v>
      </c>
      <c r="Q6" s="8">
        <f t="shared" si="0"/>
        <v>726058</v>
      </c>
      <c r="R6" s="8">
        <f t="shared" si="0"/>
        <v>401777</v>
      </c>
      <c r="S6" s="8">
        <f t="shared" si="0"/>
        <v>39063012</v>
      </c>
      <c r="T6" s="8">
        <f t="shared" si="0"/>
        <v>2201796</v>
      </c>
      <c r="U6" s="8">
        <f t="shared" si="0"/>
        <v>0</v>
      </c>
      <c r="V6" s="8">
        <f t="shared" si="0"/>
        <v>6054157</v>
      </c>
      <c r="W6" s="8">
        <f t="shared" si="0"/>
        <v>10856295</v>
      </c>
      <c r="X6" s="17">
        <f t="shared" si="0"/>
        <v>8399545</v>
      </c>
      <c r="Y6" s="9">
        <f t="shared" si="0"/>
        <v>89858887</v>
      </c>
      <c r="Z6" s="7">
        <f t="shared" si="0"/>
        <v>73519540</v>
      </c>
      <c r="AA6" s="8">
        <f t="shared" si="0"/>
        <v>16339347</v>
      </c>
      <c r="AB6" s="8">
        <f t="shared" si="0"/>
        <v>1426756</v>
      </c>
      <c r="AC6" s="8">
        <f t="shared" si="0"/>
        <v>217113533</v>
      </c>
      <c r="AD6" s="8">
        <f t="shared" si="0"/>
        <v>594047</v>
      </c>
      <c r="AE6" s="8">
        <f t="shared" si="0"/>
        <v>63641377</v>
      </c>
      <c r="AF6" s="8">
        <f t="shared" si="0"/>
        <v>151248957</v>
      </c>
      <c r="AG6" s="17">
        <f t="shared" si="0"/>
        <v>9177000</v>
      </c>
      <c r="AH6" s="8">
        <f t="shared" si="0"/>
        <v>46664315</v>
      </c>
      <c r="AI6" s="27">
        <f t="shared" si="0"/>
        <v>609572822</v>
      </c>
      <c r="AJ6" s="31">
        <f t="shared" si="0"/>
        <v>1429356460</v>
      </c>
      <c r="AK6" s="91">
        <f>ROUND(N6/AJ6*100,1)</f>
        <v>57.4</v>
      </c>
      <c r="AN6" s="31">
        <f>ROUND(AJ6/1000,0)</f>
        <v>1429356</v>
      </c>
    </row>
    <row r="7" spans="1:40" ht="30" customHeight="1">
      <c r="A7" s="44" t="s">
        <v>59</v>
      </c>
      <c r="B7" s="45">
        <f aca="true" t="shared" si="1" ref="B7:AJ7">SUM(B9:B31)</f>
        <v>593366079</v>
      </c>
      <c r="C7" s="46">
        <f t="shared" si="1"/>
        <v>205406138</v>
      </c>
      <c r="D7" s="47">
        <f>SUM(D9:D31)</f>
        <v>26364191</v>
      </c>
      <c r="E7" s="46">
        <f>SUM(E9:E31)</f>
        <v>272034213</v>
      </c>
      <c r="F7" s="47">
        <f t="shared" si="1"/>
        <v>14016866</v>
      </c>
      <c r="G7" s="47">
        <f t="shared" si="1"/>
        <v>22850920</v>
      </c>
      <c r="H7" s="47">
        <f>SUM(H9:H31)</f>
        <v>5815241</v>
      </c>
      <c r="I7" s="47">
        <f t="shared" si="1"/>
        <v>9365003</v>
      </c>
      <c r="J7" s="47">
        <f t="shared" si="1"/>
        <v>1000386</v>
      </c>
      <c r="K7" s="47">
        <f t="shared" si="1"/>
        <v>29854481</v>
      </c>
      <c r="L7" s="47">
        <f t="shared" si="1"/>
        <v>47729966</v>
      </c>
      <c r="M7" s="47">
        <f t="shared" si="1"/>
        <v>43119859</v>
      </c>
      <c r="N7" s="48">
        <f>SUM(N9:N31)</f>
        <v>767118801</v>
      </c>
      <c r="O7" s="45">
        <f t="shared" si="1"/>
        <v>14763995</v>
      </c>
      <c r="P7" s="47">
        <f t="shared" si="1"/>
        <v>2057212</v>
      </c>
      <c r="Q7" s="47">
        <f t="shared" si="1"/>
        <v>684824</v>
      </c>
      <c r="R7" s="47">
        <f t="shared" si="1"/>
        <v>378963</v>
      </c>
      <c r="S7" s="47">
        <f t="shared" si="1"/>
        <v>36645002</v>
      </c>
      <c r="T7" s="47">
        <f t="shared" si="1"/>
        <v>1684186</v>
      </c>
      <c r="U7" s="47">
        <f t="shared" si="1"/>
        <v>0</v>
      </c>
      <c r="V7" s="47">
        <f t="shared" si="1"/>
        <v>5658414</v>
      </c>
      <c r="W7" s="47">
        <f t="shared" si="1"/>
        <v>10856295</v>
      </c>
      <c r="X7" s="49">
        <f t="shared" si="1"/>
        <v>7933929</v>
      </c>
      <c r="Y7" s="48">
        <f t="shared" si="1"/>
        <v>76082999</v>
      </c>
      <c r="Z7" s="45">
        <f t="shared" si="1"/>
        <v>61900379</v>
      </c>
      <c r="AA7" s="47">
        <f t="shared" si="1"/>
        <v>14182620</v>
      </c>
      <c r="AB7" s="47">
        <f t="shared" si="1"/>
        <v>1375520</v>
      </c>
      <c r="AC7" s="47">
        <f t="shared" si="1"/>
        <v>204535311</v>
      </c>
      <c r="AD7" s="47">
        <f t="shared" si="1"/>
        <v>549434</v>
      </c>
      <c r="AE7" s="47">
        <f t="shared" si="1"/>
        <v>58492975</v>
      </c>
      <c r="AF7" s="47">
        <f t="shared" si="1"/>
        <v>145353274</v>
      </c>
      <c r="AG7" s="49">
        <f>SUM(AG9:AG31)</f>
        <v>9177000</v>
      </c>
      <c r="AH7" s="47">
        <f>SUM(AH9:AH31)</f>
        <v>42902632</v>
      </c>
      <c r="AI7" s="50">
        <f>SUM(AI9:AI31)</f>
        <v>567052333</v>
      </c>
      <c r="AJ7" s="51">
        <f t="shared" si="1"/>
        <v>1334171134</v>
      </c>
      <c r="AK7" s="92">
        <f aca="true" t="shared" si="2" ref="AK7:AK43">ROUND(N7/AJ7*100,1)</f>
        <v>57.5</v>
      </c>
      <c r="AN7" s="31">
        <f aca="true" t="shared" si="3" ref="AN7:AN43">ROUND(AJ7/1000,0)</f>
        <v>1334171</v>
      </c>
    </row>
    <row r="8" spans="1:40" ht="30" customHeight="1" thickBot="1">
      <c r="A8" s="13" t="s">
        <v>60</v>
      </c>
      <c r="B8" s="30">
        <f aca="true" t="shared" si="4" ref="B8:AJ8">SUM(B32:B43)</f>
        <v>39103762</v>
      </c>
      <c r="C8" s="26">
        <f t="shared" si="4"/>
        <v>12174252</v>
      </c>
      <c r="D8" s="14">
        <f t="shared" si="4"/>
        <v>1873040</v>
      </c>
      <c r="E8" s="26">
        <f t="shared" si="4"/>
        <v>20576741</v>
      </c>
      <c r="F8" s="14">
        <f t="shared" si="4"/>
        <v>681448</v>
      </c>
      <c r="G8" s="14">
        <f t="shared" si="4"/>
        <v>1553042</v>
      </c>
      <c r="H8" s="14">
        <f t="shared" si="4"/>
        <v>293465</v>
      </c>
      <c r="I8" s="14">
        <f t="shared" si="4"/>
        <v>737238</v>
      </c>
      <c r="J8" s="14">
        <f t="shared" si="4"/>
        <v>329104</v>
      </c>
      <c r="K8" s="14">
        <f t="shared" si="4"/>
        <v>3231101</v>
      </c>
      <c r="L8" s="14">
        <f t="shared" si="4"/>
        <v>4678009</v>
      </c>
      <c r="M8" s="14">
        <f t="shared" si="4"/>
        <v>2057668</v>
      </c>
      <c r="N8" s="15">
        <f t="shared" si="4"/>
        <v>52664837</v>
      </c>
      <c r="O8" s="30">
        <f t="shared" si="4"/>
        <v>1041513</v>
      </c>
      <c r="P8" s="14">
        <f t="shared" si="4"/>
        <v>123905</v>
      </c>
      <c r="Q8" s="14">
        <f t="shared" si="4"/>
        <v>41234</v>
      </c>
      <c r="R8" s="14">
        <f t="shared" si="4"/>
        <v>22814</v>
      </c>
      <c r="S8" s="14">
        <f t="shared" si="4"/>
        <v>2418010</v>
      </c>
      <c r="T8" s="14">
        <f t="shared" si="4"/>
        <v>517610</v>
      </c>
      <c r="U8" s="14">
        <f t="shared" si="4"/>
        <v>0</v>
      </c>
      <c r="V8" s="14">
        <f t="shared" si="4"/>
        <v>395743</v>
      </c>
      <c r="W8" s="14">
        <f t="shared" si="4"/>
        <v>0</v>
      </c>
      <c r="X8" s="22">
        <f t="shared" si="4"/>
        <v>465616</v>
      </c>
      <c r="Y8" s="15">
        <f t="shared" si="4"/>
        <v>13775888</v>
      </c>
      <c r="Z8" s="30">
        <f t="shared" si="4"/>
        <v>11619161</v>
      </c>
      <c r="AA8" s="14">
        <f t="shared" si="4"/>
        <v>2156727</v>
      </c>
      <c r="AB8" s="14">
        <f t="shared" si="4"/>
        <v>51236</v>
      </c>
      <c r="AC8" s="14">
        <f t="shared" si="4"/>
        <v>12578222</v>
      </c>
      <c r="AD8" s="14">
        <f t="shared" si="4"/>
        <v>44613</v>
      </c>
      <c r="AE8" s="14">
        <f t="shared" si="4"/>
        <v>5148402</v>
      </c>
      <c r="AF8" s="14">
        <f t="shared" si="4"/>
        <v>5895683</v>
      </c>
      <c r="AG8" s="22">
        <f t="shared" si="4"/>
        <v>0</v>
      </c>
      <c r="AH8" s="14">
        <f t="shared" si="4"/>
        <v>3761683</v>
      </c>
      <c r="AI8" s="28">
        <f t="shared" si="4"/>
        <v>42520489</v>
      </c>
      <c r="AJ8" s="33">
        <f t="shared" si="4"/>
        <v>95185326</v>
      </c>
      <c r="AK8" s="93">
        <f t="shared" si="2"/>
        <v>55.3</v>
      </c>
      <c r="AN8" s="31">
        <f t="shared" si="3"/>
        <v>95185</v>
      </c>
    </row>
    <row r="9" spans="1:40" ht="30" customHeight="1" thickTop="1">
      <c r="A9" s="71" t="s">
        <v>1</v>
      </c>
      <c r="B9" s="52">
        <v>124897427</v>
      </c>
      <c r="C9" s="53">
        <v>42490053</v>
      </c>
      <c r="D9" s="54">
        <v>6995029</v>
      </c>
      <c r="E9" s="53">
        <v>53661313</v>
      </c>
      <c r="F9" s="54">
        <v>1816479</v>
      </c>
      <c r="G9" s="55">
        <v>6547779</v>
      </c>
      <c r="H9" s="55">
        <v>1540018</v>
      </c>
      <c r="I9" s="54">
        <v>1608241</v>
      </c>
      <c r="J9" s="54">
        <v>36521</v>
      </c>
      <c r="K9" s="54">
        <v>4427130</v>
      </c>
      <c r="L9" s="54">
        <v>9307985</v>
      </c>
      <c r="M9" s="54">
        <v>5189006</v>
      </c>
      <c r="N9" s="56">
        <f>B9+SUM(F9:M9)</f>
        <v>155370586</v>
      </c>
      <c r="O9" s="52">
        <v>2732670</v>
      </c>
      <c r="P9" s="54">
        <v>428642</v>
      </c>
      <c r="Q9" s="54">
        <v>142757</v>
      </c>
      <c r="R9" s="54">
        <v>78713</v>
      </c>
      <c r="S9" s="54">
        <v>7541783</v>
      </c>
      <c r="T9" s="54">
        <v>37513</v>
      </c>
      <c r="U9" s="54">
        <v>0</v>
      </c>
      <c r="V9" s="54">
        <v>1071438</v>
      </c>
      <c r="W9" s="54">
        <v>5813393</v>
      </c>
      <c r="X9" s="58">
        <v>1595198</v>
      </c>
      <c r="Y9" s="56">
        <v>12956941</v>
      </c>
      <c r="Z9" s="75">
        <v>11631840</v>
      </c>
      <c r="AA9" s="57">
        <v>1325101</v>
      </c>
      <c r="AB9" s="54">
        <v>404626</v>
      </c>
      <c r="AC9" s="54">
        <v>54155769</v>
      </c>
      <c r="AD9" s="54">
        <v>0</v>
      </c>
      <c r="AE9" s="54">
        <v>10105843</v>
      </c>
      <c r="AF9" s="54">
        <v>49820842</v>
      </c>
      <c r="AG9" s="58">
        <v>0</v>
      </c>
      <c r="AH9" s="54">
        <v>10394900</v>
      </c>
      <c r="AI9" s="99">
        <f>SUM(O9:Y9)+SUM(AB9:AF9)</f>
        <v>146886128</v>
      </c>
      <c r="AJ9" s="59">
        <v>302256714</v>
      </c>
      <c r="AK9" s="104">
        <f t="shared" si="2"/>
        <v>51.4</v>
      </c>
      <c r="AM9" s="96">
        <f aca="true" t="shared" si="5" ref="AM9:AM43">N9+AI9-AJ9</f>
        <v>0</v>
      </c>
      <c r="AN9" s="31">
        <f t="shared" si="3"/>
        <v>302257</v>
      </c>
    </row>
    <row r="10" spans="1:40" ht="30" customHeight="1">
      <c r="A10" s="10" t="s">
        <v>2</v>
      </c>
      <c r="B10" s="29">
        <v>128156742</v>
      </c>
      <c r="C10" s="25">
        <v>49054138</v>
      </c>
      <c r="D10" s="11">
        <v>5648091</v>
      </c>
      <c r="E10" s="25">
        <v>53380971</v>
      </c>
      <c r="F10" s="11">
        <v>2768244</v>
      </c>
      <c r="G10" s="18">
        <v>4166858</v>
      </c>
      <c r="H10" s="18">
        <v>1174028</v>
      </c>
      <c r="I10" s="11">
        <v>728466</v>
      </c>
      <c r="J10" s="11">
        <v>160186</v>
      </c>
      <c r="K10" s="11">
        <v>3811894</v>
      </c>
      <c r="L10" s="11">
        <v>9552946</v>
      </c>
      <c r="M10" s="11">
        <v>7962038</v>
      </c>
      <c r="N10" s="12">
        <f aca="true" t="shared" si="6" ref="N10:N43">B10+SUM(F10:M10)</f>
        <v>158481402</v>
      </c>
      <c r="O10" s="29">
        <v>4179049</v>
      </c>
      <c r="P10" s="11">
        <v>485640</v>
      </c>
      <c r="Q10" s="11">
        <v>161609</v>
      </c>
      <c r="R10" s="11">
        <v>89696</v>
      </c>
      <c r="S10" s="11">
        <v>8189007</v>
      </c>
      <c r="T10" s="11">
        <v>101591</v>
      </c>
      <c r="U10" s="11">
        <v>0</v>
      </c>
      <c r="V10" s="11">
        <v>1632965</v>
      </c>
      <c r="W10" s="11">
        <v>5042902</v>
      </c>
      <c r="X10" s="19">
        <v>2034539</v>
      </c>
      <c r="Y10" s="12">
        <v>19265532</v>
      </c>
      <c r="Z10" s="76">
        <v>16520719</v>
      </c>
      <c r="AA10" s="20">
        <v>2744813</v>
      </c>
      <c r="AB10" s="11">
        <v>493278</v>
      </c>
      <c r="AC10" s="11">
        <v>48502485</v>
      </c>
      <c r="AD10" s="11">
        <v>329025</v>
      </c>
      <c r="AE10" s="11">
        <v>11467115</v>
      </c>
      <c r="AF10" s="11">
        <v>24016900</v>
      </c>
      <c r="AG10" s="19">
        <v>0</v>
      </c>
      <c r="AH10" s="11">
        <v>8452000</v>
      </c>
      <c r="AI10" s="98">
        <f aca="true" t="shared" si="7" ref="AI10:AI43">SUM(O10:Y10)+SUM(AB10:AF10)</f>
        <v>125991333</v>
      </c>
      <c r="AJ10" s="32">
        <v>284472735</v>
      </c>
      <c r="AK10" s="103">
        <f t="shared" si="2"/>
        <v>55.7</v>
      </c>
      <c r="AM10" s="96">
        <f t="shared" si="5"/>
        <v>0</v>
      </c>
      <c r="AN10" s="31">
        <f t="shared" si="3"/>
        <v>284473</v>
      </c>
    </row>
    <row r="11" spans="1:40" ht="30" customHeight="1">
      <c r="A11" s="44" t="s">
        <v>3</v>
      </c>
      <c r="B11" s="45">
        <v>36432273</v>
      </c>
      <c r="C11" s="46">
        <v>12703572</v>
      </c>
      <c r="D11" s="47">
        <v>1679881</v>
      </c>
      <c r="E11" s="46">
        <v>16210255</v>
      </c>
      <c r="F11" s="47">
        <v>1022584</v>
      </c>
      <c r="G11" s="60">
        <v>1395981</v>
      </c>
      <c r="H11" s="60">
        <v>279757</v>
      </c>
      <c r="I11" s="47">
        <v>499349</v>
      </c>
      <c r="J11" s="47">
        <v>19328</v>
      </c>
      <c r="K11" s="47">
        <v>2580373</v>
      </c>
      <c r="L11" s="47">
        <v>2317442</v>
      </c>
      <c r="M11" s="47">
        <v>860395</v>
      </c>
      <c r="N11" s="48">
        <f t="shared" si="6"/>
        <v>45407482</v>
      </c>
      <c r="O11" s="45">
        <v>598320</v>
      </c>
      <c r="P11" s="47">
        <v>129202</v>
      </c>
      <c r="Q11" s="47">
        <v>43000</v>
      </c>
      <c r="R11" s="47">
        <v>23840</v>
      </c>
      <c r="S11" s="47">
        <v>2344389</v>
      </c>
      <c r="T11" s="47">
        <v>121952</v>
      </c>
      <c r="U11" s="47">
        <v>0</v>
      </c>
      <c r="V11" s="47">
        <v>227494</v>
      </c>
      <c r="W11" s="47">
        <v>0</v>
      </c>
      <c r="X11" s="49">
        <v>417499</v>
      </c>
      <c r="Y11" s="48">
        <v>1194593</v>
      </c>
      <c r="Z11" s="77">
        <v>797907</v>
      </c>
      <c r="AA11" s="61">
        <v>396686</v>
      </c>
      <c r="AB11" s="47">
        <v>56572</v>
      </c>
      <c r="AC11" s="47">
        <v>13350316</v>
      </c>
      <c r="AD11" s="47">
        <v>201</v>
      </c>
      <c r="AE11" s="47">
        <v>4021111</v>
      </c>
      <c r="AF11" s="47">
        <v>7421000</v>
      </c>
      <c r="AG11" s="49">
        <v>1600000</v>
      </c>
      <c r="AH11" s="47">
        <v>2480000</v>
      </c>
      <c r="AI11" s="100">
        <f t="shared" si="7"/>
        <v>29949489</v>
      </c>
      <c r="AJ11" s="51">
        <v>75356971</v>
      </c>
      <c r="AK11" s="105">
        <f t="shared" si="2"/>
        <v>60.3</v>
      </c>
      <c r="AM11" s="96">
        <f t="shared" si="5"/>
        <v>0</v>
      </c>
      <c r="AN11" s="31">
        <f t="shared" si="3"/>
        <v>75357</v>
      </c>
    </row>
    <row r="12" spans="1:40" ht="30" customHeight="1">
      <c r="A12" s="10" t="s">
        <v>4</v>
      </c>
      <c r="B12" s="29">
        <v>10489161</v>
      </c>
      <c r="C12" s="25">
        <v>2201638</v>
      </c>
      <c r="D12" s="11">
        <v>218553</v>
      </c>
      <c r="E12" s="25">
        <v>5013364</v>
      </c>
      <c r="F12" s="11">
        <v>47771</v>
      </c>
      <c r="G12" s="18">
        <v>431968</v>
      </c>
      <c r="H12" s="18">
        <v>66276</v>
      </c>
      <c r="I12" s="11">
        <v>248263</v>
      </c>
      <c r="J12" s="11">
        <v>9305</v>
      </c>
      <c r="K12" s="11">
        <v>1342931</v>
      </c>
      <c r="L12" s="11">
        <v>323926</v>
      </c>
      <c r="M12" s="11">
        <v>526063</v>
      </c>
      <c r="N12" s="12">
        <f t="shared" si="6"/>
        <v>13485664</v>
      </c>
      <c r="O12" s="29">
        <v>122492</v>
      </c>
      <c r="P12" s="11">
        <v>23381</v>
      </c>
      <c r="Q12" s="11">
        <v>7781</v>
      </c>
      <c r="R12" s="11">
        <v>4309</v>
      </c>
      <c r="S12" s="11">
        <v>447990</v>
      </c>
      <c r="T12" s="11">
        <v>26675</v>
      </c>
      <c r="U12" s="11">
        <v>0</v>
      </c>
      <c r="V12" s="11">
        <v>46570</v>
      </c>
      <c r="W12" s="11">
        <v>0</v>
      </c>
      <c r="X12" s="19">
        <v>50283</v>
      </c>
      <c r="Y12" s="12">
        <v>806591</v>
      </c>
      <c r="Z12" s="76">
        <v>315413</v>
      </c>
      <c r="AA12" s="20">
        <v>491178</v>
      </c>
      <c r="AB12" s="11">
        <v>9081</v>
      </c>
      <c r="AC12" s="11">
        <v>2331745</v>
      </c>
      <c r="AD12" s="11">
        <v>0</v>
      </c>
      <c r="AE12" s="11">
        <v>953188</v>
      </c>
      <c r="AF12" s="11">
        <v>1476100</v>
      </c>
      <c r="AG12" s="19">
        <v>32300</v>
      </c>
      <c r="AH12" s="11">
        <v>529600</v>
      </c>
      <c r="AI12" s="98">
        <f t="shared" si="7"/>
        <v>6306186</v>
      </c>
      <c r="AJ12" s="32">
        <v>19791850</v>
      </c>
      <c r="AK12" s="103">
        <f t="shared" si="2"/>
        <v>68.1</v>
      </c>
      <c r="AM12" s="96">
        <f t="shared" si="5"/>
        <v>0</v>
      </c>
      <c r="AN12" s="31">
        <f t="shared" si="3"/>
        <v>19792</v>
      </c>
    </row>
    <row r="13" spans="1:40" ht="30" customHeight="1">
      <c r="A13" s="44" t="s">
        <v>5</v>
      </c>
      <c r="B13" s="45">
        <v>17218452</v>
      </c>
      <c r="C13" s="46">
        <v>7333238</v>
      </c>
      <c r="D13" s="47">
        <v>482706</v>
      </c>
      <c r="E13" s="46">
        <v>6978562</v>
      </c>
      <c r="F13" s="47">
        <v>395770</v>
      </c>
      <c r="G13" s="60">
        <v>577164</v>
      </c>
      <c r="H13" s="60">
        <v>148475</v>
      </c>
      <c r="I13" s="47">
        <v>282156</v>
      </c>
      <c r="J13" s="47">
        <v>104550</v>
      </c>
      <c r="K13" s="47">
        <v>353457</v>
      </c>
      <c r="L13" s="47">
        <v>751356</v>
      </c>
      <c r="M13" s="47">
        <v>1749739</v>
      </c>
      <c r="N13" s="48">
        <f t="shared" si="6"/>
        <v>21581119</v>
      </c>
      <c r="O13" s="45">
        <v>292791</v>
      </c>
      <c r="P13" s="47">
        <v>71874</v>
      </c>
      <c r="Q13" s="47">
        <v>23925</v>
      </c>
      <c r="R13" s="47">
        <v>13246</v>
      </c>
      <c r="S13" s="47">
        <v>1095422</v>
      </c>
      <c r="T13" s="47">
        <v>63569</v>
      </c>
      <c r="U13" s="47">
        <v>0</v>
      </c>
      <c r="V13" s="47">
        <v>110646</v>
      </c>
      <c r="W13" s="47">
        <v>0</v>
      </c>
      <c r="X13" s="49">
        <v>209077</v>
      </c>
      <c r="Y13" s="48">
        <v>362034</v>
      </c>
      <c r="Z13" s="77">
        <v>130170</v>
      </c>
      <c r="AA13" s="61">
        <v>231864</v>
      </c>
      <c r="AB13" s="47">
        <v>26818</v>
      </c>
      <c r="AC13" s="47">
        <v>5558498</v>
      </c>
      <c r="AD13" s="47">
        <v>0</v>
      </c>
      <c r="AE13" s="47">
        <v>1789835</v>
      </c>
      <c r="AF13" s="47">
        <v>3553577</v>
      </c>
      <c r="AG13" s="49">
        <v>0</v>
      </c>
      <c r="AH13" s="47">
        <v>1396277</v>
      </c>
      <c r="AI13" s="100">
        <f t="shared" si="7"/>
        <v>13171312</v>
      </c>
      <c r="AJ13" s="51">
        <v>34752431</v>
      </c>
      <c r="AK13" s="105">
        <f t="shared" si="2"/>
        <v>62.1</v>
      </c>
      <c r="AM13" s="96">
        <f t="shared" si="5"/>
        <v>0</v>
      </c>
      <c r="AN13" s="31">
        <f t="shared" si="3"/>
        <v>34752</v>
      </c>
    </row>
    <row r="14" spans="1:40" ht="30" customHeight="1">
      <c r="A14" s="10" t="s">
        <v>6</v>
      </c>
      <c r="B14" s="29">
        <v>20165715</v>
      </c>
      <c r="C14" s="25">
        <v>7085734</v>
      </c>
      <c r="D14" s="11">
        <v>850809</v>
      </c>
      <c r="E14" s="25">
        <v>9500906</v>
      </c>
      <c r="F14" s="11">
        <v>447243</v>
      </c>
      <c r="G14" s="18">
        <v>717850</v>
      </c>
      <c r="H14" s="18">
        <v>215651</v>
      </c>
      <c r="I14" s="11">
        <v>159622</v>
      </c>
      <c r="J14" s="11">
        <v>53821</v>
      </c>
      <c r="K14" s="11">
        <v>1113412</v>
      </c>
      <c r="L14" s="11">
        <v>2112919</v>
      </c>
      <c r="M14" s="11">
        <v>1504020</v>
      </c>
      <c r="N14" s="12">
        <f t="shared" si="6"/>
        <v>26490253</v>
      </c>
      <c r="O14" s="29">
        <v>444875</v>
      </c>
      <c r="P14" s="11">
        <v>71670</v>
      </c>
      <c r="Q14" s="11">
        <v>23869</v>
      </c>
      <c r="R14" s="11">
        <v>13159</v>
      </c>
      <c r="S14" s="11">
        <v>1248583</v>
      </c>
      <c r="T14" s="11">
        <v>176803</v>
      </c>
      <c r="U14" s="11">
        <v>0</v>
      </c>
      <c r="V14" s="11">
        <v>168177</v>
      </c>
      <c r="W14" s="11">
        <v>0</v>
      </c>
      <c r="X14" s="19">
        <v>275107</v>
      </c>
      <c r="Y14" s="12">
        <v>1648317</v>
      </c>
      <c r="Z14" s="76">
        <v>944369</v>
      </c>
      <c r="AA14" s="20">
        <v>703948</v>
      </c>
      <c r="AB14" s="11">
        <v>28708</v>
      </c>
      <c r="AC14" s="11">
        <v>5753461</v>
      </c>
      <c r="AD14" s="11">
        <v>0</v>
      </c>
      <c r="AE14" s="11">
        <v>2019926</v>
      </c>
      <c r="AF14" s="11">
        <v>3118400</v>
      </c>
      <c r="AG14" s="19">
        <v>751000</v>
      </c>
      <c r="AH14" s="11">
        <v>1628800</v>
      </c>
      <c r="AI14" s="98">
        <f t="shared" si="7"/>
        <v>14991055</v>
      </c>
      <c r="AJ14" s="32">
        <v>41481308</v>
      </c>
      <c r="AK14" s="103">
        <f t="shared" si="2"/>
        <v>63.9</v>
      </c>
      <c r="AM14" s="96">
        <f t="shared" si="5"/>
        <v>0</v>
      </c>
      <c r="AN14" s="31">
        <f t="shared" si="3"/>
        <v>41481</v>
      </c>
    </row>
    <row r="15" spans="1:40" ht="30" customHeight="1">
      <c r="A15" s="44" t="s">
        <v>7</v>
      </c>
      <c r="B15" s="45">
        <v>12171782</v>
      </c>
      <c r="C15" s="46">
        <v>3132362</v>
      </c>
      <c r="D15" s="47">
        <v>207342</v>
      </c>
      <c r="E15" s="46">
        <v>6113279</v>
      </c>
      <c r="F15" s="47">
        <v>71088</v>
      </c>
      <c r="G15" s="60">
        <v>748095</v>
      </c>
      <c r="H15" s="60">
        <v>305150</v>
      </c>
      <c r="I15" s="47">
        <v>50860</v>
      </c>
      <c r="J15" s="47">
        <v>47865</v>
      </c>
      <c r="K15" s="47">
        <v>3250</v>
      </c>
      <c r="L15" s="47">
        <v>621002</v>
      </c>
      <c r="M15" s="47">
        <v>342462</v>
      </c>
      <c r="N15" s="48">
        <f t="shared" si="6"/>
        <v>14361554</v>
      </c>
      <c r="O15" s="45">
        <v>193338</v>
      </c>
      <c r="P15" s="47">
        <v>32894</v>
      </c>
      <c r="Q15" s="47">
        <v>10966</v>
      </c>
      <c r="R15" s="47">
        <v>5990</v>
      </c>
      <c r="S15" s="47">
        <v>705782</v>
      </c>
      <c r="T15" s="47">
        <v>70336</v>
      </c>
      <c r="U15" s="47">
        <v>0</v>
      </c>
      <c r="V15" s="47">
        <v>73508</v>
      </c>
      <c r="W15" s="47">
        <v>0</v>
      </c>
      <c r="X15" s="49">
        <v>106649</v>
      </c>
      <c r="Y15" s="48">
        <v>2038602</v>
      </c>
      <c r="Z15" s="77">
        <v>1724651</v>
      </c>
      <c r="AA15" s="61">
        <v>313951</v>
      </c>
      <c r="AB15" s="47">
        <v>13763</v>
      </c>
      <c r="AC15" s="47">
        <v>4155575</v>
      </c>
      <c r="AD15" s="47">
        <v>0</v>
      </c>
      <c r="AE15" s="47">
        <v>1549076</v>
      </c>
      <c r="AF15" s="47">
        <v>1400055</v>
      </c>
      <c r="AG15" s="49">
        <v>0</v>
      </c>
      <c r="AH15" s="47">
        <v>877155</v>
      </c>
      <c r="AI15" s="100">
        <f t="shared" si="7"/>
        <v>10356534</v>
      </c>
      <c r="AJ15" s="51">
        <v>24718088</v>
      </c>
      <c r="AK15" s="105">
        <f t="shared" si="2"/>
        <v>58.1</v>
      </c>
      <c r="AM15" s="96">
        <f t="shared" si="5"/>
        <v>0</v>
      </c>
      <c r="AN15" s="31">
        <f t="shared" si="3"/>
        <v>24718</v>
      </c>
    </row>
    <row r="16" spans="1:40" ht="30" customHeight="1">
      <c r="A16" s="10" t="s">
        <v>8</v>
      </c>
      <c r="B16" s="29">
        <v>14740809</v>
      </c>
      <c r="C16" s="25">
        <v>5207777</v>
      </c>
      <c r="D16" s="11">
        <v>490485</v>
      </c>
      <c r="E16" s="25">
        <v>6789699</v>
      </c>
      <c r="F16" s="11">
        <v>1163251</v>
      </c>
      <c r="G16" s="18">
        <v>411695</v>
      </c>
      <c r="H16" s="18">
        <v>174549</v>
      </c>
      <c r="I16" s="11">
        <v>235967</v>
      </c>
      <c r="J16" s="11">
        <v>31972</v>
      </c>
      <c r="K16" s="11">
        <v>390601</v>
      </c>
      <c r="L16" s="11">
        <v>918341</v>
      </c>
      <c r="M16" s="11">
        <v>334290</v>
      </c>
      <c r="N16" s="12">
        <f t="shared" si="6"/>
        <v>18401475</v>
      </c>
      <c r="O16" s="29">
        <v>407752</v>
      </c>
      <c r="P16" s="11">
        <v>52312</v>
      </c>
      <c r="Q16" s="11">
        <v>17414</v>
      </c>
      <c r="R16" s="11">
        <v>9635</v>
      </c>
      <c r="S16" s="11">
        <v>963089</v>
      </c>
      <c r="T16" s="11">
        <v>30309</v>
      </c>
      <c r="U16" s="11">
        <v>0</v>
      </c>
      <c r="V16" s="11">
        <v>153991</v>
      </c>
      <c r="W16" s="11">
        <v>0</v>
      </c>
      <c r="X16" s="19">
        <v>189340</v>
      </c>
      <c r="Y16" s="12">
        <v>5275144</v>
      </c>
      <c r="Z16" s="76">
        <v>4209565</v>
      </c>
      <c r="AA16" s="20">
        <v>1065579</v>
      </c>
      <c r="AB16" s="11">
        <v>21074</v>
      </c>
      <c r="AC16" s="11">
        <v>6627590</v>
      </c>
      <c r="AD16" s="11">
        <v>0</v>
      </c>
      <c r="AE16" s="11">
        <v>2232150</v>
      </c>
      <c r="AF16" s="11">
        <v>3405100</v>
      </c>
      <c r="AG16" s="19">
        <v>0</v>
      </c>
      <c r="AH16" s="11">
        <v>1424800</v>
      </c>
      <c r="AI16" s="98">
        <f t="shared" si="7"/>
        <v>19384900</v>
      </c>
      <c r="AJ16" s="32">
        <v>37786375</v>
      </c>
      <c r="AK16" s="103">
        <f t="shared" si="2"/>
        <v>48.7</v>
      </c>
      <c r="AM16" s="96">
        <f t="shared" si="5"/>
        <v>0</v>
      </c>
      <c r="AN16" s="31">
        <f t="shared" si="3"/>
        <v>37786</v>
      </c>
    </row>
    <row r="17" spans="1:40" ht="30" customHeight="1">
      <c r="A17" s="44" t="s">
        <v>9</v>
      </c>
      <c r="B17" s="45">
        <v>47115642</v>
      </c>
      <c r="C17" s="46">
        <v>15279311</v>
      </c>
      <c r="D17" s="47">
        <v>1869467</v>
      </c>
      <c r="E17" s="46">
        <v>23099388</v>
      </c>
      <c r="F17" s="47">
        <v>1182155</v>
      </c>
      <c r="G17" s="60">
        <v>1602133</v>
      </c>
      <c r="H17" s="60">
        <v>459144</v>
      </c>
      <c r="I17" s="47">
        <v>345131</v>
      </c>
      <c r="J17" s="47">
        <v>11437</v>
      </c>
      <c r="K17" s="47">
        <v>1504100</v>
      </c>
      <c r="L17" s="47">
        <v>4008297</v>
      </c>
      <c r="M17" s="47">
        <v>5953367</v>
      </c>
      <c r="N17" s="48">
        <f t="shared" si="6"/>
        <v>62181406</v>
      </c>
      <c r="O17" s="45">
        <v>751813</v>
      </c>
      <c r="P17" s="47">
        <v>154605</v>
      </c>
      <c r="Q17" s="47">
        <v>51489</v>
      </c>
      <c r="R17" s="47">
        <v>28393</v>
      </c>
      <c r="S17" s="47">
        <v>2664360</v>
      </c>
      <c r="T17" s="47">
        <v>79687</v>
      </c>
      <c r="U17" s="47">
        <v>0</v>
      </c>
      <c r="V17" s="47">
        <v>279940</v>
      </c>
      <c r="W17" s="47">
        <v>0</v>
      </c>
      <c r="X17" s="49">
        <v>556543</v>
      </c>
      <c r="Y17" s="48">
        <v>718655</v>
      </c>
      <c r="Z17" s="77">
        <v>553027</v>
      </c>
      <c r="AA17" s="61">
        <v>165628</v>
      </c>
      <c r="AB17" s="47">
        <v>64408</v>
      </c>
      <c r="AC17" s="47">
        <v>9617938</v>
      </c>
      <c r="AD17" s="47">
        <v>0</v>
      </c>
      <c r="AE17" s="47">
        <v>3907709</v>
      </c>
      <c r="AF17" s="47">
        <v>9244000</v>
      </c>
      <c r="AG17" s="49">
        <v>0</v>
      </c>
      <c r="AH17" s="47">
        <v>1283000</v>
      </c>
      <c r="AI17" s="100">
        <f t="shared" si="7"/>
        <v>28119540</v>
      </c>
      <c r="AJ17" s="51">
        <v>90300946</v>
      </c>
      <c r="AK17" s="105">
        <f t="shared" si="2"/>
        <v>68.9</v>
      </c>
      <c r="AM17" s="96">
        <f t="shared" si="5"/>
        <v>0</v>
      </c>
      <c r="AN17" s="31">
        <f t="shared" si="3"/>
        <v>90301</v>
      </c>
    </row>
    <row r="18" spans="1:40" ht="30" customHeight="1">
      <c r="A18" s="10" t="s">
        <v>10</v>
      </c>
      <c r="B18" s="29">
        <v>27142588</v>
      </c>
      <c r="C18" s="25">
        <v>9865482</v>
      </c>
      <c r="D18" s="11">
        <v>957097</v>
      </c>
      <c r="E18" s="25">
        <v>13036281</v>
      </c>
      <c r="F18" s="11">
        <v>604035</v>
      </c>
      <c r="G18" s="18">
        <v>962123</v>
      </c>
      <c r="H18" s="18">
        <v>132649</v>
      </c>
      <c r="I18" s="11">
        <v>717980</v>
      </c>
      <c r="J18" s="11">
        <v>13843</v>
      </c>
      <c r="K18" s="11">
        <v>2124980</v>
      </c>
      <c r="L18" s="11">
        <v>2637349</v>
      </c>
      <c r="M18" s="11">
        <v>3822563</v>
      </c>
      <c r="N18" s="12">
        <f t="shared" si="6"/>
        <v>38158110</v>
      </c>
      <c r="O18" s="29">
        <v>812173</v>
      </c>
      <c r="P18" s="11">
        <v>97843</v>
      </c>
      <c r="Q18" s="11">
        <v>32556</v>
      </c>
      <c r="R18" s="11">
        <v>18082</v>
      </c>
      <c r="S18" s="11">
        <v>1840804</v>
      </c>
      <c r="T18" s="11">
        <v>50045</v>
      </c>
      <c r="U18" s="11">
        <v>0</v>
      </c>
      <c r="V18" s="11">
        <v>308811</v>
      </c>
      <c r="W18" s="11">
        <v>0</v>
      </c>
      <c r="X18" s="19">
        <v>369336</v>
      </c>
      <c r="Y18" s="12">
        <v>4017069</v>
      </c>
      <c r="Z18" s="76">
        <v>3229931</v>
      </c>
      <c r="AA18" s="20">
        <v>787138</v>
      </c>
      <c r="AB18" s="11">
        <v>44048</v>
      </c>
      <c r="AC18" s="11">
        <v>7049431</v>
      </c>
      <c r="AD18" s="11">
        <v>0</v>
      </c>
      <c r="AE18" s="11">
        <v>2478052</v>
      </c>
      <c r="AF18" s="11">
        <v>8955900</v>
      </c>
      <c r="AG18" s="19">
        <v>1350000</v>
      </c>
      <c r="AH18" s="11">
        <v>2354000</v>
      </c>
      <c r="AI18" s="98">
        <f t="shared" si="7"/>
        <v>26074150</v>
      </c>
      <c r="AJ18" s="32">
        <v>64232260</v>
      </c>
      <c r="AK18" s="103">
        <f t="shared" si="2"/>
        <v>59.4</v>
      </c>
      <c r="AM18" s="96">
        <f t="shared" si="5"/>
        <v>0</v>
      </c>
      <c r="AN18" s="31">
        <f t="shared" si="3"/>
        <v>64232</v>
      </c>
    </row>
    <row r="19" spans="1:40" ht="30" customHeight="1">
      <c r="A19" s="44" t="s">
        <v>11</v>
      </c>
      <c r="B19" s="45">
        <v>22237384</v>
      </c>
      <c r="C19" s="46">
        <v>7711072</v>
      </c>
      <c r="D19" s="47">
        <v>1497289</v>
      </c>
      <c r="E19" s="46">
        <v>10071604</v>
      </c>
      <c r="F19" s="47">
        <v>391907</v>
      </c>
      <c r="G19" s="60">
        <v>761647</v>
      </c>
      <c r="H19" s="60">
        <v>444650</v>
      </c>
      <c r="I19" s="47">
        <v>268747</v>
      </c>
      <c r="J19" s="47">
        <v>49919</v>
      </c>
      <c r="K19" s="47">
        <v>1811228</v>
      </c>
      <c r="L19" s="47">
        <v>1922784</v>
      </c>
      <c r="M19" s="47">
        <v>1962404</v>
      </c>
      <c r="N19" s="48">
        <f t="shared" si="6"/>
        <v>29850670</v>
      </c>
      <c r="O19" s="45">
        <v>457923</v>
      </c>
      <c r="P19" s="47">
        <v>77548</v>
      </c>
      <c r="Q19" s="47">
        <v>25816</v>
      </c>
      <c r="R19" s="47">
        <v>14280</v>
      </c>
      <c r="S19" s="47">
        <v>1434062</v>
      </c>
      <c r="T19" s="47">
        <v>0</v>
      </c>
      <c r="U19" s="47">
        <v>0</v>
      </c>
      <c r="V19" s="47">
        <v>174111</v>
      </c>
      <c r="W19" s="47">
        <v>0</v>
      </c>
      <c r="X19" s="49">
        <v>271534</v>
      </c>
      <c r="Y19" s="48">
        <v>2071668</v>
      </c>
      <c r="Z19" s="77">
        <v>1499115</v>
      </c>
      <c r="AA19" s="61">
        <v>572553</v>
      </c>
      <c r="AB19" s="47">
        <v>34050</v>
      </c>
      <c r="AC19" s="47">
        <v>7486154</v>
      </c>
      <c r="AD19" s="47">
        <v>46670</v>
      </c>
      <c r="AE19" s="47">
        <v>2653190</v>
      </c>
      <c r="AF19" s="47">
        <v>4149800</v>
      </c>
      <c r="AG19" s="49">
        <v>0</v>
      </c>
      <c r="AH19" s="47">
        <v>1725700</v>
      </c>
      <c r="AI19" s="100">
        <f t="shared" si="7"/>
        <v>18896806</v>
      </c>
      <c r="AJ19" s="51">
        <v>48747476</v>
      </c>
      <c r="AK19" s="105">
        <f t="shared" si="2"/>
        <v>61.2</v>
      </c>
      <c r="AM19" s="96">
        <f t="shared" si="5"/>
        <v>0</v>
      </c>
      <c r="AN19" s="31">
        <f t="shared" si="3"/>
        <v>48747</v>
      </c>
    </row>
    <row r="20" spans="1:40" ht="30" customHeight="1">
      <c r="A20" s="10" t="s">
        <v>12</v>
      </c>
      <c r="B20" s="29">
        <v>20716738</v>
      </c>
      <c r="C20" s="25">
        <v>6636497</v>
      </c>
      <c r="D20" s="11">
        <v>848226</v>
      </c>
      <c r="E20" s="25">
        <v>10092169</v>
      </c>
      <c r="F20" s="11">
        <v>640629</v>
      </c>
      <c r="G20" s="18">
        <v>773381</v>
      </c>
      <c r="H20" s="18">
        <v>79224</v>
      </c>
      <c r="I20" s="11">
        <v>134487</v>
      </c>
      <c r="J20" s="11">
        <v>17215</v>
      </c>
      <c r="K20" s="11">
        <v>648539</v>
      </c>
      <c r="L20" s="11">
        <v>1272832</v>
      </c>
      <c r="M20" s="11">
        <v>2493881</v>
      </c>
      <c r="N20" s="12">
        <f t="shared" si="6"/>
        <v>26776926</v>
      </c>
      <c r="O20" s="29">
        <v>615832</v>
      </c>
      <c r="P20" s="11">
        <v>65424</v>
      </c>
      <c r="Q20" s="11">
        <v>21765</v>
      </c>
      <c r="R20" s="11">
        <v>12106</v>
      </c>
      <c r="S20" s="11">
        <v>1242205</v>
      </c>
      <c r="T20" s="11">
        <v>88013</v>
      </c>
      <c r="U20" s="11">
        <v>0</v>
      </c>
      <c r="V20" s="11">
        <v>232892</v>
      </c>
      <c r="W20" s="11">
        <v>0</v>
      </c>
      <c r="X20" s="19">
        <v>312168</v>
      </c>
      <c r="Y20" s="12">
        <v>2181049</v>
      </c>
      <c r="Z20" s="76">
        <v>1279152</v>
      </c>
      <c r="AA20" s="20">
        <v>901897</v>
      </c>
      <c r="AB20" s="11">
        <v>27914</v>
      </c>
      <c r="AC20" s="11">
        <v>5031764</v>
      </c>
      <c r="AD20" s="11">
        <v>0</v>
      </c>
      <c r="AE20" s="11">
        <v>2773386</v>
      </c>
      <c r="AF20" s="11">
        <v>4369000</v>
      </c>
      <c r="AG20" s="19">
        <v>1500000</v>
      </c>
      <c r="AH20" s="11">
        <v>1573000</v>
      </c>
      <c r="AI20" s="98">
        <f t="shared" si="7"/>
        <v>16973518</v>
      </c>
      <c r="AJ20" s="32">
        <v>43750444</v>
      </c>
      <c r="AK20" s="103">
        <f t="shared" si="2"/>
        <v>61.2</v>
      </c>
      <c r="AM20" s="96">
        <f t="shared" si="5"/>
        <v>0</v>
      </c>
      <c r="AN20" s="31">
        <f t="shared" si="3"/>
        <v>43750</v>
      </c>
    </row>
    <row r="21" spans="1:40" ht="30" customHeight="1">
      <c r="A21" s="44" t="s">
        <v>13</v>
      </c>
      <c r="B21" s="45">
        <v>20410573</v>
      </c>
      <c r="C21" s="46">
        <v>7782757</v>
      </c>
      <c r="D21" s="47">
        <v>886301</v>
      </c>
      <c r="E21" s="46">
        <v>8973525</v>
      </c>
      <c r="F21" s="47">
        <v>376297</v>
      </c>
      <c r="G21" s="60">
        <v>444104</v>
      </c>
      <c r="H21" s="60">
        <v>123778</v>
      </c>
      <c r="I21" s="47">
        <v>261996</v>
      </c>
      <c r="J21" s="47">
        <v>34093</v>
      </c>
      <c r="K21" s="47">
        <v>316178</v>
      </c>
      <c r="L21" s="47">
        <v>1619598</v>
      </c>
      <c r="M21" s="47">
        <v>2821470</v>
      </c>
      <c r="N21" s="48">
        <f t="shared" si="6"/>
        <v>26408087</v>
      </c>
      <c r="O21" s="45">
        <v>460636</v>
      </c>
      <c r="P21" s="47">
        <v>78846</v>
      </c>
      <c r="Q21" s="47">
        <v>26253</v>
      </c>
      <c r="R21" s="47">
        <v>14502</v>
      </c>
      <c r="S21" s="47">
        <v>1358873</v>
      </c>
      <c r="T21" s="47">
        <v>28535</v>
      </c>
      <c r="U21" s="47">
        <v>0</v>
      </c>
      <c r="V21" s="47">
        <v>175144</v>
      </c>
      <c r="W21" s="47">
        <v>0</v>
      </c>
      <c r="X21" s="49">
        <v>271110</v>
      </c>
      <c r="Y21" s="48">
        <v>3649434</v>
      </c>
      <c r="Z21" s="77">
        <v>2879393</v>
      </c>
      <c r="AA21" s="61">
        <v>770041</v>
      </c>
      <c r="AB21" s="47">
        <v>33258</v>
      </c>
      <c r="AC21" s="47">
        <v>5013845</v>
      </c>
      <c r="AD21" s="47">
        <v>0</v>
      </c>
      <c r="AE21" s="47">
        <v>1979274</v>
      </c>
      <c r="AF21" s="47">
        <v>3894100</v>
      </c>
      <c r="AG21" s="49">
        <v>195000</v>
      </c>
      <c r="AH21" s="47">
        <v>1752200</v>
      </c>
      <c r="AI21" s="100">
        <f t="shared" si="7"/>
        <v>16983810</v>
      </c>
      <c r="AJ21" s="51">
        <v>43391897</v>
      </c>
      <c r="AK21" s="105">
        <f t="shared" si="2"/>
        <v>60.9</v>
      </c>
      <c r="AM21" s="96">
        <f t="shared" si="5"/>
        <v>0</v>
      </c>
      <c r="AN21" s="31">
        <f t="shared" si="3"/>
        <v>43392</v>
      </c>
    </row>
    <row r="22" spans="1:40" ht="30" customHeight="1">
      <c r="A22" s="10" t="s">
        <v>14</v>
      </c>
      <c r="B22" s="29">
        <v>15682149</v>
      </c>
      <c r="C22" s="25">
        <v>5455459</v>
      </c>
      <c r="D22" s="11">
        <v>1216689</v>
      </c>
      <c r="E22" s="25">
        <v>7250820</v>
      </c>
      <c r="F22" s="11">
        <v>370277</v>
      </c>
      <c r="G22" s="18">
        <v>772317</v>
      </c>
      <c r="H22" s="18">
        <v>89315</v>
      </c>
      <c r="I22" s="11">
        <v>266866</v>
      </c>
      <c r="J22" s="11">
        <v>159998</v>
      </c>
      <c r="K22" s="11">
        <v>3091808</v>
      </c>
      <c r="L22" s="11">
        <v>1941652</v>
      </c>
      <c r="M22" s="11">
        <v>1776025</v>
      </c>
      <c r="N22" s="12">
        <f t="shared" si="6"/>
        <v>24150407</v>
      </c>
      <c r="O22" s="29">
        <v>312873</v>
      </c>
      <c r="P22" s="11">
        <v>53268</v>
      </c>
      <c r="Q22" s="11">
        <v>17732</v>
      </c>
      <c r="R22" s="11">
        <v>9815</v>
      </c>
      <c r="S22" s="11">
        <v>915568</v>
      </c>
      <c r="T22" s="11">
        <v>225393</v>
      </c>
      <c r="U22" s="11">
        <v>0</v>
      </c>
      <c r="V22" s="11">
        <v>118962</v>
      </c>
      <c r="W22" s="11">
        <v>0</v>
      </c>
      <c r="X22" s="19">
        <v>208368</v>
      </c>
      <c r="Y22" s="12">
        <v>151145</v>
      </c>
      <c r="Z22" s="76">
        <v>0</v>
      </c>
      <c r="AA22" s="20">
        <v>151145</v>
      </c>
      <c r="AB22" s="11">
        <v>20046</v>
      </c>
      <c r="AC22" s="11">
        <v>5060049</v>
      </c>
      <c r="AD22" s="11">
        <v>139521</v>
      </c>
      <c r="AE22" s="11">
        <v>1415643</v>
      </c>
      <c r="AF22" s="11">
        <v>2629000</v>
      </c>
      <c r="AG22" s="19">
        <v>0</v>
      </c>
      <c r="AH22" s="11">
        <v>1029800</v>
      </c>
      <c r="AI22" s="98">
        <f t="shared" si="7"/>
        <v>11277383</v>
      </c>
      <c r="AJ22" s="32">
        <v>35427790</v>
      </c>
      <c r="AK22" s="103">
        <f t="shared" si="2"/>
        <v>68.2</v>
      </c>
      <c r="AM22" s="96">
        <f t="shared" si="5"/>
        <v>0</v>
      </c>
      <c r="AN22" s="31">
        <f t="shared" si="3"/>
        <v>35428</v>
      </c>
    </row>
    <row r="23" spans="1:40" ht="30" customHeight="1">
      <c r="A23" s="44" t="s">
        <v>15</v>
      </c>
      <c r="B23" s="45">
        <v>14572895</v>
      </c>
      <c r="C23" s="46">
        <v>4731168</v>
      </c>
      <c r="D23" s="47">
        <v>824323</v>
      </c>
      <c r="E23" s="46">
        <v>6915923</v>
      </c>
      <c r="F23" s="47">
        <v>872220</v>
      </c>
      <c r="G23" s="60">
        <v>309978</v>
      </c>
      <c r="H23" s="60">
        <v>52893</v>
      </c>
      <c r="I23" s="47">
        <v>145000</v>
      </c>
      <c r="J23" s="47">
        <v>3778</v>
      </c>
      <c r="K23" s="47">
        <v>541638</v>
      </c>
      <c r="L23" s="47">
        <v>1276032</v>
      </c>
      <c r="M23" s="47">
        <v>433306</v>
      </c>
      <c r="N23" s="48">
        <f t="shared" si="6"/>
        <v>18207740</v>
      </c>
      <c r="O23" s="45">
        <v>456284</v>
      </c>
      <c r="P23" s="47">
        <v>45067</v>
      </c>
      <c r="Q23" s="47">
        <v>14994</v>
      </c>
      <c r="R23" s="47">
        <v>8331</v>
      </c>
      <c r="S23" s="47">
        <v>857462</v>
      </c>
      <c r="T23" s="47">
        <v>49834</v>
      </c>
      <c r="U23" s="47">
        <v>0</v>
      </c>
      <c r="V23" s="47">
        <v>173494</v>
      </c>
      <c r="W23" s="47">
        <v>0</v>
      </c>
      <c r="X23" s="49">
        <v>216888</v>
      </c>
      <c r="Y23" s="48">
        <v>2401483</v>
      </c>
      <c r="Z23" s="77">
        <v>1751845</v>
      </c>
      <c r="AA23" s="61">
        <v>649638</v>
      </c>
      <c r="AB23" s="47">
        <v>20053</v>
      </c>
      <c r="AC23" s="47">
        <v>5099313</v>
      </c>
      <c r="AD23" s="47">
        <v>0</v>
      </c>
      <c r="AE23" s="47">
        <v>1548130</v>
      </c>
      <c r="AF23" s="47">
        <v>3974000</v>
      </c>
      <c r="AG23" s="49">
        <v>14400</v>
      </c>
      <c r="AH23" s="47">
        <v>1000000</v>
      </c>
      <c r="AI23" s="100">
        <f t="shared" si="7"/>
        <v>14865333</v>
      </c>
      <c r="AJ23" s="51">
        <v>33073073</v>
      </c>
      <c r="AK23" s="105">
        <f t="shared" si="2"/>
        <v>55.1</v>
      </c>
      <c r="AM23" s="96">
        <f t="shared" si="5"/>
        <v>0</v>
      </c>
      <c r="AN23" s="31">
        <f t="shared" si="3"/>
        <v>33073</v>
      </c>
    </row>
    <row r="24" spans="1:40" ht="30" customHeight="1">
      <c r="A24" s="10" t="s">
        <v>16</v>
      </c>
      <c r="B24" s="29">
        <v>3174277</v>
      </c>
      <c r="C24" s="25">
        <v>960827</v>
      </c>
      <c r="D24" s="11">
        <v>66023</v>
      </c>
      <c r="E24" s="25">
        <v>1517923</v>
      </c>
      <c r="F24" s="11">
        <v>87640</v>
      </c>
      <c r="G24" s="18">
        <v>132507</v>
      </c>
      <c r="H24" s="18">
        <v>91640</v>
      </c>
      <c r="I24" s="11">
        <v>19785</v>
      </c>
      <c r="J24" s="11">
        <v>38369</v>
      </c>
      <c r="K24" s="11">
        <v>238120</v>
      </c>
      <c r="L24" s="11">
        <v>273930</v>
      </c>
      <c r="M24" s="11">
        <v>112611</v>
      </c>
      <c r="N24" s="12">
        <f t="shared" si="6"/>
        <v>4168879</v>
      </c>
      <c r="O24" s="29">
        <v>81139</v>
      </c>
      <c r="P24" s="11">
        <v>10187</v>
      </c>
      <c r="Q24" s="11">
        <v>3392</v>
      </c>
      <c r="R24" s="11">
        <v>1866</v>
      </c>
      <c r="S24" s="11">
        <v>282649</v>
      </c>
      <c r="T24" s="11">
        <v>9462</v>
      </c>
      <c r="U24" s="11">
        <v>0</v>
      </c>
      <c r="V24" s="11">
        <v>30846</v>
      </c>
      <c r="W24" s="11">
        <v>0</v>
      </c>
      <c r="X24" s="19">
        <v>31330</v>
      </c>
      <c r="Y24" s="12">
        <v>2696474</v>
      </c>
      <c r="Z24" s="76">
        <v>2316962</v>
      </c>
      <c r="AA24" s="20">
        <v>379512</v>
      </c>
      <c r="AB24" s="11">
        <v>3725</v>
      </c>
      <c r="AC24" s="11">
        <v>1310682</v>
      </c>
      <c r="AD24" s="11">
        <v>0</v>
      </c>
      <c r="AE24" s="11">
        <v>538493</v>
      </c>
      <c r="AF24" s="11">
        <v>493900</v>
      </c>
      <c r="AG24" s="19">
        <v>0</v>
      </c>
      <c r="AH24" s="11">
        <v>373400</v>
      </c>
      <c r="AI24" s="98">
        <f t="shared" si="7"/>
        <v>5494145</v>
      </c>
      <c r="AJ24" s="32">
        <v>9663024</v>
      </c>
      <c r="AK24" s="103">
        <f t="shared" si="2"/>
        <v>43.1</v>
      </c>
      <c r="AM24" s="96">
        <f t="shared" si="5"/>
        <v>0</v>
      </c>
      <c r="AN24" s="31">
        <f t="shared" si="3"/>
        <v>9663</v>
      </c>
    </row>
    <row r="25" spans="1:40" ht="30" customHeight="1">
      <c r="A25" s="44" t="s">
        <v>17</v>
      </c>
      <c r="B25" s="45">
        <v>10019686</v>
      </c>
      <c r="C25" s="46">
        <v>3553106</v>
      </c>
      <c r="D25" s="47">
        <v>349616</v>
      </c>
      <c r="E25" s="46">
        <v>5054034</v>
      </c>
      <c r="F25" s="47">
        <v>132660</v>
      </c>
      <c r="G25" s="60">
        <v>211366</v>
      </c>
      <c r="H25" s="60">
        <v>81803</v>
      </c>
      <c r="I25" s="47">
        <v>2746110</v>
      </c>
      <c r="J25" s="47">
        <v>28964</v>
      </c>
      <c r="K25" s="47">
        <v>11657</v>
      </c>
      <c r="L25" s="47">
        <v>1365620</v>
      </c>
      <c r="M25" s="47">
        <v>1198381</v>
      </c>
      <c r="N25" s="48">
        <f t="shared" si="6"/>
        <v>15796247</v>
      </c>
      <c r="O25" s="45">
        <v>218835</v>
      </c>
      <c r="P25" s="47">
        <v>34852</v>
      </c>
      <c r="Q25" s="47">
        <v>11596</v>
      </c>
      <c r="R25" s="47">
        <v>6444</v>
      </c>
      <c r="S25" s="47">
        <v>613223</v>
      </c>
      <c r="T25" s="47">
        <v>100454</v>
      </c>
      <c r="U25" s="47">
        <v>0</v>
      </c>
      <c r="V25" s="47">
        <v>83206</v>
      </c>
      <c r="W25" s="47">
        <v>0</v>
      </c>
      <c r="X25" s="49">
        <v>204441</v>
      </c>
      <c r="Y25" s="48">
        <v>98313</v>
      </c>
      <c r="Z25" s="77">
        <v>0</v>
      </c>
      <c r="AA25" s="61">
        <v>98313</v>
      </c>
      <c r="AB25" s="47">
        <v>12122</v>
      </c>
      <c r="AC25" s="47">
        <v>2621363</v>
      </c>
      <c r="AD25" s="47">
        <v>29102</v>
      </c>
      <c r="AE25" s="47">
        <v>767186</v>
      </c>
      <c r="AF25" s="47">
        <v>3246500</v>
      </c>
      <c r="AG25" s="49">
        <v>1736000</v>
      </c>
      <c r="AH25" s="47">
        <v>660000</v>
      </c>
      <c r="AI25" s="100">
        <f t="shared" si="7"/>
        <v>8047637</v>
      </c>
      <c r="AJ25" s="51">
        <v>23843884</v>
      </c>
      <c r="AK25" s="105">
        <f t="shared" si="2"/>
        <v>66.2</v>
      </c>
      <c r="AM25" s="96">
        <f t="shared" si="5"/>
        <v>0</v>
      </c>
      <c r="AN25" s="31">
        <f t="shared" si="3"/>
        <v>23844</v>
      </c>
    </row>
    <row r="26" spans="1:40" ht="30" customHeight="1">
      <c r="A26" s="10" t="s">
        <v>18</v>
      </c>
      <c r="B26" s="29">
        <v>11517190</v>
      </c>
      <c r="C26" s="25">
        <v>3655177</v>
      </c>
      <c r="D26" s="11">
        <v>205093</v>
      </c>
      <c r="E26" s="25">
        <v>6680247</v>
      </c>
      <c r="F26" s="11">
        <v>571531</v>
      </c>
      <c r="G26" s="18">
        <v>472325</v>
      </c>
      <c r="H26" s="18">
        <v>166443</v>
      </c>
      <c r="I26" s="11">
        <v>189575</v>
      </c>
      <c r="J26" s="11">
        <v>142664</v>
      </c>
      <c r="K26" s="11">
        <v>835088</v>
      </c>
      <c r="L26" s="11">
        <v>1212625</v>
      </c>
      <c r="M26" s="11">
        <v>1747234</v>
      </c>
      <c r="N26" s="12">
        <f t="shared" si="6"/>
        <v>16854675</v>
      </c>
      <c r="O26" s="29">
        <v>268159</v>
      </c>
      <c r="P26" s="11">
        <v>36094</v>
      </c>
      <c r="Q26" s="11">
        <v>12005</v>
      </c>
      <c r="R26" s="11">
        <v>6688</v>
      </c>
      <c r="S26" s="11">
        <v>701823</v>
      </c>
      <c r="T26" s="11">
        <v>25402</v>
      </c>
      <c r="U26" s="11">
        <v>0</v>
      </c>
      <c r="V26" s="11">
        <v>102704</v>
      </c>
      <c r="W26" s="11">
        <v>0</v>
      </c>
      <c r="X26" s="19">
        <v>155747</v>
      </c>
      <c r="Y26" s="12">
        <v>567092</v>
      </c>
      <c r="Z26" s="76">
        <v>320483</v>
      </c>
      <c r="AA26" s="20">
        <v>246609</v>
      </c>
      <c r="AB26" s="11">
        <v>12918</v>
      </c>
      <c r="AC26" s="11">
        <v>2702177</v>
      </c>
      <c r="AD26" s="11">
        <v>0</v>
      </c>
      <c r="AE26" s="11">
        <v>1199709</v>
      </c>
      <c r="AF26" s="11">
        <v>2742200</v>
      </c>
      <c r="AG26" s="19">
        <v>1363300</v>
      </c>
      <c r="AH26" s="11">
        <v>846000</v>
      </c>
      <c r="AI26" s="98">
        <f t="shared" si="7"/>
        <v>8532718</v>
      </c>
      <c r="AJ26" s="32">
        <v>25387393</v>
      </c>
      <c r="AK26" s="103">
        <f t="shared" si="2"/>
        <v>66.4</v>
      </c>
      <c r="AM26" s="96">
        <f t="shared" si="5"/>
        <v>0</v>
      </c>
      <c r="AN26" s="31">
        <f t="shared" si="3"/>
        <v>25387</v>
      </c>
    </row>
    <row r="27" spans="1:40" ht="30" customHeight="1">
      <c r="A27" s="44" t="s">
        <v>19</v>
      </c>
      <c r="B27" s="45">
        <v>4726793</v>
      </c>
      <c r="C27" s="46">
        <v>1491027</v>
      </c>
      <c r="D27" s="47">
        <v>64734</v>
      </c>
      <c r="E27" s="46">
        <v>2611217</v>
      </c>
      <c r="F27" s="47">
        <v>164731</v>
      </c>
      <c r="G27" s="60">
        <v>250419</v>
      </c>
      <c r="H27" s="60">
        <v>25664</v>
      </c>
      <c r="I27" s="47">
        <v>59413</v>
      </c>
      <c r="J27" s="47">
        <v>3258</v>
      </c>
      <c r="K27" s="47">
        <v>180259</v>
      </c>
      <c r="L27" s="47">
        <v>944860</v>
      </c>
      <c r="M27" s="47">
        <v>284270</v>
      </c>
      <c r="N27" s="48">
        <f t="shared" si="6"/>
        <v>6639667</v>
      </c>
      <c r="O27" s="45">
        <v>277930</v>
      </c>
      <c r="P27" s="47">
        <v>15684</v>
      </c>
      <c r="Q27" s="47">
        <v>5221</v>
      </c>
      <c r="R27" s="47">
        <v>2885</v>
      </c>
      <c r="S27" s="47">
        <v>357049</v>
      </c>
      <c r="T27" s="47">
        <v>160740</v>
      </c>
      <c r="U27" s="47">
        <v>0</v>
      </c>
      <c r="V27" s="47">
        <v>105667</v>
      </c>
      <c r="W27" s="47">
        <v>0</v>
      </c>
      <c r="X27" s="49">
        <v>63346</v>
      </c>
      <c r="Y27" s="48">
        <v>4912997</v>
      </c>
      <c r="Z27" s="77">
        <v>4262621</v>
      </c>
      <c r="AA27" s="61">
        <v>650376</v>
      </c>
      <c r="AB27" s="47">
        <v>7648</v>
      </c>
      <c r="AC27" s="47">
        <v>1947715</v>
      </c>
      <c r="AD27" s="47">
        <v>0</v>
      </c>
      <c r="AE27" s="47">
        <v>1002694</v>
      </c>
      <c r="AF27" s="47">
        <v>1138500</v>
      </c>
      <c r="AG27" s="49">
        <v>0</v>
      </c>
      <c r="AH27" s="47">
        <v>853100</v>
      </c>
      <c r="AI27" s="100">
        <f t="shared" si="7"/>
        <v>9998076</v>
      </c>
      <c r="AJ27" s="51">
        <v>16637743</v>
      </c>
      <c r="AK27" s="105">
        <f t="shared" si="2"/>
        <v>39.9</v>
      </c>
      <c r="AM27" s="96">
        <f t="shared" si="5"/>
        <v>0</v>
      </c>
      <c r="AN27" s="31">
        <f t="shared" si="3"/>
        <v>16638</v>
      </c>
    </row>
    <row r="28" spans="1:40" ht="30" customHeight="1">
      <c r="A28" s="10" t="s">
        <v>20</v>
      </c>
      <c r="B28" s="29">
        <v>9987035</v>
      </c>
      <c r="C28" s="25">
        <v>1764493</v>
      </c>
      <c r="D28" s="11">
        <v>307948</v>
      </c>
      <c r="E28" s="25">
        <v>7482404</v>
      </c>
      <c r="F28" s="11">
        <v>21689</v>
      </c>
      <c r="G28" s="18">
        <v>330643</v>
      </c>
      <c r="H28" s="18">
        <v>21445</v>
      </c>
      <c r="I28" s="11">
        <v>126102</v>
      </c>
      <c r="J28" s="11">
        <v>23437</v>
      </c>
      <c r="K28" s="11">
        <v>1253294</v>
      </c>
      <c r="L28" s="11">
        <v>1446818</v>
      </c>
      <c r="M28" s="11">
        <v>462636</v>
      </c>
      <c r="N28" s="12">
        <f t="shared" si="6"/>
        <v>13673099</v>
      </c>
      <c r="O28" s="29">
        <v>269340</v>
      </c>
      <c r="P28" s="11">
        <v>17807</v>
      </c>
      <c r="Q28" s="11">
        <v>5928</v>
      </c>
      <c r="R28" s="11">
        <v>3278</v>
      </c>
      <c r="S28" s="11">
        <v>362753</v>
      </c>
      <c r="T28" s="11">
        <v>31633</v>
      </c>
      <c r="U28" s="11">
        <v>0</v>
      </c>
      <c r="V28" s="11">
        <v>83095</v>
      </c>
      <c r="W28" s="11">
        <v>0</v>
      </c>
      <c r="X28" s="19">
        <v>80316</v>
      </c>
      <c r="Y28" s="12">
        <v>948448</v>
      </c>
      <c r="Z28" s="76">
        <v>784885</v>
      </c>
      <c r="AA28" s="20">
        <v>163563</v>
      </c>
      <c r="AB28" s="11">
        <v>8553</v>
      </c>
      <c r="AC28" s="11">
        <v>2511024</v>
      </c>
      <c r="AD28" s="11">
        <v>4915</v>
      </c>
      <c r="AE28" s="11">
        <v>831840</v>
      </c>
      <c r="AF28" s="11">
        <v>35400</v>
      </c>
      <c r="AG28" s="19">
        <v>0</v>
      </c>
      <c r="AH28" s="11">
        <v>0</v>
      </c>
      <c r="AI28" s="98">
        <f t="shared" si="7"/>
        <v>5194330</v>
      </c>
      <c r="AJ28" s="32">
        <v>18867429</v>
      </c>
      <c r="AK28" s="103">
        <f t="shared" si="2"/>
        <v>72.5</v>
      </c>
      <c r="AM28" s="96">
        <f t="shared" si="5"/>
        <v>0</v>
      </c>
      <c r="AN28" s="31">
        <f t="shared" si="3"/>
        <v>18867</v>
      </c>
    </row>
    <row r="29" spans="1:40" ht="30" customHeight="1">
      <c r="A29" s="44" t="s">
        <v>61</v>
      </c>
      <c r="B29" s="45">
        <v>6977286</v>
      </c>
      <c r="C29" s="46">
        <v>2384853</v>
      </c>
      <c r="D29" s="47">
        <v>221822</v>
      </c>
      <c r="E29" s="46">
        <v>3563966</v>
      </c>
      <c r="F29" s="47">
        <v>290198</v>
      </c>
      <c r="G29" s="60">
        <v>269434</v>
      </c>
      <c r="H29" s="60">
        <v>42475</v>
      </c>
      <c r="I29" s="47">
        <v>101152</v>
      </c>
      <c r="J29" s="47">
        <v>5576</v>
      </c>
      <c r="K29" s="47">
        <v>1050939</v>
      </c>
      <c r="L29" s="47">
        <v>322782</v>
      </c>
      <c r="M29" s="47">
        <v>885980</v>
      </c>
      <c r="N29" s="48">
        <f t="shared" si="6"/>
        <v>9945822</v>
      </c>
      <c r="O29" s="45">
        <v>336326</v>
      </c>
      <c r="P29" s="47">
        <v>23987</v>
      </c>
      <c r="Q29" s="47">
        <v>7983</v>
      </c>
      <c r="R29" s="47">
        <v>4426</v>
      </c>
      <c r="S29" s="47">
        <v>456239</v>
      </c>
      <c r="T29" s="47">
        <v>64771</v>
      </c>
      <c r="U29" s="47">
        <v>0</v>
      </c>
      <c r="V29" s="47">
        <v>127688</v>
      </c>
      <c r="W29" s="47">
        <v>0</v>
      </c>
      <c r="X29" s="49">
        <v>107397</v>
      </c>
      <c r="Y29" s="48">
        <v>2997085</v>
      </c>
      <c r="Z29" s="77">
        <v>2518179</v>
      </c>
      <c r="AA29" s="61">
        <v>478906</v>
      </c>
      <c r="AB29" s="47">
        <v>9193</v>
      </c>
      <c r="AC29" s="47">
        <v>2623947</v>
      </c>
      <c r="AD29" s="47">
        <v>0</v>
      </c>
      <c r="AE29" s="47">
        <v>1045580</v>
      </c>
      <c r="AF29" s="47">
        <v>1676200</v>
      </c>
      <c r="AG29" s="49">
        <v>0</v>
      </c>
      <c r="AH29" s="47">
        <v>697000</v>
      </c>
      <c r="AI29" s="100">
        <f t="shared" si="7"/>
        <v>9480822</v>
      </c>
      <c r="AJ29" s="51">
        <v>19426644</v>
      </c>
      <c r="AK29" s="105">
        <f t="shared" si="2"/>
        <v>51.2</v>
      </c>
      <c r="AM29" s="96">
        <f t="shared" si="5"/>
        <v>0</v>
      </c>
      <c r="AN29" s="31">
        <f t="shared" si="3"/>
        <v>19427</v>
      </c>
    </row>
    <row r="30" spans="1:40" ht="30" customHeight="1">
      <c r="A30" s="10" t="s">
        <v>62</v>
      </c>
      <c r="B30" s="29">
        <v>6799626</v>
      </c>
      <c r="C30" s="25">
        <v>2509438</v>
      </c>
      <c r="D30" s="11">
        <v>132110</v>
      </c>
      <c r="E30" s="25">
        <v>3446115</v>
      </c>
      <c r="F30" s="11">
        <v>471122</v>
      </c>
      <c r="G30" s="18">
        <v>257984</v>
      </c>
      <c r="H30" s="18">
        <v>66606</v>
      </c>
      <c r="I30" s="11">
        <v>117897</v>
      </c>
      <c r="J30" s="11">
        <v>2180</v>
      </c>
      <c r="K30" s="11">
        <v>835663</v>
      </c>
      <c r="L30" s="11">
        <v>745114</v>
      </c>
      <c r="M30" s="11">
        <v>197597</v>
      </c>
      <c r="N30" s="12">
        <f t="shared" si="6"/>
        <v>9493789</v>
      </c>
      <c r="O30" s="29">
        <v>209895</v>
      </c>
      <c r="P30" s="11">
        <v>25610</v>
      </c>
      <c r="Q30" s="11">
        <v>8525</v>
      </c>
      <c r="R30" s="11">
        <v>4719</v>
      </c>
      <c r="S30" s="11">
        <v>486040</v>
      </c>
      <c r="T30" s="11">
        <v>120116</v>
      </c>
      <c r="U30" s="11">
        <v>0</v>
      </c>
      <c r="V30" s="11">
        <v>79737</v>
      </c>
      <c r="W30" s="11">
        <v>0</v>
      </c>
      <c r="X30" s="19">
        <v>91292</v>
      </c>
      <c r="Y30" s="12">
        <v>3080575</v>
      </c>
      <c r="Z30" s="76">
        <v>2633752</v>
      </c>
      <c r="AA30" s="20">
        <v>446823</v>
      </c>
      <c r="AB30" s="11">
        <v>12440</v>
      </c>
      <c r="AC30" s="11">
        <v>3706482</v>
      </c>
      <c r="AD30" s="11">
        <v>0</v>
      </c>
      <c r="AE30" s="11">
        <v>935824</v>
      </c>
      <c r="AF30" s="11">
        <v>2073200</v>
      </c>
      <c r="AG30" s="19">
        <v>0</v>
      </c>
      <c r="AH30" s="11">
        <v>847600</v>
      </c>
      <c r="AI30" s="98">
        <f t="shared" si="7"/>
        <v>10834455</v>
      </c>
      <c r="AJ30" s="32">
        <v>20328244</v>
      </c>
      <c r="AK30" s="103">
        <f t="shared" si="2"/>
        <v>46.7</v>
      </c>
      <c r="AM30" s="96">
        <f t="shared" si="5"/>
        <v>0</v>
      </c>
      <c r="AN30" s="31">
        <f t="shared" si="3"/>
        <v>20328</v>
      </c>
    </row>
    <row r="31" spans="1:40" ht="30" customHeight="1" thickBot="1">
      <c r="A31" s="72" t="s">
        <v>63</v>
      </c>
      <c r="B31" s="62">
        <v>8013856</v>
      </c>
      <c r="C31" s="63">
        <v>2416959</v>
      </c>
      <c r="D31" s="64">
        <v>344557</v>
      </c>
      <c r="E31" s="63">
        <v>4590248</v>
      </c>
      <c r="F31" s="64">
        <v>107345</v>
      </c>
      <c r="G31" s="65">
        <v>303169</v>
      </c>
      <c r="H31" s="65">
        <v>33608</v>
      </c>
      <c r="I31" s="64">
        <v>51838</v>
      </c>
      <c r="J31" s="64">
        <v>2107</v>
      </c>
      <c r="K31" s="64">
        <v>1387942</v>
      </c>
      <c r="L31" s="64">
        <v>833756</v>
      </c>
      <c r="M31" s="64">
        <v>500121</v>
      </c>
      <c r="N31" s="66">
        <f t="shared" si="6"/>
        <v>11233742</v>
      </c>
      <c r="O31" s="62">
        <v>263550</v>
      </c>
      <c r="P31" s="64">
        <v>24775</v>
      </c>
      <c r="Q31" s="64">
        <v>8248</v>
      </c>
      <c r="R31" s="64">
        <v>4560</v>
      </c>
      <c r="S31" s="64">
        <v>535847</v>
      </c>
      <c r="T31" s="64">
        <v>21353</v>
      </c>
      <c r="U31" s="64">
        <v>0</v>
      </c>
      <c r="V31" s="64">
        <v>97328</v>
      </c>
      <c r="W31" s="64">
        <v>0</v>
      </c>
      <c r="X31" s="68">
        <v>116421</v>
      </c>
      <c r="Y31" s="66">
        <v>2043758</v>
      </c>
      <c r="Z31" s="78">
        <v>1596400</v>
      </c>
      <c r="AA31" s="67">
        <v>447358</v>
      </c>
      <c r="AB31" s="64">
        <v>11224</v>
      </c>
      <c r="AC31" s="64">
        <v>2317988</v>
      </c>
      <c r="AD31" s="64">
        <v>0</v>
      </c>
      <c r="AE31" s="64">
        <v>1278021</v>
      </c>
      <c r="AF31" s="64">
        <v>2519600</v>
      </c>
      <c r="AG31" s="68">
        <v>635000</v>
      </c>
      <c r="AH31" s="64">
        <v>724300</v>
      </c>
      <c r="AI31" s="101">
        <f t="shared" si="7"/>
        <v>9242673</v>
      </c>
      <c r="AJ31" s="69">
        <v>20476415</v>
      </c>
      <c r="AK31" s="106">
        <f t="shared" si="2"/>
        <v>54.9</v>
      </c>
      <c r="AM31" s="96">
        <f t="shared" si="5"/>
        <v>0</v>
      </c>
      <c r="AN31" s="31">
        <f t="shared" si="3"/>
        <v>20476</v>
      </c>
    </row>
    <row r="32" spans="1:40" ht="30" customHeight="1" thickTop="1">
      <c r="A32" s="6" t="s">
        <v>21</v>
      </c>
      <c r="B32" s="7">
        <v>2287848</v>
      </c>
      <c r="C32" s="24">
        <v>481797</v>
      </c>
      <c r="D32" s="8">
        <v>34943</v>
      </c>
      <c r="E32" s="24">
        <v>1380904</v>
      </c>
      <c r="F32" s="8">
        <v>29075</v>
      </c>
      <c r="G32" s="16">
        <v>42829</v>
      </c>
      <c r="H32" s="16">
        <v>10207</v>
      </c>
      <c r="I32" s="8">
        <v>123147</v>
      </c>
      <c r="J32" s="8">
        <v>1816</v>
      </c>
      <c r="K32" s="8">
        <v>5176</v>
      </c>
      <c r="L32" s="8">
        <v>52305</v>
      </c>
      <c r="M32" s="8">
        <v>156598</v>
      </c>
      <c r="N32" s="9">
        <f t="shared" si="6"/>
        <v>2709001</v>
      </c>
      <c r="O32" s="7">
        <v>60048</v>
      </c>
      <c r="P32" s="8">
        <v>5575</v>
      </c>
      <c r="Q32" s="8">
        <v>1861</v>
      </c>
      <c r="R32" s="8">
        <v>1004</v>
      </c>
      <c r="S32" s="8">
        <v>151431</v>
      </c>
      <c r="T32" s="8">
        <v>26178</v>
      </c>
      <c r="U32" s="8">
        <v>0</v>
      </c>
      <c r="V32" s="8">
        <v>22828</v>
      </c>
      <c r="W32" s="8">
        <v>0</v>
      </c>
      <c r="X32" s="17">
        <v>19375</v>
      </c>
      <c r="Y32" s="9">
        <v>845417</v>
      </c>
      <c r="Z32" s="79">
        <v>675637</v>
      </c>
      <c r="AA32" s="21">
        <v>169780</v>
      </c>
      <c r="AB32" s="8">
        <v>1946</v>
      </c>
      <c r="AC32" s="8">
        <v>811012</v>
      </c>
      <c r="AD32" s="8">
        <v>0</v>
      </c>
      <c r="AE32" s="8">
        <v>255643</v>
      </c>
      <c r="AF32" s="8">
        <v>464600</v>
      </c>
      <c r="AG32" s="17">
        <v>0</v>
      </c>
      <c r="AH32" s="8">
        <v>268000</v>
      </c>
      <c r="AI32" s="97">
        <f t="shared" si="7"/>
        <v>2666918</v>
      </c>
      <c r="AJ32" s="31">
        <v>5375919</v>
      </c>
      <c r="AK32" s="102">
        <f t="shared" si="2"/>
        <v>50.4</v>
      </c>
      <c r="AM32" s="96">
        <f t="shared" si="5"/>
        <v>0</v>
      </c>
      <c r="AN32" s="31">
        <f t="shared" si="3"/>
        <v>5376</v>
      </c>
    </row>
    <row r="33" spans="1:40" ht="30" customHeight="1">
      <c r="A33" s="44" t="s">
        <v>22</v>
      </c>
      <c r="B33" s="45">
        <v>917160</v>
      </c>
      <c r="C33" s="46">
        <v>258146</v>
      </c>
      <c r="D33" s="47">
        <v>15373</v>
      </c>
      <c r="E33" s="46">
        <v>510641</v>
      </c>
      <c r="F33" s="47">
        <v>23522</v>
      </c>
      <c r="G33" s="60">
        <v>97036</v>
      </c>
      <c r="H33" s="60">
        <v>4520</v>
      </c>
      <c r="I33" s="47">
        <v>14882</v>
      </c>
      <c r="J33" s="47">
        <v>2702</v>
      </c>
      <c r="K33" s="47">
        <v>82691</v>
      </c>
      <c r="L33" s="47">
        <v>228709</v>
      </c>
      <c r="M33" s="47">
        <v>100761</v>
      </c>
      <c r="N33" s="48">
        <f t="shared" si="6"/>
        <v>1471983</v>
      </c>
      <c r="O33" s="45">
        <v>50713</v>
      </c>
      <c r="P33" s="47">
        <v>2768</v>
      </c>
      <c r="Q33" s="47">
        <v>920</v>
      </c>
      <c r="R33" s="47">
        <v>509</v>
      </c>
      <c r="S33" s="47">
        <v>79617</v>
      </c>
      <c r="T33" s="47">
        <v>0</v>
      </c>
      <c r="U33" s="47">
        <v>0</v>
      </c>
      <c r="V33" s="47">
        <v>19277</v>
      </c>
      <c r="W33" s="47">
        <v>0</v>
      </c>
      <c r="X33" s="49">
        <v>12410</v>
      </c>
      <c r="Y33" s="48">
        <v>1455429</v>
      </c>
      <c r="Z33" s="77">
        <v>1173841</v>
      </c>
      <c r="AA33" s="61">
        <v>281588</v>
      </c>
      <c r="AB33" s="47">
        <v>1808</v>
      </c>
      <c r="AC33" s="47">
        <v>463252</v>
      </c>
      <c r="AD33" s="47">
        <v>0</v>
      </c>
      <c r="AE33" s="47">
        <v>306868</v>
      </c>
      <c r="AF33" s="47">
        <v>461126</v>
      </c>
      <c r="AG33" s="49">
        <v>0</v>
      </c>
      <c r="AH33" s="47">
        <v>211026</v>
      </c>
      <c r="AI33" s="100">
        <f t="shared" si="7"/>
        <v>2854697</v>
      </c>
      <c r="AJ33" s="51">
        <v>4326680</v>
      </c>
      <c r="AK33" s="105">
        <f t="shared" si="2"/>
        <v>34</v>
      </c>
      <c r="AM33" s="96">
        <f t="shared" si="5"/>
        <v>0</v>
      </c>
      <c r="AN33" s="31">
        <f t="shared" si="3"/>
        <v>4327</v>
      </c>
    </row>
    <row r="34" spans="1:40" ht="30" customHeight="1">
      <c r="A34" s="10" t="s">
        <v>23</v>
      </c>
      <c r="B34" s="29">
        <v>942933</v>
      </c>
      <c r="C34" s="25">
        <v>304982</v>
      </c>
      <c r="D34" s="11">
        <v>10485</v>
      </c>
      <c r="E34" s="25">
        <v>497638</v>
      </c>
      <c r="F34" s="11">
        <v>24131</v>
      </c>
      <c r="G34" s="18">
        <v>107445</v>
      </c>
      <c r="H34" s="18">
        <v>25047</v>
      </c>
      <c r="I34" s="11">
        <v>3551</v>
      </c>
      <c r="J34" s="11">
        <v>2416</v>
      </c>
      <c r="K34" s="11">
        <v>37624</v>
      </c>
      <c r="L34" s="11">
        <v>428814</v>
      </c>
      <c r="M34" s="11">
        <v>78800</v>
      </c>
      <c r="N34" s="12">
        <f t="shared" si="6"/>
        <v>1650761</v>
      </c>
      <c r="O34" s="29">
        <v>69584</v>
      </c>
      <c r="P34" s="11">
        <v>3183</v>
      </c>
      <c r="Q34" s="11">
        <v>1060</v>
      </c>
      <c r="R34" s="11">
        <v>584</v>
      </c>
      <c r="S34" s="11">
        <v>91487</v>
      </c>
      <c r="T34" s="11">
        <v>12246</v>
      </c>
      <c r="U34" s="11">
        <v>0</v>
      </c>
      <c r="V34" s="11">
        <v>26453</v>
      </c>
      <c r="W34" s="11">
        <v>0</v>
      </c>
      <c r="X34" s="19">
        <v>15591</v>
      </c>
      <c r="Y34" s="12">
        <v>2239015</v>
      </c>
      <c r="Z34" s="76">
        <v>1977288</v>
      </c>
      <c r="AA34" s="20">
        <v>261727</v>
      </c>
      <c r="AB34" s="11">
        <v>1056</v>
      </c>
      <c r="AC34" s="11">
        <v>754275</v>
      </c>
      <c r="AD34" s="11">
        <v>0</v>
      </c>
      <c r="AE34" s="11">
        <v>216899</v>
      </c>
      <c r="AF34" s="11">
        <v>238600</v>
      </c>
      <c r="AG34" s="19">
        <v>0</v>
      </c>
      <c r="AH34" s="11">
        <v>198000</v>
      </c>
      <c r="AI34" s="98">
        <f t="shared" si="7"/>
        <v>3670033</v>
      </c>
      <c r="AJ34" s="32">
        <v>5320794</v>
      </c>
      <c r="AK34" s="103">
        <f t="shared" si="2"/>
        <v>31</v>
      </c>
      <c r="AM34" s="96">
        <f t="shared" si="5"/>
        <v>0</v>
      </c>
      <c r="AN34" s="31">
        <f t="shared" si="3"/>
        <v>5321</v>
      </c>
    </row>
    <row r="35" spans="1:40" ht="30" customHeight="1">
      <c r="A35" s="44" t="s">
        <v>24</v>
      </c>
      <c r="B35" s="45">
        <v>777134</v>
      </c>
      <c r="C35" s="46">
        <v>237954</v>
      </c>
      <c r="D35" s="47">
        <v>17058</v>
      </c>
      <c r="E35" s="46">
        <v>401900</v>
      </c>
      <c r="F35" s="47">
        <v>24617</v>
      </c>
      <c r="G35" s="60">
        <v>60105</v>
      </c>
      <c r="H35" s="60">
        <v>15210</v>
      </c>
      <c r="I35" s="47">
        <v>8890</v>
      </c>
      <c r="J35" s="47">
        <v>7235</v>
      </c>
      <c r="K35" s="47">
        <v>6859</v>
      </c>
      <c r="L35" s="47">
        <v>256392</v>
      </c>
      <c r="M35" s="47">
        <v>107109</v>
      </c>
      <c r="N35" s="48">
        <f t="shared" si="6"/>
        <v>1263551</v>
      </c>
      <c r="O35" s="45">
        <v>34741</v>
      </c>
      <c r="P35" s="47">
        <v>2681</v>
      </c>
      <c r="Q35" s="47">
        <v>892</v>
      </c>
      <c r="R35" s="47">
        <v>491</v>
      </c>
      <c r="S35" s="47">
        <v>76335</v>
      </c>
      <c r="T35" s="47">
        <v>0</v>
      </c>
      <c r="U35" s="47">
        <v>0</v>
      </c>
      <c r="V35" s="47">
        <v>13205</v>
      </c>
      <c r="W35" s="47">
        <v>0</v>
      </c>
      <c r="X35" s="49">
        <v>10133</v>
      </c>
      <c r="Y35" s="48">
        <v>1463142</v>
      </c>
      <c r="Z35" s="77">
        <v>1265664</v>
      </c>
      <c r="AA35" s="61">
        <v>197478</v>
      </c>
      <c r="AB35" s="47">
        <v>504</v>
      </c>
      <c r="AC35" s="47">
        <v>608229</v>
      </c>
      <c r="AD35" s="47">
        <v>0</v>
      </c>
      <c r="AE35" s="47">
        <v>165354</v>
      </c>
      <c r="AF35" s="47">
        <v>233302</v>
      </c>
      <c r="AG35" s="49">
        <v>0</v>
      </c>
      <c r="AH35" s="47">
        <v>209402</v>
      </c>
      <c r="AI35" s="100">
        <f t="shared" si="7"/>
        <v>2609009</v>
      </c>
      <c r="AJ35" s="51">
        <v>3872560</v>
      </c>
      <c r="AK35" s="105">
        <f t="shared" si="2"/>
        <v>32.6</v>
      </c>
      <c r="AM35" s="96">
        <f t="shared" si="5"/>
        <v>0</v>
      </c>
      <c r="AN35" s="31">
        <f t="shared" si="3"/>
        <v>3873</v>
      </c>
    </row>
    <row r="36" spans="1:40" ht="30" customHeight="1">
      <c r="A36" s="10" t="s">
        <v>25</v>
      </c>
      <c r="B36" s="29">
        <v>1198833</v>
      </c>
      <c r="C36" s="25">
        <v>330231</v>
      </c>
      <c r="D36" s="11">
        <v>45148</v>
      </c>
      <c r="E36" s="25">
        <v>652739</v>
      </c>
      <c r="F36" s="11">
        <v>17981</v>
      </c>
      <c r="G36" s="18">
        <v>105743</v>
      </c>
      <c r="H36" s="18">
        <v>27060</v>
      </c>
      <c r="I36" s="11">
        <v>27568</v>
      </c>
      <c r="J36" s="11">
        <v>7162</v>
      </c>
      <c r="K36" s="11">
        <v>40618</v>
      </c>
      <c r="L36" s="11">
        <v>229286</v>
      </c>
      <c r="M36" s="11">
        <v>54022</v>
      </c>
      <c r="N36" s="12">
        <f t="shared" si="6"/>
        <v>1708273</v>
      </c>
      <c r="O36" s="29">
        <v>39208</v>
      </c>
      <c r="P36" s="11">
        <v>3452</v>
      </c>
      <c r="Q36" s="11">
        <v>1148</v>
      </c>
      <c r="R36" s="11">
        <v>631</v>
      </c>
      <c r="S36" s="11">
        <v>104891</v>
      </c>
      <c r="T36" s="11">
        <v>0</v>
      </c>
      <c r="U36" s="11">
        <v>0</v>
      </c>
      <c r="V36" s="11">
        <v>14904</v>
      </c>
      <c r="W36" s="11">
        <v>0</v>
      </c>
      <c r="X36" s="19">
        <v>12177</v>
      </c>
      <c r="Y36" s="12">
        <v>2136820</v>
      </c>
      <c r="Z36" s="76">
        <v>1889129</v>
      </c>
      <c r="AA36" s="20">
        <v>247691</v>
      </c>
      <c r="AB36" s="11">
        <v>789</v>
      </c>
      <c r="AC36" s="11">
        <v>850734</v>
      </c>
      <c r="AD36" s="11">
        <v>0</v>
      </c>
      <c r="AE36" s="11">
        <v>415213</v>
      </c>
      <c r="AF36" s="11">
        <v>438300</v>
      </c>
      <c r="AG36" s="19">
        <v>0</v>
      </c>
      <c r="AH36" s="11">
        <v>305100</v>
      </c>
      <c r="AI36" s="98">
        <f t="shared" si="7"/>
        <v>4018267</v>
      </c>
      <c r="AJ36" s="32">
        <v>5726540</v>
      </c>
      <c r="AK36" s="103">
        <f t="shared" si="2"/>
        <v>29.8</v>
      </c>
      <c r="AM36" s="96">
        <f t="shared" si="5"/>
        <v>0</v>
      </c>
      <c r="AN36" s="31">
        <f t="shared" si="3"/>
        <v>5727</v>
      </c>
    </row>
    <row r="37" spans="1:40" ht="30" customHeight="1">
      <c r="A37" s="44" t="s">
        <v>26</v>
      </c>
      <c r="B37" s="45">
        <v>5111586</v>
      </c>
      <c r="C37" s="46">
        <v>1985304</v>
      </c>
      <c r="D37" s="47">
        <v>127677</v>
      </c>
      <c r="E37" s="46">
        <v>2348946</v>
      </c>
      <c r="F37" s="47">
        <v>211040</v>
      </c>
      <c r="G37" s="60">
        <v>204107</v>
      </c>
      <c r="H37" s="60">
        <v>48902</v>
      </c>
      <c r="I37" s="47">
        <v>58034</v>
      </c>
      <c r="J37" s="47">
        <v>2159</v>
      </c>
      <c r="K37" s="47">
        <v>1088844</v>
      </c>
      <c r="L37" s="47">
        <v>338846</v>
      </c>
      <c r="M37" s="47">
        <v>155764</v>
      </c>
      <c r="N37" s="48">
        <f t="shared" si="6"/>
        <v>7219282</v>
      </c>
      <c r="O37" s="45">
        <v>155986</v>
      </c>
      <c r="P37" s="47">
        <v>20621</v>
      </c>
      <c r="Q37" s="47">
        <v>6863</v>
      </c>
      <c r="R37" s="47">
        <v>3800</v>
      </c>
      <c r="S37" s="47">
        <v>327258</v>
      </c>
      <c r="T37" s="47">
        <v>57517</v>
      </c>
      <c r="U37" s="47">
        <v>0</v>
      </c>
      <c r="V37" s="47">
        <v>59303</v>
      </c>
      <c r="W37" s="47">
        <v>0</v>
      </c>
      <c r="X37" s="49">
        <v>64671</v>
      </c>
      <c r="Y37" s="48">
        <v>1225698</v>
      </c>
      <c r="Z37" s="77">
        <v>1097261</v>
      </c>
      <c r="AA37" s="61">
        <v>128437</v>
      </c>
      <c r="AB37" s="47">
        <v>10033</v>
      </c>
      <c r="AC37" s="47">
        <v>1667923</v>
      </c>
      <c r="AD37" s="47">
        <v>0</v>
      </c>
      <c r="AE37" s="47">
        <v>787867</v>
      </c>
      <c r="AF37" s="47">
        <v>728400</v>
      </c>
      <c r="AG37" s="49">
        <v>0</v>
      </c>
      <c r="AH37" s="47">
        <v>502900</v>
      </c>
      <c r="AI37" s="100">
        <f t="shared" si="7"/>
        <v>5115940</v>
      </c>
      <c r="AJ37" s="51">
        <v>12335222</v>
      </c>
      <c r="AK37" s="105">
        <f t="shared" si="2"/>
        <v>58.5</v>
      </c>
      <c r="AM37" s="96">
        <f t="shared" si="5"/>
        <v>0</v>
      </c>
      <c r="AN37" s="31">
        <f t="shared" si="3"/>
        <v>12335</v>
      </c>
    </row>
    <row r="38" spans="1:40" ht="30" customHeight="1">
      <c r="A38" s="10" t="s">
        <v>27</v>
      </c>
      <c r="B38" s="29">
        <v>5126745</v>
      </c>
      <c r="C38" s="25">
        <v>1888363</v>
      </c>
      <c r="D38" s="11">
        <v>154159</v>
      </c>
      <c r="E38" s="25">
        <v>2366098</v>
      </c>
      <c r="F38" s="11">
        <v>65306</v>
      </c>
      <c r="G38" s="18">
        <v>154723</v>
      </c>
      <c r="H38" s="18">
        <v>30621</v>
      </c>
      <c r="I38" s="11">
        <v>18045</v>
      </c>
      <c r="J38" s="11">
        <v>11344</v>
      </c>
      <c r="K38" s="11">
        <v>216304</v>
      </c>
      <c r="L38" s="11">
        <v>881536</v>
      </c>
      <c r="M38" s="11">
        <v>70876</v>
      </c>
      <c r="N38" s="12">
        <f t="shared" si="6"/>
        <v>6575500</v>
      </c>
      <c r="O38" s="29">
        <v>76011</v>
      </c>
      <c r="P38" s="11">
        <v>18984</v>
      </c>
      <c r="Q38" s="11">
        <v>6320</v>
      </c>
      <c r="R38" s="11">
        <v>3490</v>
      </c>
      <c r="S38" s="11">
        <v>344225</v>
      </c>
      <c r="T38" s="11">
        <v>0</v>
      </c>
      <c r="U38" s="11">
        <v>0</v>
      </c>
      <c r="V38" s="11">
        <v>28898</v>
      </c>
      <c r="W38" s="11">
        <v>0</v>
      </c>
      <c r="X38" s="19">
        <v>67475</v>
      </c>
      <c r="Y38" s="12">
        <v>85899</v>
      </c>
      <c r="Z38" s="76">
        <v>19263</v>
      </c>
      <c r="AA38" s="20">
        <v>66636</v>
      </c>
      <c r="AB38" s="11">
        <v>9584</v>
      </c>
      <c r="AC38" s="11">
        <v>979336</v>
      </c>
      <c r="AD38" s="11">
        <v>0</v>
      </c>
      <c r="AE38" s="11">
        <v>418663</v>
      </c>
      <c r="AF38" s="11">
        <v>820406</v>
      </c>
      <c r="AG38" s="19">
        <v>0</v>
      </c>
      <c r="AH38" s="11">
        <v>427106</v>
      </c>
      <c r="AI38" s="98">
        <f t="shared" si="7"/>
        <v>2859291</v>
      </c>
      <c r="AJ38" s="32">
        <v>9434791</v>
      </c>
      <c r="AK38" s="103">
        <f t="shared" si="2"/>
        <v>69.7</v>
      </c>
      <c r="AM38" s="96">
        <f t="shared" si="5"/>
        <v>0</v>
      </c>
      <c r="AN38" s="31">
        <f t="shared" si="3"/>
        <v>9435</v>
      </c>
    </row>
    <row r="39" spans="1:40" ht="30" customHeight="1">
      <c r="A39" s="44" t="s">
        <v>28</v>
      </c>
      <c r="B39" s="45">
        <v>8851023</v>
      </c>
      <c r="C39" s="46">
        <v>2746572</v>
      </c>
      <c r="D39" s="47">
        <v>837827</v>
      </c>
      <c r="E39" s="46">
        <v>4331403</v>
      </c>
      <c r="F39" s="47">
        <v>173745</v>
      </c>
      <c r="G39" s="60">
        <v>191569</v>
      </c>
      <c r="H39" s="60">
        <v>33794</v>
      </c>
      <c r="I39" s="47">
        <v>84583</v>
      </c>
      <c r="J39" s="47">
        <v>3505</v>
      </c>
      <c r="K39" s="47">
        <v>422131</v>
      </c>
      <c r="L39" s="47">
        <v>835211</v>
      </c>
      <c r="M39" s="47">
        <v>464639</v>
      </c>
      <c r="N39" s="48">
        <f t="shared" si="6"/>
        <v>11060200</v>
      </c>
      <c r="O39" s="45">
        <v>127163</v>
      </c>
      <c r="P39" s="47">
        <v>26559</v>
      </c>
      <c r="Q39" s="47">
        <v>8834</v>
      </c>
      <c r="R39" s="47">
        <v>4917</v>
      </c>
      <c r="S39" s="47">
        <v>417154</v>
      </c>
      <c r="T39" s="47">
        <v>44346</v>
      </c>
      <c r="U39" s="47">
        <v>0</v>
      </c>
      <c r="V39" s="47">
        <v>48351</v>
      </c>
      <c r="W39" s="47">
        <v>0</v>
      </c>
      <c r="X39" s="49">
        <v>89798</v>
      </c>
      <c r="Y39" s="48">
        <v>29942</v>
      </c>
      <c r="Z39" s="77">
        <v>0</v>
      </c>
      <c r="AA39" s="61">
        <v>29942</v>
      </c>
      <c r="AB39" s="47">
        <v>11107</v>
      </c>
      <c r="AC39" s="47">
        <v>2293498</v>
      </c>
      <c r="AD39" s="47">
        <v>0</v>
      </c>
      <c r="AE39" s="47">
        <v>709035</v>
      </c>
      <c r="AF39" s="47">
        <v>300000</v>
      </c>
      <c r="AG39" s="49">
        <v>0</v>
      </c>
      <c r="AH39" s="47">
        <v>300000</v>
      </c>
      <c r="AI39" s="100">
        <f t="shared" si="7"/>
        <v>4110704</v>
      </c>
      <c r="AJ39" s="51">
        <v>15170904</v>
      </c>
      <c r="AK39" s="105">
        <f t="shared" si="2"/>
        <v>72.9</v>
      </c>
      <c r="AM39" s="96">
        <f t="shared" si="5"/>
        <v>0</v>
      </c>
      <c r="AN39" s="31">
        <f t="shared" si="3"/>
        <v>15171</v>
      </c>
    </row>
    <row r="40" spans="1:40" ht="30" customHeight="1">
      <c r="A40" s="10" t="s">
        <v>29</v>
      </c>
      <c r="B40" s="29">
        <v>4103182</v>
      </c>
      <c r="C40" s="25">
        <v>1183403</v>
      </c>
      <c r="D40" s="11">
        <v>168479</v>
      </c>
      <c r="E40" s="25">
        <v>2487226</v>
      </c>
      <c r="F40" s="11">
        <v>22561</v>
      </c>
      <c r="G40" s="18">
        <v>264371</v>
      </c>
      <c r="H40" s="18">
        <v>14913</v>
      </c>
      <c r="I40" s="11">
        <v>341058</v>
      </c>
      <c r="J40" s="11">
        <v>287811</v>
      </c>
      <c r="K40" s="11">
        <v>727706</v>
      </c>
      <c r="L40" s="11">
        <v>234164</v>
      </c>
      <c r="M40" s="11">
        <v>366359</v>
      </c>
      <c r="N40" s="12">
        <f t="shared" si="6"/>
        <v>6362125</v>
      </c>
      <c r="O40" s="29">
        <v>114933</v>
      </c>
      <c r="P40" s="11">
        <v>12444</v>
      </c>
      <c r="Q40" s="11">
        <v>4146</v>
      </c>
      <c r="R40" s="11">
        <v>2275</v>
      </c>
      <c r="S40" s="11">
        <v>234103</v>
      </c>
      <c r="T40" s="11">
        <v>294272</v>
      </c>
      <c r="U40" s="11">
        <v>0</v>
      </c>
      <c r="V40" s="11">
        <v>43660</v>
      </c>
      <c r="W40" s="11">
        <v>0</v>
      </c>
      <c r="X40" s="19">
        <v>43462</v>
      </c>
      <c r="Y40" s="12">
        <v>75784</v>
      </c>
      <c r="Z40" s="76">
        <v>0</v>
      </c>
      <c r="AA40" s="20">
        <v>75784</v>
      </c>
      <c r="AB40" s="11">
        <v>4037</v>
      </c>
      <c r="AC40" s="11">
        <v>1526148</v>
      </c>
      <c r="AD40" s="11">
        <v>44613</v>
      </c>
      <c r="AE40" s="11">
        <v>361295</v>
      </c>
      <c r="AF40" s="11">
        <v>643249</v>
      </c>
      <c r="AG40" s="19">
        <v>0</v>
      </c>
      <c r="AH40" s="11">
        <v>327949</v>
      </c>
      <c r="AI40" s="98">
        <f t="shared" si="7"/>
        <v>3404421</v>
      </c>
      <c r="AJ40" s="32">
        <v>9766546</v>
      </c>
      <c r="AK40" s="103">
        <f t="shared" si="2"/>
        <v>65.1</v>
      </c>
      <c r="AM40" s="96">
        <f t="shared" si="5"/>
        <v>0</v>
      </c>
      <c r="AN40" s="31">
        <f t="shared" si="3"/>
        <v>9767</v>
      </c>
    </row>
    <row r="41" spans="1:40" ht="30" customHeight="1">
      <c r="A41" s="44" t="s">
        <v>30</v>
      </c>
      <c r="B41" s="45">
        <v>5812879</v>
      </c>
      <c r="C41" s="46">
        <v>1530873</v>
      </c>
      <c r="D41" s="47">
        <v>364481</v>
      </c>
      <c r="E41" s="46">
        <v>3279585</v>
      </c>
      <c r="F41" s="47">
        <v>8031</v>
      </c>
      <c r="G41" s="60">
        <v>168075</v>
      </c>
      <c r="H41" s="60">
        <v>16571</v>
      </c>
      <c r="I41" s="47">
        <v>12440</v>
      </c>
      <c r="J41" s="47">
        <v>892</v>
      </c>
      <c r="K41" s="47">
        <v>469713</v>
      </c>
      <c r="L41" s="47">
        <v>392648</v>
      </c>
      <c r="M41" s="47">
        <v>145960</v>
      </c>
      <c r="N41" s="48">
        <f t="shared" si="6"/>
        <v>7027209</v>
      </c>
      <c r="O41" s="45">
        <v>110619</v>
      </c>
      <c r="P41" s="47">
        <v>15047</v>
      </c>
      <c r="Q41" s="47">
        <v>5002</v>
      </c>
      <c r="R41" s="47">
        <v>2792</v>
      </c>
      <c r="S41" s="47">
        <v>318192</v>
      </c>
      <c r="T41" s="47">
        <v>0</v>
      </c>
      <c r="U41" s="47">
        <v>0</v>
      </c>
      <c r="V41" s="47">
        <v>41876</v>
      </c>
      <c r="W41" s="47">
        <v>0</v>
      </c>
      <c r="X41" s="49">
        <v>74924</v>
      </c>
      <c r="Y41" s="48">
        <v>98622</v>
      </c>
      <c r="Z41" s="77">
        <v>0</v>
      </c>
      <c r="AA41" s="61">
        <v>98622</v>
      </c>
      <c r="AB41" s="47">
        <v>6092</v>
      </c>
      <c r="AC41" s="47">
        <v>887510</v>
      </c>
      <c r="AD41" s="47">
        <v>0</v>
      </c>
      <c r="AE41" s="47">
        <v>489918</v>
      </c>
      <c r="AF41" s="47">
        <v>482900</v>
      </c>
      <c r="AG41" s="49">
        <v>0</v>
      </c>
      <c r="AH41" s="47">
        <v>350000</v>
      </c>
      <c r="AI41" s="100">
        <f t="shared" si="7"/>
        <v>2533494</v>
      </c>
      <c r="AJ41" s="51">
        <v>9560703</v>
      </c>
      <c r="AK41" s="105">
        <f t="shared" si="2"/>
        <v>73.5</v>
      </c>
      <c r="AM41" s="96">
        <f t="shared" si="5"/>
        <v>0</v>
      </c>
      <c r="AN41" s="31">
        <f t="shared" si="3"/>
        <v>9561</v>
      </c>
    </row>
    <row r="42" spans="1:40" s="90" customFormat="1" ht="30" customHeight="1">
      <c r="A42" s="80" t="s">
        <v>64</v>
      </c>
      <c r="B42" s="81">
        <v>1355251</v>
      </c>
      <c r="C42" s="82">
        <v>298454</v>
      </c>
      <c r="D42" s="83">
        <v>21036</v>
      </c>
      <c r="E42" s="82">
        <v>952778</v>
      </c>
      <c r="F42" s="83">
        <v>1797</v>
      </c>
      <c r="G42" s="84">
        <v>79255</v>
      </c>
      <c r="H42" s="84">
        <v>54407</v>
      </c>
      <c r="I42" s="83">
        <v>36146</v>
      </c>
      <c r="J42" s="83">
        <v>390</v>
      </c>
      <c r="K42" s="83">
        <v>37432</v>
      </c>
      <c r="L42" s="83">
        <v>170993</v>
      </c>
      <c r="M42" s="83">
        <v>132643</v>
      </c>
      <c r="N42" s="85">
        <f t="shared" si="6"/>
        <v>1868314</v>
      </c>
      <c r="O42" s="81">
        <v>63081</v>
      </c>
      <c r="P42" s="83">
        <v>3270</v>
      </c>
      <c r="Q42" s="83">
        <v>1088</v>
      </c>
      <c r="R42" s="83">
        <v>601</v>
      </c>
      <c r="S42" s="83">
        <v>85328</v>
      </c>
      <c r="T42" s="83">
        <v>0</v>
      </c>
      <c r="U42" s="83">
        <v>0</v>
      </c>
      <c r="V42" s="83">
        <v>23979</v>
      </c>
      <c r="W42" s="83">
        <v>0</v>
      </c>
      <c r="X42" s="86">
        <v>16772</v>
      </c>
      <c r="Y42" s="85">
        <v>2605476</v>
      </c>
      <c r="Z42" s="87">
        <v>2258558</v>
      </c>
      <c r="AA42" s="88">
        <v>346918</v>
      </c>
      <c r="AB42" s="83">
        <v>1450</v>
      </c>
      <c r="AC42" s="83">
        <v>841250</v>
      </c>
      <c r="AD42" s="83">
        <v>0</v>
      </c>
      <c r="AE42" s="83">
        <v>647901</v>
      </c>
      <c r="AF42" s="83">
        <v>386900</v>
      </c>
      <c r="AG42" s="86">
        <v>0</v>
      </c>
      <c r="AH42" s="83">
        <v>346000</v>
      </c>
      <c r="AI42" s="98">
        <f t="shared" si="7"/>
        <v>4677096</v>
      </c>
      <c r="AJ42" s="89">
        <v>6545410</v>
      </c>
      <c r="AK42" s="103">
        <f t="shared" si="2"/>
        <v>28.5</v>
      </c>
      <c r="AM42" s="96">
        <f t="shared" si="5"/>
        <v>0</v>
      </c>
      <c r="AN42" s="31">
        <f t="shared" si="3"/>
        <v>6545</v>
      </c>
    </row>
    <row r="43" spans="1:40" ht="30" customHeight="1">
      <c r="A43" s="44" t="s">
        <v>31</v>
      </c>
      <c r="B43" s="45">
        <v>2619188</v>
      </c>
      <c r="C43" s="46">
        <v>928173</v>
      </c>
      <c r="D43" s="47">
        <v>76374</v>
      </c>
      <c r="E43" s="46">
        <v>1366883</v>
      </c>
      <c r="F43" s="47">
        <v>79642</v>
      </c>
      <c r="G43" s="60">
        <v>77784</v>
      </c>
      <c r="H43" s="60">
        <v>12213</v>
      </c>
      <c r="I43" s="47">
        <v>8894</v>
      </c>
      <c r="J43" s="47">
        <v>1672</v>
      </c>
      <c r="K43" s="47">
        <v>96003</v>
      </c>
      <c r="L43" s="47">
        <v>629105</v>
      </c>
      <c r="M43" s="47">
        <v>224137</v>
      </c>
      <c r="N43" s="48">
        <f t="shared" si="6"/>
        <v>3748638</v>
      </c>
      <c r="O43" s="45">
        <v>139426</v>
      </c>
      <c r="P43" s="47">
        <v>9321</v>
      </c>
      <c r="Q43" s="47">
        <v>3100</v>
      </c>
      <c r="R43" s="47">
        <v>1720</v>
      </c>
      <c r="S43" s="47">
        <v>187989</v>
      </c>
      <c r="T43" s="47">
        <v>83051</v>
      </c>
      <c r="U43" s="47">
        <v>0</v>
      </c>
      <c r="V43" s="47">
        <v>53009</v>
      </c>
      <c r="W43" s="47">
        <v>0</v>
      </c>
      <c r="X43" s="49">
        <v>38828</v>
      </c>
      <c r="Y43" s="48">
        <v>1514644</v>
      </c>
      <c r="Z43" s="77">
        <v>1262520</v>
      </c>
      <c r="AA43" s="61">
        <v>252124</v>
      </c>
      <c r="AB43" s="47">
        <v>2830</v>
      </c>
      <c r="AC43" s="47">
        <v>895055</v>
      </c>
      <c r="AD43" s="47">
        <v>0</v>
      </c>
      <c r="AE43" s="47">
        <v>373746</v>
      </c>
      <c r="AF43" s="47">
        <v>697900</v>
      </c>
      <c r="AG43" s="49">
        <v>0</v>
      </c>
      <c r="AH43" s="47">
        <v>316200</v>
      </c>
      <c r="AI43" s="100">
        <f t="shared" si="7"/>
        <v>4000619</v>
      </c>
      <c r="AJ43" s="51">
        <v>7749257</v>
      </c>
      <c r="AK43" s="105">
        <f t="shared" si="2"/>
        <v>48.4</v>
      </c>
      <c r="AM43" s="96">
        <f t="shared" si="5"/>
        <v>0</v>
      </c>
      <c r="AN43" s="31">
        <f t="shared" si="3"/>
        <v>7749</v>
      </c>
    </row>
    <row r="45" spans="2:36" ht="13.5">
      <c r="B45" s="94" t="s">
        <v>81</v>
      </c>
      <c r="C45" s="94" t="s">
        <v>121</v>
      </c>
      <c r="D45" s="94" t="s">
        <v>83</v>
      </c>
      <c r="E45" s="94" t="s">
        <v>84</v>
      </c>
      <c r="F45" s="94" t="s">
        <v>85</v>
      </c>
      <c r="G45" s="94" t="s">
        <v>86</v>
      </c>
      <c r="H45" s="94" t="s">
        <v>87</v>
      </c>
      <c r="I45" s="94" t="s">
        <v>113</v>
      </c>
      <c r="J45" s="94" t="s">
        <v>114</v>
      </c>
      <c r="K45" s="94" t="s">
        <v>115</v>
      </c>
      <c r="L45" s="94" t="s">
        <v>116</v>
      </c>
      <c r="M45" s="94" t="s">
        <v>117</v>
      </c>
      <c r="N45" s="94"/>
      <c r="O45" s="94" t="s">
        <v>88</v>
      </c>
      <c r="P45" s="94" t="s">
        <v>89</v>
      </c>
      <c r="Q45" s="94" t="s">
        <v>90</v>
      </c>
      <c r="R45" s="94" t="s">
        <v>91</v>
      </c>
      <c r="S45" s="94" t="s">
        <v>92</v>
      </c>
      <c r="T45" s="94" t="s">
        <v>93</v>
      </c>
      <c r="U45" s="94" t="s">
        <v>94</v>
      </c>
      <c r="V45" s="94" t="s">
        <v>95</v>
      </c>
      <c r="W45" s="94" t="s">
        <v>96</v>
      </c>
      <c r="X45" s="94" t="s">
        <v>97</v>
      </c>
      <c r="Y45" s="94" t="s">
        <v>98</v>
      </c>
      <c r="Z45" s="94" t="s">
        <v>99</v>
      </c>
      <c r="AA45" s="94" t="s">
        <v>100</v>
      </c>
      <c r="AB45" s="94" t="s">
        <v>101</v>
      </c>
      <c r="AC45" s="94" t="s">
        <v>102</v>
      </c>
      <c r="AD45" s="94" t="s">
        <v>103</v>
      </c>
      <c r="AE45" s="94" t="s">
        <v>104</v>
      </c>
      <c r="AF45" s="94" t="s">
        <v>105</v>
      </c>
      <c r="AG45" s="94" t="s">
        <v>106</v>
      </c>
      <c r="AH45" s="94" t="s">
        <v>107</v>
      </c>
      <c r="AJ45" s="94" t="s">
        <v>119</v>
      </c>
    </row>
    <row r="46" spans="2:36" ht="13.5">
      <c r="B46" s="94" t="s">
        <v>82</v>
      </c>
      <c r="AF46" s="94" t="s">
        <v>118</v>
      </c>
      <c r="AG46" s="95" t="s">
        <v>109</v>
      </c>
      <c r="AH46" s="95" t="s">
        <v>111</v>
      </c>
      <c r="AJ46" s="94" t="s">
        <v>112</v>
      </c>
    </row>
    <row r="47" ht="13.5">
      <c r="AF47" s="95" t="s">
        <v>108</v>
      </c>
    </row>
  </sheetData>
  <mergeCells count="33">
    <mergeCell ref="Z4:AA4"/>
    <mergeCell ref="X4:X5"/>
    <mergeCell ref="W4:W5"/>
    <mergeCell ref="AJ3:AJ5"/>
    <mergeCell ref="S4:S5"/>
    <mergeCell ref="F4:F5"/>
    <mergeCell ref="G4:G5"/>
    <mergeCell ref="Q4:Q5"/>
    <mergeCell ref="R4:R5"/>
    <mergeCell ref="A3:A5"/>
    <mergeCell ref="N3:N5"/>
    <mergeCell ref="B4:B5"/>
    <mergeCell ref="H4:H5"/>
    <mergeCell ref="I4:I5"/>
    <mergeCell ref="J4:J5"/>
    <mergeCell ref="K4:K5"/>
    <mergeCell ref="L4:L5"/>
    <mergeCell ref="M4:M5"/>
    <mergeCell ref="AF2:AJ2"/>
    <mergeCell ref="O4:O5"/>
    <mergeCell ref="P4:P5"/>
    <mergeCell ref="Y4:Y5"/>
    <mergeCell ref="AB4:AB5"/>
    <mergeCell ref="AC4:AC5"/>
    <mergeCell ref="AD4:AD5"/>
    <mergeCell ref="T4:T5"/>
    <mergeCell ref="U4:U5"/>
    <mergeCell ref="V4:V5"/>
    <mergeCell ref="AN3:AN5"/>
    <mergeCell ref="AI3:AI5"/>
    <mergeCell ref="AE4:AE5"/>
    <mergeCell ref="AF4:AF5"/>
    <mergeCell ref="AK3:AK5"/>
  </mergeCells>
  <printOptions/>
  <pageMargins left="0.5905511811023623" right="0.1968503937007874" top="0.5905511811023623" bottom="0.5905511811023623" header="0.5118110236220472" footer="0.5118110236220472"/>
  <pageSetup firstPageNumber="15" useFirstPageNumber="1" horizontalDpi="300" verticalDpi="300" orientation="portrait" paperSize="9" scale="65" r:id="rId1"/>
  <headerFooter alignWithMargins="0">
    <oddFooter>&amp;C&amp;P</oddFooter>
  </headerFooter>
  <colBreaks count="2" manualBreakCount="2">
    <brk id="14" max="42" man="1"/>
    <brk id="2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ＦＵＪ９９０３Ｂ０４４４</dc:creator>
  <cp:keywords/>
  <dc:description/>
  <cp:lastModifiedBy> </cp:lastModifiedBy>
  <cp:lastPrinted>2010-09-27T08:37:49Z</cp:lastPrinted>
  <dcterms:created xsi:type="dcterms:W3CDTF">1999-08-04T09:07:38Z</dcterms:created>
  <dcterms:modified xsi:type="dcterms:W3CDTF">2010-09-27T08:37:54Z</dcterms:modified>
  <cp:category/>
  <cp:version/>
  <cp:contentType/>
  <cp:contentStatus/>
</cp:coreProperties>
</file>