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6365" windowHeight="3270" activeTab="0"/>
  </bookViews>
  <sheets>
    <sheet name="27年度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xlnm.Print_Area" localSheetId="0">'27年度'!$A$1:$W$41</definedName>
  </definedNames>
  <calcPr fullCalcOnLoad="1"/>
</workbook>
</file>

<file path=xl/sharedStrings.xml><?xml version="1.0" encoding="utf-8"?>
<sst xmlns="http://schemas.openxmlformats.org/spreadsheetml/2006/main" count="102" uniqueCount="69">
  <si>
    <t>住民基本台帳人口、世帯数</t>
  </si>
  <si>
    <t>（葵区）</t>
  </si>
  <si>
    <t>（駿河区）</t>
  </si>
  <si>
    <t>（清水区）</t>
  </si>
  <si>
    <t>人　　　　　口　　　　　（人）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</si>
  <si>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</si>
  <si>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</si>
  <si>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</si>
  <si>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</si>
  <si>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</si>
  <si>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</si>
  <si>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</si>
  <si>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男</t>
  </si>
  <si>
    <t>日本人</t>
  </si>
  <si>
    <t>外国人</t>
  </si>
  <si>
    <t>女</t>
  </si>
  <si>
    <t>計</t>
  </si>
  <si>
    <t>外国人のみ</t>
  </si>
  <si>
    <t>日本人のみ、日本人・外国人混合</t>
  </si>
  <si>
    <t>沼津市</t>
  </si>
  <si>
    <t>熱海市</t>
  </si>
  <si>
    <t>静岡市</t>
  </si>
  <si>
    <t>県計</t>
  </si>
  <si>
    <t>市計</t>
  </si>
  <si>
    <t>町計</t>
  </si>
  <si>
    <t>浜松市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</si>
  <si>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</si>
  <si>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</si>
  <si>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</si>
  <si>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</si>
  <si>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</si>
  <si>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</si>
  <si>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</si>
  <si>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</si>
  <si>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</si>
  <si>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</si>
  <si>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</si>
  <si>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</si>
  <si>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</si>
  <si>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</si>
  <si>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</si>
  <si>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</si>
  <si>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</si>
  <si>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</si>
  <si>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</si>
  <si>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市部計</t>
  </si>
  <si>
    <t>東伊豆町</t>
  </si>
  <si>
    <t>河津町</t>
  </si>
  <si>
    <t>南伊豆町</t>
  </si>
  <si>
    <t>松崎町</t>
  </si>
  <si>
    <t>西伊豆町</t>
  </si>
  <si>
    <t>賀茂郡計</t>
  </si>
  <si>
    <t>函南町</t>
  </si>
  <si>
    <t>田方郡計</t>
  </si>
  <si>
    <t>清水町</t>
  </si>
  <si>
    <t>長泉町</t>
  </si>
  <si>
    <t>小山町</t>
  </si>
  <si>
    <t>駿東郡計</t>
  </si>
  <si>
    <t>吉田町</t>
  </si>
  <si>
    <t>川根本町</t>
  </si>
  <si>
    <t>榛原郡計</t>
  </si>
  <si>
    <t>森町</t>
  </si>
  <si>
    <t>周智郡計</t>
  </si>
  <si>
    <t>町部計</t>
  </si>
  <si>
    <t>増減</t>
  </si>
  <si>
    <t>世帯数</t>
  </si>
  <si>
    <t>平成28年2月1日県計</t>
  </si>
  <si>
    <t xml:space="preserve"> （平成28年3月1日現在）</t>
  </si>
  <si>
    <t>平成28年3月1日県計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</si>
</sst>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3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>
      <alignment vertical="center"/>
    </xf>
    <xf numFmtId="176" fontId="5" fillId="0" borderId="2" xfId="0" applyNumberFormat="1" applyFont="1" applyBorder="1" applyAlignment="1" applyProtection="1">
      <alignment vertical="center"/>
      <protection/>
    </xf>
    <xf numFmtId="0" fontId="6" fillId="2" borderId="5" xfId="0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 applyProtection="1">
      <alignment vertical="center"/>
      <protection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5" xfId="0" applyNumberFormat="1" applyFont="1" applyBorder="1" applyAlignment="1" applyProtection="1">
      <alignment vertical="center"/>
      <protection/>
    </xf>
    <xf numFmtId="177" fontId="5" fillId="2" borderId="1" xfId="0" applyNumberFormat="1" applyFont="1" applyFill="1" applyBorder="1" applyAlignment="1" applyProtection="1">
      <alignment vertical="center"/>
      <protection/>
    </xf>
    <xf numFmtId="177" fontId="5" fillId="2" borderId="8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176" fontId="5" fillId="2" borderId="1" xfId="0" applyNumberFormat="1" applyFont="1" applyFill="1" applyBorder="1" applyAlignment="1" applyProtection="1">
      <alignment vertical="center"/>
      <protection/>
    </xf>
    <xf numFmtId="176" fontId="5" fillId="2" borderId="8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176" fontId="5" fillId="3" borderId="2" xfId="0" applyNumberFormat="1" applyFont="1" applyFill="1" applyBorder="1" applyAlignment="1" applyProtection="1">
      <alignment vertical="center"/>
      <protection/>
    </xf>
    <xf numFmtId="176" fontId="5" fillId="3" borderId="13" xfId="0" applyNumberFormat="1" applyFont="1" applyFill="1" applyBorder="1" applyAlignment="1" applyProtection="1">
      <alignment vertical="center"/>
      <protection/>
    </xf>
    <xf numFmtId="176" fontId="5" fillId="3" borderId="5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76" fontId="5" fillId="2" borderId="15" xfId="0" applyNumberFormat="1" applyFont="1" applyFill="1" applyBorder="1" applyAlignment="1" applyProtection="1">
      <alignment vertical="center"/>
      <protection/>
    </xf>
    <xf numFmtId="176" fontId="5" fillId="2" borderId="16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7" fontId="5" fillId="2" borderId="17" xfId="0" applyNumberFormat="1" applyFont="1" applyFill="1" applyBorder="1" applyAlignment="1" applyProtection="1">
      <alignment vertical="center"/>
      <protection/>
    </xf>
    <xf numFmtId="177" fontId="5" fillId="2" borderId="18" xfId="0" applyNumberFormat="1" applyFont="1" applyFill="1" applyBorder="1" applyAlignment="1" applyProtection="1">
      <alignment vertical="center"/>
      <protection/>
    </xf>
    <xf numFmtId="176" fontId="5" fillId="3" borderId="17" xfId="0" applyNumberFormat="1" applyFont="1" applyFill="1" applyBorder="1" applyAlignment="1" applyProtection="1">
      <alignment vertical="center"/>
      <protection/>
    </xf>
    <xf numFmtId="176" fontId="5" fillId="2" borderId="19" xfId="0" applyNumberFormat="1" applyFont="1" applyFill="1" applyBorder="1" applyAlignment="1" applyProtection="1">
      <alignment vertical="center"/>
      <protection/>
    </xf>
    <xf numFmtId="176" fontId="5" fillId="2" borderId="20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179" fontId="5" fillId="2" borderId="1" xfId="0" applyNumberFormat="1" applyFont="1" applyFill="1" applyBorder="1" applyAlignment="1" applyProtection="1">
      <alignment vertical="center"/>
      <protection/>
    </xf>
    <xf numFmtId="179" fontId="5" fillId="2" borderId="8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9" fontId="5" fillId="2" borderId="17" xfId="0" applyNumberFormat="1" applyFont="1" applyFill="1" applyBorder="1" applyAlignment="1" applyProtection="1">
      <alignment vertical="center"/>
      <protection/>
    </xf>
    <xf numFmtId="179" fontId="5" fillId="2" borderId="3" xfId="0" applyNumberFormat="1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6" fillId="2" borderId="25" xfId="0" applyFont="1" applyFill="1" applyBorder="1" applyAlignment="1">
      <alignment horizontal="distributed" vertical="center" indent="2"/>
    </xf>
    <xf numFmtId="0" fontId="0" fillId="0" borderId="26" xfId="0" applyBorder="1" applyAlignment="1">
      <alignment horizontal="distributed" vertical="center" indent="2"/>
    </xf>
    <xf numFmtId="0" fontId="6" fillId="2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2" borderId="29" xfId="0" applyFont="1" applyFill="1" applyBorder="1" applyAlignment="1">
      <alignment horizontal="distributed" vertical="center" indent="1"/>
    </xf>
    <xf numFmtId="0" fontId="6" fillId="2" borderId="3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2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distributed" vertical="center" indent="1"/>
    </xf>
    <xf numFmtId="0" fontId="6" fillId="2" borderId="2" xfId="0" applyFont="1" applyFill="1" applyBorder="1" applyAlignment="1">
      <alignment horizontal="distributed" vertical="center" indent="1"/>
    </xf>
    <xf numFmtId="0" fontId="6" fillId="2" borderId="7" xfId="0" applyFont="1" applyFill="1" applyBorder="1" applyAlignment="1">
      <alignment horizontal="distributed" vertical="center" indent="1"/>
    </xf>
    <xf numFmtId="0" fontId="6" fillId="2" borderId="5" xfId="0" applyFont="1" applyFill="1" applyBorder="1" applyAlignment="1">
      <alignment horizontal="distributed" vertical="center" indent="1"/>
    </xf>
    <xf numFmtId="0" fontId="6" fillId="2" borderId="41" xfId="0" applyFont="1" applyFill="1" applyBorder="1" applyAlignment="1">
      <alignment horizontal="distributed" vertical="center" indent="1"/>
    </xf>
    <xf numFmtId="0" fontId="6" fillId="2" borderId="1" xfId="0" applyFont="1" applyFill="1" applyBorder="1" applyAlignment="1">
      <alignment horizontal="distributed" vertical="center" indent="1"/>
    </xf>
    <xf numFmtId="0" fontId="6" fillId="2" borderId="42" xfId="0" applyFont="1" applyFill="1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0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3909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2825;&#31452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7836;&#27941;&#2406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9105;&#28023;&#2406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19977;&#23798;&#2406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3500;&#22763;&#23470;&#2406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0234;&#26481;&#2406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3798;&#30000;&#2406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3500;&#22763;&#2406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0928;&#30000;&#2406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8988;&#27941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9423;&#27827;&#2130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5499;&#24029;&#2406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6481;&#20234;&#35910;&#3001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7827;&#27941;&#3001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1335;&#20234;&#35910;&#3001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6494;&#23822;&#3001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5199;&#20234;&#35910;&#3001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0989;&#21335;&#3001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8165;&#27700;&#3001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8263;&#27849;&#3001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3567;&#23665;&#3001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8165;&#27700;&#21306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1513;&#30000;&#3001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4029;&#26681;&#26412;&#3001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6862;&#3001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4276;&#26525;&#2406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4481;&#27583;&#22580;&#2406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4955;&#20117;&#24066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19979;&#30000;&#24066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5070;&#37326;&#24066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8246;&#35199;&#2406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0234;&#35910;&#2406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0013;&#21306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4481;&#21069;&#23822;&#2406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0234;&#35910;&#12398;&#22269;&#24066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9287;&#20043;&#21407;&#24066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6481;&#20234;&#35910;&#3001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7827;&#27941;&#3001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1335;&#20234;&#35910;&#30010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6494;&#23822;&#3001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3909;&#2130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5199;&#20234;&#35910;&#3001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9423;&#27827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6481;&#21306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8165;&#27700;&#21306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0989;&#21335;&#3001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0013;&#21306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8165;&#27700;&#30010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6481;&#21306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8263;&#27849;&#30010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5199;&#21306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3567;&#23665;&#30010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1335;&#2130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1271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5199;&#21306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1513;&#30000;&#3001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7996;&#21271;&#21306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4029;&#26681;&#26412;&#30010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2825;&#31452;&#21306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7836;&#27941;&#24066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6862;&#3001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9105;&#28023;&#24066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19977;&#23798;&#24066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3500;&#22763;&#23470;&#24066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0234;&#26481;&#240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1335;&#21306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3798;&#30000;&#24066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3500;&#22763;&#24066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0928;&#30000;&#24066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8988;&#27941;&#24066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5499;&#24029;&#24066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4276;&#26525;&#24066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4481;&#27583;&#22580;&#24066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4955;&#20117;&#24066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19979;&#30000;&#24066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5070;&#37326;&#2406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1271;&#21306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8246;&#35199;&#24066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0234;&#35910;&#24066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4481;&#21069;&#23822;&#24066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0234;&#35910;&#12398;&#22269;&#24066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29287;&#20043;&#21407;&#24066;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22269;&#20154;\&#33738;&#24029;&#24066;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33738;&#24029;&#2406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26412;&#20154;\&#27996;&#21271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122828</v>
          </cell>
          <cell r="J29">
            <v>131921</v>
          </cell>
        </row>
        <row r="30">
          <cell r="P30">
            <v>111499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14834</v>
          </cell>
          <cell r="J29">
            <v>15834</v>
          </cell>
        </row>
        <row r="30">
          <cell r="P30">
            <v>12568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月"/>
    </sheetNames>
    <sheetDataSet>
      <sheetData sheetId="0">
        <row r="29">
          <cell r="F29">
            <v>97202</v>
          </cell>
          <cell r="J29">
            <v>99689</v>
          </cell>
        </row>
        <row r="30">
          <cell r="P30">
            <v>88432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17050</v>
          </cell>
          <cell r="J29">
            <v>20540</v>
          </cell>
        </row>
        <row r="30">
          <cell r="P30">
            <v>21033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２月"/>
    </sheetNames>
    <sheetDataSet>
      <sheetData sheetId="0">
        <row r="29">
          <cell r="F29">
            <v>54060</v>
          </cell>
          <cell r="J29">
            <v>56406</v>
          </cell>
        </row>
        <row r="30">
          <cell r="P30">
            <v>47651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  <sheetName val="様式第2号"/>
      <sheetName val="様式第3号"/>
      <sheetName val="様式第4号"/>
    </sheetNames>
    <sheetDataSet>
      <sheetData sheetId="0">
        <row r="29">
          <cell r="F29">
            <v>65564</v>
          </cell>
          <cell r="J29">
            <v>67141</v>
          </cell>
        </row>
        <row r="30">
          <cell r="P30">
            <v>53375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33452</v>
          </cell>
          <cell r="J29">
            <v>37382</v>
          </cell>
        </row>
        <row r="30">
          <cell r="P30">
            <v>35089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２月"/>
    </sheetNames>
    <sheetDataSet>
      <sheetData sheetId="0">
        <row r="29">
          <cell r="F29">
            <v>48814</v>
          </cell>
          <cell r="J29">
            <v>50460</v>
          </cell>
        </row>
        <row r="30">
          <cell r="P30">
            <v>36437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124678</v>
          </cell>
          <cell r="J29">
            <v>127418</v>
          </cell>
        </row>
        <row r="30">
          <cell r="P30">
            <v>100293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82680</v>
          </cell>
          <cell r="J29">
            <v>81654</v>
          </cell>
        </row>
        <row r="30">
          <cell r="P30">
            <v>61830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68442</v>
          </cell>
          <cell r="J29">
            <v>70250</v>
          </cell>
        </row>
        <row r="30">
          <cell r="P30">
            <v>53819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２月"/>
    </sheetNames>
    <sheetDataSet>
      <sheetData sheetId="0">
        <row r="29">
          <cell r="F29">
            <v>103122</v>
          </cell>
          <cell r="J29">
            <v>105377</v>
          </cell>
        </row>
        <row r="30">
          <cell r="P30">
            <v>92558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57142</v>
          </cell>
          <cell r="J29">
            <v>56970</v>
          </cell>
        </row>
        <row r="30">
          <cell r="P30">
            <v>41179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8.2"/>
    </sheetNames>
    <sheetDataSet>
      <sheetData sheetId="0">
        <row r="29">
          <cell r="F29">
            <v>6130</v>
          </cell>
          <cell r="J29">
            <v>6756</v>
          </cell>
        </row>
        <row r="30">
          <cell r="P30">
            <v>6181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3660</v>
          </cell>
          <cell r="J29">
            <v>3903</v>
          </cell>
        </row>
        <row r="30">
          <cell r="P30">
            <v>3317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4182</v>
          </cell>
          <cell r="J29">
            <v>4539</v>
          </cell>
        </row>
        <row r="30">
          <cell r="P30">
            <v>3948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3393</v>
          </cell>
          <cell r="J29">
            <v>3735</v>
          </cell>
        </row>
        <row r="30">
          <cell r="P30">
            <v>3021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4038</v>
          </cell>
          <cell r="J29">
            <v>4492</v>
          </cell>
        </row>
        <row r="30">
          <cell r="P30">
            <v>3907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18727</v>
          </cell>
          <cell r="J29">
            <v>19471</v>
          </cell>
        </row>
        <row r="30">
          <cell r="P30">
            <v>15829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２月"/>
    </sheetNames>
    <sheetDataSet>
      <sheetData sheetId="0">
        <row r="29">
          <cell r="F29">
            <v>15407</v>
          </cell>
          <cell r="J29">
            <v>16174</v>
          </cell>
        </row>
        <row r="30">
          <cell r="P30">
            <v>13070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１号"/>
      <sheetName val="第１号"/>
    </sheetNames>
    <sheetDataSet>
      <sheetData sheetId="0">
        <row r="29">
          <cell r="F29">
            <v>21270</v>
          </cell>
          <cell r="J29">
            <v>21174</v>
          </cell>
        </row>
        <row r="30">
          <cell r="P30">
            <v>17538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 (2)"/>
    </sheetNames>
    <sheetDataSet>
      <sheetData sheetId="0">
        <row r="29">
          <cell r="F29">
            <v>9938</v>
          </cell>
          <cell r="J29">
            <v>9244</v>
          </cell>
        </row>
        <row r="30">
          <cell r="P30">
            <v>7502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月"/>
      <sheetName val="1月"/>
    </sheetNames>
    <sheetDataSet>
      <sheetData sheetId="0">
        <row r="29">
          <cell r="F29">
            <v>117017</v>
          </cell>
          <cell r="J29">
            <v>123090</v>
          </cell>
        </row>
        <row r="30">
          <cell r="P30">
            <v>100903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月分"/>
      <sheetName val="12月分"/>
      <sheetName val="10月分"/>
      <sheetName val="8月分"/>
    </sheetNames>
    <sheetDataSet>
      <sheetData sheetId="0">
        <row r="29">
          <cell r="F29">
            <v>14332</v>
          </cell>
          <cell r="J29">
            <v>14380</v>
          </cell>
        </row>
        <row r="30">
          <cell r="P30">
            <v>10047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3592</v>
          </cell>
          <cell r="J29">
            <v>3762</v>
          </cell>
        </row>
        <row r="30">
          <cell r="P30">
            <v>2875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9297</v>
          </cell>
          <cell r="J29">
            <v>9535</v>
          </cell>
        </row>
        <row r="30">
          <cell r="P30">
            <v>6297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71168</v>
          </cell>
          <cell r="J29">
            <v>74021</v>
          </cell>
        </row>
        <row r="30">
          <cell r="P30">
            <v>56514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  <sheetName val="様式第3号"/>
    </sheetNames>
    <sheetDataSet>
      <sheetData sheetId="0">
        <row r="29">
          <cell r="F29">
            <v>44958</v>
          </cell>
          <cell r="J29">
            <v>42569</v>
          </cell>
        </row>
        <row r="30">
          <cell r="P30">
            <v>35076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42490</v>
          </cell>
          <cell r="J29">
            <v>41618</v>
          </cell>
        </row>
        <row r="30">
          <cell r="P30">
            <v>31178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11076</v>
          </cell>
          <cell r="J29">
            <v>11867</v>
          </cell>
        </row>
        <row r="30">
          <cell r="P30">
            <v>11100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26643</v>
          </cell>
          <cell r="J29">
            <v>25697</v>
          </cell>
        </row>
        <row r="30">
          <cell r="P30">
            <v>21088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29617</v>
          </cell>
          <cell r="J29">
            <v>28604</v>
          </cell>
        </row>
        <row r="30">
          <cell r="P30">
            <v>22069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15383</v>
          </cell>
          <cell r="J29">
            <v>16685</v>
          </cell>
        </row>
        <row r="30">
          <cell r="P30">
            <v>13338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114718</v>
          </cell>
          <cell r="J29">
            <v>116255</v>
          </cell>
        </row>
        <row r="30">
          <cell r="P30">
            <v>104281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16597</v>
          </cell>
          <cell r="J29">
            <v>16097</v>
          </cell>
        </row>
        <row r="30">
          <cell r="P30">
            <v>11499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23798</v>
          </cell>
          <cell r="J29">
            <v>25540</v>
          </cell>
        </row>
        <row r="30">
          <cell r="P30">
            <v>20699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号"/>
    </sheetNames>
    <sheetDataSet>
      <sheetData sheetId="0">
        <row r="29">
          <cell r="F29">
            <v>22666</v>
          </cell>
          <cell r="J29">
            <v>23130</v>
          </cell>
        </row>
        <row r="30">
          <cell r="P30">
            <v>15645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２８．２"/>
      <sheetName val="28．１"/>
    </sheetNames>
    <sheetDataSet>
      <sheetData sheetId="0">
        <row r="27">
          <cell r="F27">
            <v>32</v>
          </cell>
          <cell r="J27">
            <v>55</v>
          </cell>
        </row>
        <row r="28">
          <cell r="P28">
            <v>50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11</v>
          </cell>
          <cell r="J27">
            <v>24</v>
          </cell>
        </row>
        <row r="28">
          <cell r="P28">
            <v>13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10</v>
          </cell>
          <cell r="J27">
            <v>29</v>
          </cell>
        </row>
        <row r="28">
          <cell r="P28">
            <v>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9</v>
          </cell>
          <cell r="J27">
            <v>18</v>
          </cell>
        </row>
        <row r="28">
          <cell r="P28">
            <v>12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4号"/>
    </sheetNames>
    <sheetDataSet>
      <sheetData sheetId="0">
        <row r="27">
          <cell r="F27">
            <v>1005</v>
          </cell>
          <cell r="J27">
            <v>1327</v>
          </cell>
        </row>
        <row r="28">
          <cell r="P28">
            <v>1166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29</v>
          </cell>
          <cell r="J27">
            <v>52</v>
          </cell>
        </row>
        <row r="28">
          <cell r="P28">
            <v>50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２月"/>
    </sheetNames>
    <sheetDataSet>
      <sheetData sheetId="0">
        <row r="27">
          <cell r="F27">
            <v>1628</v>
          </cell>
          <cell r="J27">
            <v>1800</v>
          </cell>
        </row>
        <row r="28">
          <cell r="P28">
            <v>1919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63659</v>
          </cell>
          <cell r="J29">
            <v>63276</v>
          </cell>
        </row>
        <row r="30">
          <cell r="P30">
            <v>51063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2月"/>
    </sheetNames>
    <sheetDataSet>
      <sheetData sheetId="0">
        <row r="27">
          <cell r="F27">
            <v>1050</v>
          </cell>
          <cell r="J27">
            <v>1355</v>
          </cell>
        </row>
        <row r="28">
          <cell r="P28">
            <v>1221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159</v>
          </cell>
          <cell r="J27">
            <v>142</v>
          </cell>
        </row>
        <row r="28">
          <cell r="P28">
            <v>160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中区"/>
    </sheetNames>
    <sheetDataSet>
      <sheetData sheetId="0">
        <row r="27">
          <cell r="F27">
            <v>4115</v>
          </cell>
          <cell r="J27">
            <v>4520</v>
          </cell>
        </row>
        <row r="28">
          <cell r="P28">
            <v>3938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2月"/>
    </sheetNames>
    <sheetDataSet>
      <sheetData sheetId="0">
        <row r="27">
          <cell r="F27">
            <v>451</v>
          </cell>
          <cell r="J27">
            <v>496</v>
          </cell>
        </row>
        <row r="28">
          <cell r="P28">
            <v>373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4号"/>
    </sheetNames>
    <sheetDataSet>
      <sheetData sheetId="0">
        <row r="27">
          <cell r="F27">
            <v>1466</v>
          </cell>
          <cell r="J27">
            <v>1552</v>
          </cell>
        </row>
        <row r="28">
          <cell r="P28">
            <v>1264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３号"/>
      <sheetName val="第３号"/>
    </sheetNames>
    <sheetDataSet>
      <sheetData sheetId="0">
        <row r="27">
          <cell r="F27">
            <v>182</v>
          </cell>
          <cell r="J27">
            <v>169</v>
          </cell>
        </row>
        <row r="28">
          <cell r="P28">
            <v>160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4号"/>
    </sheetNames>
    <sheetDataSet>
      <sheetData sheetId="0">
        <row r="27">
          <cell r="F27">
            <v>1122</v>
          </cell>
          <cell r="J27">
            <v>1098</v>
          </cell>
        </row>
        <row r="28">
          <cell r="P28">
            <v>960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49</v>
          </cell>
          <cell r="J27">
            <v>76</v>
          </cell>
        </row>
        <row r="28">
          <cell r="P28">
            <v>37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南区"/>
    </sheetNames>
    <sheetDataSet>
      <sheetData sheetId="0">
        <row r="27">
          <cell r="F27">
            <v>1835</v>
          </cell>
          <cell r="J27">
            <v>1913</v>
          </cell>
        </row>
        <row r="28">
          <cell r="P28">
            <v>1546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北区"/>
    </sheetNames>
    <sheetDataSet>
      <sheetData sheetId="0">
        <row r="27">
          <cell r="F27">
            <v>571</v>
          </cell>
          <cell r="J27">
            <v>671</v>
          </cell>
        </row>
        <row r="28">
          <cell r="P28">
            <v>552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55012</v>
          </cell>
          <cell r="J29">
            <v>55696</v>
          </cell>
        </row>
        <row r="30">
          <cell r="P30">
            <v>41900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2月分"/>
      <sheetName val="1月分"/>
      <sheetName val="4月分"/>
    </sheetNames>
    <sheetDataSet>
      <sheetData sheetId="0">
        <row r="27">
          <cell r="F27">
            <v>459</v>
          </cell>
          <cell r="J27">
            <v>566</v>
          </cell>
        </row>
        <row r="28">
          <cell r="P28">
            <v>578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浜北区"/>
    </sheetNames>
    <sheetDataSet>
      <sheetData sheetId="0">
        <row r="27">
          <cell r="F27">
            <v>917</v>
          </cell>
          <cell r="J27">
            <v>932</v>
          </cell>
        </row>
        <row r="28">
          <cell r="P28">
            <v>799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22</v>
          </cell>
          <cell r="J27">
            <v>72</v>
          </cell>
        </row>
        <row r="28">
          <cell r="P28">
            <v>53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天竜区"/>
    </sheetNames>
    <sheetDataSet>
      <sheetData sheetId="0">
        <row r="27">
          <cell r="F27">
            <v>131</v>
          </cell>
          <cell r="J27">
            <v>177</v>
          </cell>
        </row>
        <row r="28">
          <cell r="P28">
            <v>163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2月"/>
    </sheetNames>
    <sheetDataSet>
      <sheetData sheetId="0">
        <row r="27">
          <cell r="F27">
            <v>1524</v>
          </cell>
          <cell r="J27">
            <v>1998</v>
          </cell>
        </row>
        <row r="28">
          <cell r="P28">
            <v>1631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136</v>
          </cell>
          <cell r="J27">
            <v>93</v>
          </cell>
        </row>
        <row r="28">
          <cell r="P28">
            <v>162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114</v>
          </cell>
          <cell r="J27">
            <v>245</v>
          </cell>
        </row>
        <row r="28">
          <cell r="P28">
            <v>183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522</v>
          </cell>
          <cell r="J27">
            <v>640</v>
          </cell>
        </row>
        <row r="28">
          <cell r="P28">
            <v>571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３号"/>
    </sheetNames>
    <sheetDataSet>
      <sheetData sheetId="0">
        <row r="27">
          <cell r="F27">
            <v>892</v>
          </cell>
          <cell r="J27">
            <v>859</v>
          </cell>
        </row>
        <row r="28">
          <cell r="P28">
            <v>971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139</v>
          </cell>
          <cell r="J27">
            <v>336</v>
          </cell>
        </row>
        <row r="28">
          <cell r="P28">
            <v>173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</sheetNames>
    <sheetDataSet>
      <sheetData sheetId="0">
        <row r="29">
          <cell r="F29">
            <v>50114</v>
          </cell>
          <cell r="J29">
            <v>49465</v>
          </cell>
        </row>
        <row r="30">
          <cell r="P30">
            <v>40349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２月"/>
    </sheetNames>
    <sheetDataSet>
      <sheetData sheetId="0">
        <row r="27">
          <cell r="F27">
            <v>359</v>
          </cell>
          <cell r="J27">
            <v>607</v>
          </cell>
        </row>
        <row r="28">
          <cell r="P28">
            <v>425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2079</v>
          </cell>
          <cell r="J27">
            <v>2396</v>
          </cell>
        </row>
        <row r="28">
          <cell r="P28">
            <v>2130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3313</v>
          </cell>
          <cell r="J27">
            <v>2874</v>
          </cell>
        </row>
        <row r="28">
          <cell r="P28">
            <v>3165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1468</v>
          </cell>
          <cell r="J27">
            <v>1718</v>
          </cell>
        </row>
        <row r="28">
          <cell r="P28">
            <v>1629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1636</v>
          </cell>
          <cell r="J27">
            <v>1945</v>
          </cell>
        </row>
        <row r="28">
          <cell r="P28">
            <v>1756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613</v>
          </cell>
          <cell r="J27">
            <v>761</v>
          </cell>
        </row>
        <row r="28">
          <cell r="P28">
            <v>521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726</v>
          </cell>
          <cell r="J27">
            <v>1030</v>
          </cell>
        </row>
        <row r="28">
          <cell r="P28">
            <v>733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1591</v>
          </cell>
          <cell r="J27">
            <v>1527</v>
          </cell>
        </row>
        <row r="28">
          <cell r="P28">
            <v>1454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53</v>
          </cell>
          <cell r="J27">
            <v>124</v>
          </cell>
        </row>
        <row r="28">
          <cell r="P28">
            <v>71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359</v>
          </cell>
          <cell r="J27">
            <v>325</v>
          </cell>
        </row>
        <row r="28">
          <cell r="P28">
            <v>374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45993</v>
          </cell>
          <cell r="J29">
            <v>47099</v>
          </cell>
        </row>
        <row r="30">
          <cell r="P30">
            <v>34768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1391</v>
          </cell>
          <cell r="J27">
            <v>1183</v>
          </cell>
        </row>
        <row r="28">
          <cell r="P28">
            <v>1312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69</v>
          </cell>
          <cell r="J27">
            <v>122</v>
          </cell>
        </row>
        <row r="28">
          <cell r="P28">
            <v>94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375</v>
          </cell>
          <cell r="J27">
            <v>465</v>
          </cell>
        </row>
        <row r="28">
          <cell r="P28">
            <v>352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182</v>
          </cell>
          <cell r="J27">
            <v>250</v>
          </cell>
        </row>
        <row r="28">
          <cell r="P28">
            <v>181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3号"/>
    </sheetNames>
    <sheetDataSet>
      <sheetData sheetId="0">
        <row r="27">
          <cell r="F27">
            <v>544</v>
          </cell>
          <cell r="J27">
            <v>601</v>
          </cell>
        </row>
        <row r="28">
          <cell r="P28">
            <v>621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H28.2月"/>
      <sheetName val="H28.1月"/>
    </sheetNames>
    <sheetDataSet>
      <sheetData sheetId="0">
        <row r="27">
          <cell r="F27">
            <v>1269</v>
          </cell>
          <cell r="J27">
            <v>1335</v>
          </cell>
        </row>
        <row r="28">
          <cell r="P28">
            <v>1069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H28.2月"/>
      <sheetName val="H28.1月 "/>
      <sheetName val="H27.12月"/>
      <sheetName val="様式第1号"/>
      <sheetName val="H27.10月"/>
      <sheetName val="様式第1"/>
      <sheetName val="様式第"/>
      <sheetName val="様式"/>
      <sheetName val="様"/>
      <sheetName val=""/>
      <sheetName val="H"/>
      <sheetName val="H2"/>
      <sheetName val="H27"/>
      <sheetName val="H27."/>
      <sheetName val="H27.1"/>
      <sheetName val="H27.12"/>
      <sheetName val="H27.12ｇ"/>
      <sheetName val="H27.12が"/>
    </sheetNames>
    <sheetDataSet>
      <sheetData sheetId="0">
        <row r="29">
          <cell r="F29">
            <v>22683</v>
          </cell>
          <cell r="J29">
            <v>22589</v>
          </cell>
        </row>
        <row r="30">
          <cell r="P30">
            <v>15720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"/>
    </sheetNames>
    <sheetDataSet>
      <sheetData sheetId="0">
        <row r="29">
          <cell r="F29">
            <v>47804</v>
          </cell>
          <cell r="J29">
            <v>48035</v>
          </cell>
        </row>
        <row r="30">
          <cell r="P30">
            <v>33992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SheetLayoutView="120" workbookViewId="0" topLeftCell="A25">
      <selection activeCell="X18" sqref="X18"/>
    </sheetView>
  </sheetViews>
  <sheetFormatPr defaultColWidth="9.00390625" defaultRowHeight="13.5"/>
  <cols>
    <col min="1" max="1" width="4.625" style="0" customWidth="1"/>
    <col min="2" max="2" width="10.75390625" style="0" customWidth="1"/>
    <col min="3" max="11" width="8.75390625" style="0" customWidth="1"/>
    <col min="12" max="12" width="2.75390625" style="0" customWidth="1"/>
    <col min="13" max="13" width="4.625" style="0" customWidth="1"/>
    <col min="14" max="14" width="10.75390625" style="2" customWidth="1"/>
    <col min="15" max="23" width="8.75390625" style="0" customWidth="1"/>
  </cols>
  <sheetData>
    <row r="1" spans="1:11" ht="14.25">
      <c r="A1" s="1" t="s">
        <v>0</v>
      </c>
      <c r="K1" s="6" t="s">
        <v>67</v>
      </c>
    </row>
    <row r="2" spans="1:24" s="8" customFormat="1" ht="16.5" customHeight="1">
      <c r="A2" s="76"/>
      <c r="B2" s="77"/>
      <c r="C2" s="58" t="s">
        <v>4</v>
      </c>
      <c r="D2" s="71"/>
      <c r="E2" s="71"/>
      <c r="F2" s="71"/>
      <c r="G2" s="71"/>
      <c r="H2" s="71"/>
      <c r="I2" s="72"/>
      <c r="J2" s="63" t="s">
        <v>65</v>
      </c>
      <c r="K2" s="64"/>
      <c r="L2" s="7"/>
      <c r="M2" s="76"/>
      <c r="N2" s="77"/>
      <c r="O2" s="58" t="s">
        <v>4</v>
      </c>
      <c r="P2" s="73"/>
      <c r="Q2" s="73"/>
      <c r="R2" s="73"/>
      <c r="S2" s="73"/>
      <c r="T2" s="74"/>
      <c r="U2" s="75"/>
      <c r="V2" s="63" t="s">
        <v>65</v>
      </c>
      <c r="W2" s="64"/>
      <c r="X2" s="7"/>
    </row>
    <row r="3" spans="1:24" s="8" customFormat="1" ht="16.5" customHeight="1">
      <c r="A3" s="78"/>
      <c r="B3" s="79"/>
      <c r="C3" s="65" t="s">
        <v>12</v>
      </c>
      <c r="D3" s="66"/>
      <c r="E3" s="65" t="s">
        <v>15</v>
      </c>
      <c r="F3" s="66"/>
      <c r="G3" s="65" t="s">
        <v>16</v>
      </c>
      <c r="H3" s="67"/>
      <c r="I3" s="66"/>
      <c r="J3" s="59" t="s">
        <v>18</v>
      </c>
      <c r="K3" s="61" t="s">
        <v>17</v>
      </c>
      <c r="L3" s="7"/>
      <c r="M3" s="78"/>
      <c r="N3" s="79"/>
      <c r="O3" s="65" t="s">
        <v>12</v>
      </c>
      <c r="P3" s="66"/>
      <c r="Q3" s="65" t="s">
        <v>15</v>
      </c>
      <c r="R3" s="66"/>
      <c r="S3" s="65" t="s">
        <v>16</v>
      </c>
      <c r="T3" s="67"/>
      <c r="U3" s="66"/>
      <c r="V3" s="59" t="s">
        <v>18</v>
      </c>
      <c r="W3" s="61" t="s">
        <v>17</v>
      </c>
      <c r="X3" s="7"/>
    </row>
    <row r="4" spans="1:24" s="8" customFormat="1" ht="16.5" customHeight="1">
      <c r="A4" s="80"/>
      <c r="B4" s="81"/>
      <c r="C4" s="9" t="s">
        <v>13</v>
      </c>
      <c r="D4" s="9" t="s">
        <v>14</v>
      </c>
      <c r="E4" s="9" t="s">
        <v>13</v>
      </c>
      <c r="F4" s="9" t="s">
        <v>14</v>
      </c>
      <c r="G4" s="9" t="s">
        <v>13</v>
      </c>
      <c r="H4" s="9" t="s">
        <v>14</v>
      </c>
      <c r="I4" s="9" t="s">
        <v>16</v>
      </c>
      <c r="J4" s="60"/>
      <c r="K4" s="62"/>
      <c r="L4" s="7"/>
      <c r="M4" s="80"/>
      <c r="N4" s="81"/>
      <c r="O4" s="9" t="s">
        <v>13</v>
      </c>
      <c r="P4" s="9" t="s">
        <v>14</v>
      </c>
      <c r="Q4" s="9" t="s">
        <v>13</v>
      </c>
      <c r="R4" s="9" t="s">
        <v>14</v>
      </c>
      <c r="S4" s="9" t="s">
        <v>13</v>
      </c>
      <c r="T4" s="9" t="s">
        <v>14</v>
      </c>
      <c r="U4" s="9" t="s">
        <v>16</v>
      </c>
      <c r="V4" s="60"/>
      <c r="W4" s="62"/>
      <c r="X4" s="7"/>
    </row>
    <row r="5" spans="1:24" s="8" customFormat="1" ht="16.5" customHeight="1">
      <c r="A5" s="85" t="s">
        <v>22</v>
      </c>
      <c r="B5" s="86"/>
      <c r="C5" s="11">
        <f aca="true" t="shared" si="0" ref="C5:I5">SUM(C6,C7)</f>
        <v>1825230</v>
      </c>
      <c r="D5" s="11">
        <f t="shared" si="0"/>
        <v>34607</v>
      </c>
      <c r="E5" s="11">
        <f t="shared" si="0"/>
        <v>1869540</v>
      </c>
      <c r="F5" s="11">
        <f t="shared" si="0"/>
        <v>38478</v>
      </c>
      <c r="G5" s="11">
        <f t="shared" si="0"/>
        <v>3694770</v>
      </c>
      <c r="H5" s="11">
        <f t="shared" si="0"/>
        <v>73085</v>
      </c>
      <c r="I5" s="11">
        <f t="shared" si="0"/>
        <v>3767855</v>
      </c>
      <c r="J5" s="41">
        <f>SUM(J6:J7)</f>
        <v>1510477</v>
      </c>
      <c r="K5" s="12">
        <f>SUM(K6:K7)</f>
        <v>34599</v>
      </c>
      <c r="L5" s="7"/>
      <c r="M5" s="13">
        <v>24</v>
      </c>
      <c r="N5" s="50" t="s">
        <v>46</v>
      </c>
      <c r="O5" s="14">
        <f>'[21]28.2'!$F$29</f>
        <v>6130</v>
      </c>
      <c r="P5" s="14">
        <f>'[43]２８．２'!$F$27</f>
        <v>32</v>
      </c>
      <c r="Q5" s="14">
        <f>'[21]28.2'!$J$29</f>
        <v>6756</v>
      </c>
      <c r="R5" s="14">
        <f>'[43]２８．２'!$J$27</f>
        <v>55</v>
      </c>
      <c r="S5" s="30">
        <f aca="true" t="shared" si="1" ref="S5:S21">O5+Q5</f>
        <v>12886</v>
      </c>
      <c r="T5" s="30">
        <f>P5+R5</f>
        <v>87</v>
      </c>
      <c r="U5" s="30">
        <f aca="true" t="shared" si="2" ref="U5:U21">S5+T5</f>
        <v>12973</v>
      </c>
      <c r="V5" s="46">
        <f>'[21]28.2'!$P$30</f>
        <v>6181</v>
      </c>
      <c r="W5" s="47">
        <f>'[43]２８．２'!$P$28</f>
        <v>50</v>
      </c>
      <c r="X5" s="7"/>
    </row>
    <row r="6" spans="1:24" s="8" customFormat="1" ht="16.5" customHeight="1">
      <c r="A6" s="87" t="s">
        <v>23</v>
      </c>
      <c r="B6" s="88"/>
      <c r="C6" s="16">
        <f aca="true" t="shared" si="3" ref="C6:K6">C41</f>
        <v>1711264</v>
      </c>
      <c r="D6" s="16">
        <f t="shared" si="3"/>
        <v>33058</v>
      </c>
      <c r="E6" s="16">
        <f t="shared" si="3"/>
        <v>1752375</v>
      </c>
      <c r="F6" s="16">
        <f t="shared" si="3"/>
        <v>36686</v>
      </c>
      <c r="G6" s="16">
        <f t="shared" si="3"/>
        <v>3463639</v>
      </c>
      <c r="H6" s="16">
        <f t="shared" si="3"/>
        <v>69744</v>
      </c>
      <c r="I6" s="16">
        <f t="shared" si="3"/>
        <v>3533383</v>
      </c>
      <c r="J6" s="42">
        <f t="shared" si="3"/>
        <v>1416945</v>
      </c>
      <c r="K6" s="17">
        <f t="shared" si="3"/>
        <v>32944</v>
      </c>
      <c r="L6" s="7"/>
      <c r="M6" s="18">
        <v>25</v>
      </c>
      <c r="N6" s="51" t="s">
        <v>47</v>
      </c>
      <c r="O6" s="14">
        <f>'[22]様式第1号'!$F$29</f>
        <v>3660</v>
      </c>
      <c r="P6" s="14">
        <f>'[44]様式第3号'!$F$27</f>
        <v>11</v>
      </c>
      <c r="Q6" s="14">
        <f>'[22]様式第1号'!$J$29</f>
        <v>3903</v>
      </c>
      <c r="R6" s="14">
        <f>'[44]様式第3号'!$J$27</f>
        <v>24</v>
      </c>
      <c r="S6" s="32">
        <f t="shared" si="1"/>
        <v>7563</v>
      </c>
      <c r="T6" s="32">
        <f aca="true" t="shared" si="4" ref="T6:T21">P6+R6</f>
        <v>35</v>
      </c>
      <c r="U6" s="32">
        <f t="shared" si="2"/>
        <v>7598</v>
      </c>
      <c r="V6" s="46">
        <f>'[22]様式第1号'!$P$30</f>
        <v>3317</v>
      </c>
      <c r="W6" s="47">
        <f>'[44]様式第3号'!$P$28</f>
        <v>13</v>
      </c>
      <c r="X6" s="7"/>
    </row>
    <row r="7" spans="1:24" s="8" customFormat="1" ht="16.5" customHeight="1">
      <c r="A7" s="89" t="s">
        <v>24</v>
      </c>
      <c r="B7" s="90"/>
      <c r="C7" s="20">
        <f>O22</f>
        <v>113966</v>
      </c>
      <c r="D7" s="20">
        <f>P22</f>
        <v>1549</v>
      </c>
      <c r="E7" s="20">
        <f>Q22</f>
        <v>117165</v>
      </c>
      <c r="F7" s="20">
        <f aca="true" t="shared" si="5" ref="F7:K7">R22</f>
        <v>1792</v>
      </c>
      <c r="G7" s="20">
        <f t="shared" si="5"/>
        <v>231131</v>
      </c>
      <c r="H7" s="20">
        <f t="shared" si="5"/>
        <v>3341</v>
      </c>
      <c r="I7" s="20">
        <f t="shared" si="5"/>
        <v>234472</v>
      </c>
      <c r="J7" s="20">
        <f>V22</f>
        <v>93532</v>
      </c>
      <c r="K7" s="21">
        <f t="shared" si="5"/>
        <v>1655</v>
      </c>
      <c r="L7" s="7"/>
      <c r="M7" s="18">
        <v>26</v>
      </c>
      <c r="N7" s="51" t="s">
        <v>48</v>
      </c>
      <c r="O7" s="14">
        <f>'[23]様式第1号'!$F$29</f>
        <v>4182</v>
      </c>
      <c r="P7" s="14">
        <f>'[45]様式第3号'!$F$27</f>
        <v>10</v>
      </c>
      <c r="Q7" s="14">
        <f>'[23]様式第1号'!$J$29</f>
        <v>4539</v>
      </c>
      <c r="R7" s="14">
        <f>'[45]様式第3号'!$J$27</f>
        <v>29</v>
      </c>
      <c r="S7" s="32">
        <f t="shared" si="1"/>
        <v>8721</v>
      </c>
      <c r="T7" s="32">
        <f t="shared" si="4"/>
        <v>39</v>
      </c>
      <c r="U7" s="32">
        <f t="shared" si="2"/>
        <v>8760</v>
      </c>
      <c r="V7" s="46">
        <f>'[23]様式第1号'!$P$30</f>
        <v>3948</v>
      </c>
      <c r="W7" s="47">
        <f>'[45]様式第3号'!$P$28</f>
        <v>7</v>
      </c>
      <c r="X7" s="7"/>
    </row>
    <row r="8" spans="1:24" s="8" customFormat="1" ht="16.5" customHeight="1">
      <c r="A8" s="22">
        <v>1</v>
      </c>
      <c r="B8" s="50" t="s">
        <v>21</v>
      </c>
      <c r="C8" s="30">
        <f aca="true" t="shared" si="6" ref="C8:K8">SUM(C9:C11)</f>
        <v>342967</v>
      </c>
      <c r="D8" s="30">
        <f t="shared" si="6"/>
        <v>3683</v>
      </c>
      <c r="E8" s="30">
        <f t="shared" si="6"/>
        <v>360388</v>
      </c>
      <c r="F8" s="30">
        <f t="shared" si="6"/>
        <v>4482</v>
      </c>
      <c r="G8" s="30">
        <f t="shared" si="6"/>
        <v>703355</v>
      </c>
      <c r="H8" s="30">
        <f t="shared" si="6"/>
        <v>8165</v>
      </c>
      <c r="I8" s="30">
        <f t="shared" si="6"/>
        <v>711520</v>
      </c>
      <c r="J8" s="43">
        <f t="shared" si="6"/>
        <v>304960</v>
      </c>
      <c r="K8" s="31">
        <f t="shared" si="6"/>
        <v>4306</v>
      </c>
      <c r="L8" s="7"/>
      <c r="M8" s="18">
        <v>27</v>
      </c>
      <c r="N8" s="51" t="s">
        <v>49</v>
      </c>
      <c r="O8" s="14">
        <f>'[24]様式第1号'!$F$29</f>
        <v>3393</v>
      </c>
      <c r="P8" s="14">
        <f>'[46]様式第3号'!$F$27</f>
        <v>9</v>
      </c>
      <c r="Q8" s="14">
        <f>'[24]様式第1号'!$J$29</f>
        <v>3735</v>
      </c>
      <c r="R8" s="14">
        <f>'[46]様式第3号'!$J$27</f>
        <v>18</v>
      </c>
      <c r="S8" s="32">
        <f t="shared" si="1"/>
        <v>7128</v>
      </c>
      <c r="T8" s="32">
        <f t="shared" si="4"/>
        <v>27</v>
      </c>
      <c r="U8" s="32">
        <f t="shared" si="2"/>
        <v>7155</v>
      </c>
      <c r="V8" s="46">
        <f>'[24]様式第1号'!$P$30</f>
        <v>3021</v>
      </c>
      <c r="W8" s="47">
        <f>'[46]様式第3号'!$P$28</f>
        <v>12</v>
      </c>
      <c r="X8" s="7"/>
    </row>
    <row r="9" spans="1:24" s="8" customFormat="1" ht="16.5" customHeight="1">
      <c r="A9" s="23"/>
      <c r="B9" s="10" t="s">
        <v>1</v>
      </c>
      <c r="C9" s="28">
        <f>'[1]様式第2号'!$F$29</f>
        <v>122828</v>
      </c>
      <c r="D9" s="28">
        <f>'[47]様式第4号'!$F$27</f>
        <v>1005</v>
      </c>
      <c r="E9" s="28">
        <f>'[1]様式第2号'!$J$29</f>
        <v>131921</v>
      </c>
      <c r="F9" s="28">
        <f>'[47]様式第4号'!$J$27</f>
        <v>1327</v>
      </c>
      <c r="G9" s="30">
        <f aca="true" t="shared" si="7" ref="G9:G40">E9+C9</f>
        <v>254749</v>
      </c>
      <c r="H9" s="30">
        <f aca="true" t="shared" si="8" ref="H9:H40">F9+D9</f>
        <v>2332</v>
      </c>
      <c r="I9" s="30">
        <f>G9+H9</f>
        <v>257081</v>
      </c>
      <c r="J9" s="46">
        <f>'[1]様式第2号'!$P$30</f>
        <v>111499</v>
      </c>
      <c r="K9" s="47">
        <f>'[47]様式第4号'!$P$28</f>
        <v>1166</v>
      </c>
      <c r="L9" s="7"/>
      <c r="M9" s="18">
        <v>28</v>
      </c>
      <c r="N9" s="51" t="s">
        <v>50</v>
      </c>
      <c r="O9" s="14">
        <f>'[25]様式第1号'!$F$29</f>
        <v>4038</v>
      </c>
      <c r="P9" s="14">
        <f>'[48]様式第3号'!$F$27</f>
        <v>29</v>
      </c>
      <c r="Q9" s="14">
        <f>'[25]様式第1号'!$J$29</f>
        <v>4492</v>
      </c>
      <c r="R9" s="14">
        <f>'[48]様式第3号'!$J$27</f>
        <v>52</v>
      </c>
      <c r="S9" s="32">
        <f t="shared" si="1"/>
        <v>8530</v>
      </c>
      <c r="T9" s="32">
        <f t="shared" si="4"/>
        <v>81</v>
      </c>
      <c r="U9" s="32">
        <f t="shared" si="2"/>
        <v>8611</v>
      </c>
      <c r="V9" s="46">
        <f>'[25]様式第1号'!$P$30</f>
        <v>3907</v>
      </c>
      <c r="W9" s="47">
        <f>'[48]様式第3号'!$P$28</f>
        <v>50</v>
      </c>
      <c r="X9" s="7"/>
    </row>
    <row r="10" spans="1:24" s="8" customFormat="1" ht="16.5" customHeight="1">
      <c r="A10" s="23"/>
      <c r="B10" s="10" t="s">
        <v>2</v>
      </c>
      <c r="C10" s="28">
        <f>'[2]２月'!$F$29</f>
        <v>103122</v>
      </c>
      <c r="D10" s="28">
        <f>'[49]２月'!$F$27</f>
        <v>1628</v>
      </c>
      <c r="E10" s="28">
        <f>'[2]２月'!$J$29</f>
        <v>105377</v>
      </c>
      <c r="F10" s="28">
        <f>'[49]２月'!$J$27</f>
        <v>1800</v>
      </c>
      <c r="G10" s="30">
        <f t="shared" si="7"/>
        <v>208499</v>
      </c>
      <c r="H10" s="30">
        <f t="shared" si="8"/>
        <v>3428</v>
      </c>
      <c r="I10" s="30">
        <f>G10+H10</f>
        <v>211927</v>
      </c>
      <c r="J10" s="46">
        <f>'[2]２月'!$P$30</f>
        <v>92558</v>
      </c>
      <c r="K10" s="48">
        <f>'[49]２月'!$P$28</f>
        <v>1919</v>
      </c>
      <c r="L10" s="7"/>
      <c r="M10" s="68" t="s">
        <v>51</v>
      </c>
      <c r="N10" s="69"/>
      <c r="O10" s="24">
        <f>SUM(O5:O9)</f>
        <v>21403</v>
      </c>
      <c r="P10" s="24">
        <f>SUM(P5:P9)</f>
        <v>91</v>
      </c>
      <c r="Q10" s="24">
        <f>SUM(Q5:Q9)</f>
        <v>23425</v>
      </c>
      <c r="R10" s="24">
        <f>SUM(R5:R9)</f>
        <v>178</v>
      </c>
      <c r="S10" s="24">
        <f t="shared" si="1"/>
        <v>44828</v>
      </c>
      <c r="T10" s="24">
        <f t="shared" si="4"/>
        <v>269</v>
      </c>
      <c r="U10" s="24">
        <f t="shared" si="2"/>
        <v>45097</v>
      </c>
      <c r="V10" s="44">
        <f>SUM(V5:V9)</f>
        <v>20374</v>
      </c>
      <c r="W10" s="25">
        <f>SUM(W5:W9)</f>
        <v>132</v>
      </c>
      <c r="X10" s="7"/>
    </row>
    <row r="11" spans="1:24" s="8" customFormat="1" ht="16.5" customHeight="1">
      <c r="A11" s="13"/>
      <c r="B11" s="10" t="s">
        <v>3</v>
      </c>
      <c r="C11" s="28">
        <f>'[3]2月'!$F$29</f>
        <v>117017</v>
      </c>
      <c r="D11" s="28">
        <f>'[50]2月'!$F$27</f>
        <v>1050</v>
      </c>
      <c r="E11" s="28">
        <f>'[3]2月'!$J$29</f>
        <v>123090</v>
      </c>
      <c r="F11" s="28">
        <f>'[50]2月'!$J$27</f>
        <v>1355</v>
      </c>
      <c r="G11" s="30">
        <f t="shared" si="7"/>
        <v>240107</v>
      </c>
      <c r="H11" s="30">
        <f t="shared" si="8"/>
        <v>2405</v>
      </c>
      <c r="I11" s="30">
        <f>G11+H11</f>
        <v>242512</v>
      </c>
      <c r="J11" s="46">
        <f>'[3]2月'!$P$30</f>
        <v>100903</v>
      </c>
      <c r="K11" s="47">
        <f>'[50]2月'!$P$28</f>
        <v>1221</v>
      </c>
      <c r="L11" s="7"/>
      <c r="M11" s="13">
        <v>29</v>
      </c>
      <c r="N11" s="52" t="s">
        <v>52</v>
      </c>
      <c r="O11" s="26">
        <f>'[26]様式第1号'!$F$29</f>
        <v>18727</v>
      </c>
      <c r="P11" s="26">
        <f>'[51]様式第3号'!$F$27</f>
        <v>159</v>
      </c>
      <c r="Q11" s="26">
        <f>'[26]様式第1号'!$J$29</f>
        <v>19471</v>
      </c>
      <c r="R11" s="40">
        <f>'[51]様式第3号'!$J$27</f>
        <v>142</v>
      </c>
      <c r="S11" s="34">
        <f t="shared" si="1"/>
        <v>38198</v>
      </c>
      <c r="T11" s="34">
        <f t="shared" si="4"/>
        <v>301</v>
      </c>
      <c r="U11" s="34">
        <f t="shared" si="2"/>
        <v>38499</v>
      </c>
      <c r="V11" s="46">
        <f>'[26]様式第1号'!$P$30</f>
        <v>15829</v>
      </c>
      <c r="W11" s="47">
        <f>'[51]様式第3号'!$P$28</f>
        <v>160</v>
      </c>
      <c r="X11" s="7"/>
    </row>
    <row r="12" spans="1:24" s="8" customFormat="1" ht="16.5" customHeight="1">
      <c r="A12" s="18">
        <v>2</v>
      </c>
      <c r="B12" s="51" t="s">
        <v>25</v>
      </c>
      <c r="C12" s="32">
        <f>SUM(C13:C19)</f>
        <v>392134</v>
      </c>
      <c r="D12" s="32">
        <f>SUM(D13:D19)</f>
        <v>10157</v>
      </c>
      <c r="E12" s="32">
        <f>SUM(E13:E19)</f>
        <v>395660</v>
      </c>
      <c r="F12" s="32">
        <f>SUM(F13:F19)</f>
        <v>10863</v>
      </c>
      <c r="G12" s="30">
        <f t="shared" si="7"/>
        <v>787794</v>
      </c>
      <c r="H12" s="30">
        <f>F12+D12</f>
        <v>21020</v>
      </c>
      <c r="I12" s="30">
        <f>SUM(I13:I19)</f>
        <v>808814</v>
      </c>
      <c r="J12" s="43">
        <f>SUM(J13:J19)</f>
        <v>318921</v>
      </c>
      <c r="K12" s="33">
        <f>SUM(K13:K19)</f>
        <v>9222</v>
      </c>
      <c r="L12" s="7"/>
      <c r="M12" s="68" t="s">
        <v>53</v>
      </c>
      <c r="N12" s="69"/>
      <c r="O12" s="27">
        <f>SUM(O11:O11)</f>
        <v>18727</v>
      </c>
      <c r="P12" s="27">
        <f>SUM(P11:P11)</f>
        <v>159</v>
      </c>
      <c r="Q12" s="27">
        <f>SUM(Q11:Q11)</f>
        <v>19471</v>
      </c>
      <c r="R12" s="27">
        <f>SUM(R11:R11)</f>
        <v>142</v>
      </c>
      <c r="S12" s="24">
        <f t="shared" si="1"/>
        <v>38198</v>
      </c>
      <c r="T12" s="24">
        <f t="shared" si="4"/>
        <v>301</v>
      </c>
      <c r="U12" s="24">
        <f t="shared" si="2"/>
        <v>38499</v>
      </c>
      <c r="V12" s="44">
        <f>SUM(V11:V11)</f>
        <v>15829</v>
      </c>
      <c r="W12" s="25">
        <f>SUM(W11:W11)</f>
        <v>160</v>
      </c>
      <c r="X12" s="7"/>
    </row>
    <row r="13" spans="1:24" s="8" customFormat="1" ht="16.5" customHeight="1">
      <c r="A13" s="82"/>
      <c r="B13" s="15" t="s">
        <v>5</v>
      </c>
      <c r="C13" s="29">
        <f>'[4]様式第2号'!$F$29</f>
        <v>114718</v>
      </c>
      <c r="D13" s="29">
        <f>'[52]中区'!$F$27</f>
        <v>4115</v>
      </c>
      <c r="E13" s="29">
        <f>'[4]様式第2号'!$J$29</f>
        <v>116255</v>
      </c>
      <c r="F13" s="28">
        <f>'[52]中区'!$J$27</f>
        <v>4520</v>
      </c>
      <c r="G13" s="30">
        <f t="shared" si="7"/>
        <v>230973</v>
      </c>
      <c r="H13" s="30">
        <f t="shared" si="8"/>
        <v>8635</v>
      </c>
      <c r="I13" s="30">
        <f>G13+H13</f>
        <v>239608</v>
      </c>
      <c r="J13" s="46">
        <f>'[4]様式第2号'!$P$30</f>
        <v>104281</v>
      </c>
      <c r="K13" s="48">
        <f>'[52]中区'!$P$28</f>
        <v>3938</v>
      </c>
      <c r="L13" s="7"/>
      <c r="M13" s="13">
        <v>30</v>
      </c>
      <c r="N13" s="50" t="s">
        <v>54</v>
      </c>
      <c r="O13" s="14">
        <f>'[27]２月'!$F$29</f>
        <v>15407</v>
      </c>
      <c r="P13" s="14">
        <f>'[53]2月'!$F$27</f>
        <v>451</v>
      </c>
      <c r="Q13" s="14">
        <f>'[27]２月'!$J$29</f>
        <v>16174</v>
      </c>
      <c r="R13" s="14">
        <f>'[53]2月'!$J$27</f>
        <v>496</v>
      </c>
      <c r="S13" s="30">
        <f t="shared" si="1"/>
        <v>31581</v>
      </c>
      <c r="T13" s="30">
        <f t="shared" si="4"/>
        <v>947</v>
      </c>
      <c r="U13" s="30">
        <f t="shared" si="2"/>
        <v>32528</v>
      </c>
      <c r="V13" s="46">
        <f>'[27]２月'!$P$30</f>
        <v>13070</v>
      </c>
      <c r="W13" s="47">
        <f>'[53]2月'!$P$28</f>
        <v>373</v>
      </c>
      <c r="X13" s="7"/>
    </row>
    <row r="14" spans="1:24" s="8" customFormat="1" ht="16.5" customHeight="1">
      <c r="A14" s="83"/>
      <c r="B14" s="15" t="s">
        <v>6</v>
      </c>
      <c r="C14" s="29">
        <f>'[5]様式第2号'!$F$29</f>
        <v>63659</v>
      </c>
      <c r="D14" s="29">
        <f>'[54]様式第4号'!$F$27</f>
        <v>1466</v>
      </c>
      <c r="E14" s="29">
        <f>'[5]様式第2号'!$J$29</f>
        <v>63276</v>
      </c>
      <c r="F14" s="28">
        <f>'[54]様式第4号'!$J$27</f>
        <v>1552</v>
      </c>
      <c r="G14" s="30">
        <f t="shared" si="7"/>
        <v>126935</v>
      </c>
      <c r="H14" s="30">
        <f t="shared" si="8"/>
        <v>3018</v>
      </c>
      <c r="I14" s="30">
        <f aca="true" t="shared" si="9" ref="I14:I40">G14+H14</f>
        <v>129953</v>
      </c>
      <c r="J14" s="46">
        <f>'[5]様式第2号'!$P$30</f>
        <v>51063</v>
      </c>
      <c r="K14" s="48">
        <f>'[54]様式第4号'!$P$28</f>
        <v>1264</v>
      </c>
      <c r="L14" s="7"/>
      <c r="M14" s="18">
        <v>31</v>
      </c>
      <c r="N14" s="51" t="s">
        <v>55</v>
      </c>
      <c r="O14" s="14">
        <f>'[28]様式第１号'!$F$29</f>
        <v>21270</v>
      </c>
      <c r="P14" s="14">
        <f>'[55]様式第３号'!$F$27</f>
        <v>182</v>
      </c>
      <c r="Q14" s="14">
        <f>'[28]様式第１号'!$J$29</f>
        <v>21174</v>
      </c>
      <c r="R14" s="14">
        <f>'[55]様式第３号'!$J$27</f>
        <v>169</v>
      </c>
      <c r="S14" s="32">
        <f t="shared" si="1"/>
        <v>42444</v>
      </c>
      <c r="T14" s="32">
        <f t="shared" si="4"/>
        <v>351</v>
      </c>
      <c r="U14" s="32">
        <f t="shared" si="2"/>
        <v>42795</v>
      </c>
      <c r="V14" s="46">
        <f>'[28]様式第１号'!$P$30</f>
        <v>17538</v>
      </c>
      <c r="W14" s="47">
        <f>'[55]様式第３号'!$P$28</f>
        <v>160</v>
      </c>
      <c r="X14" s="7"/>
    </row>
    <row r="15" spans="1:24" s="8" customFormat="1" ht="16.5" customHeight="1">
      <c r="A15" s="83"/>
      <c r="B15" s="15" t="s">
        <v>7</v>
      </c>
      <c r="C15" s="29">
        <f>'[6]様式第2号'!$F$29</f>
        <v>55012</v>
      </c>
      <c r="D15" s="29">
        <f>'[56]様式第4号'!$F$27</f>
        <v>1122</v>
      </c>
      <c r="E15" s="29">
        <f>'[6]様式第2号'!$J$29</f>
        <v>55696</v>
      </c>
      <c r="F15" s="28">
        <f>'[56]様式第4号'!$J$27</f>
        <v>1098</v>
      </c>
      <c r="G15" s="30">
        <f t="shared" si="7"/>
        <v>110708</v>
      </c>
      <c r="H15" s="30">
        <f t="shared" si="8"/>
        <v>2220</v>
      </c>
      <c r="I15" s="30">
        <f t="shared" si="9"/>
        <v>112928</v>
      </c>
      <c r="J15" s="46">
        <f>'[6]様式第2号'!$P$30</f>
        <v>41900</v>
      </c>
      <c r="K15" s="48">
        <f>'[56]様式第4号'!$P$28</f>
        <v>960</v>
      </c>
      <c r="L15" s="7"/>
      <c r="M15" s="18">
        <v>32</v>
      </c>
      <c r="N15" s="51" t="s">
        <v>56</v>
      </c>
      <c r="O15" s="14">
        <f>'[29]様式第1号 (2)'!$F$29</f>
        <v>9938</v>
      </c>
      <c r="P15" s="14">
        <f>'[57]様式第3号'!$F$27</f>
        <v>49</v>
      </c>
      <c r="Q15" s="14">
        <f>'[29]様式第1号 (2)'!$J$29</f>
        <v>9244</v>
      </c>
      <c r="R15" s="14">
        <f>'[57]様式第3号'!$J$27</f>
        <v>76</v>
      </c>
      <c r="S15" s="32">
        <f t="shared" si="1"/>
        <v>19182</v>
      </c>
      <c r="T15" s="32">
        <f t="shared" si="4"/>
        <v>125</v>
      </c>
      <c r="U15" s="32">
        <f t="shared" si="2"/>
        <v>19307</v>
      </c>
      <c r="V15" s="46">
        <f>'[29]様式第1号 (2)'!$P$30</f>
        <v>7502</v>
      </c>
      <c r="W15" s="47">
        <f>'[57]様式第3号'!$P$28</f>
        <v>37</v>
      </c>
      <c r="X15" s="7"/>
    </row>
    <row r="16" spans="1:24" s="8" customFormat="1" ht="16.5" customHeight="1">
      <c r="A16" s="83"/>
      <c r="B16" s="15" t="s">
        <v>8</v>
      </c>
      <c r="C16" s="29">
        <f>'[7]日本人'!$F$29</f>
        <v>50114</v>
      </c>
      <c r="D16" s="29">
        <f>'[58]南区'!$F$27</f>
        <v>1835</v>
      </c>
      <c r="E16" s="29">
        <f>'[7]日本人'!$J$29</f>
        <v>49465</v>
      </c>
      <c r="F16" s="28">
        <f>'[58]南区'!$J$27</f>
        <v>1913</v>
      </c>
      <c r="G16" s="30">
        <f t="shared" si="7"/>
        <v>99579</v>
      </c>
      <c r="H16" s="30">
        <f t="shared" si="8"/>
        <v>3748</v>
      </c>
      <c r="I16" s="30">
        <f t="shared" si="9"/>
        <v>103327</v>
      </c>
      <c r="J16" s="46">
        <f>'[7]日本人'!$P$30</f>
        <v>40349</v>
      </c>
      <c r="K16" s="48">
        <f>'[58]南区'!$P$28</f>
        <v>1546</v>
      </c>
      <c r="L16" s="7"/>
      <c r="M16" s="68" t="s">
        <v>57</v>
      </c>
      <c r="N16" s="69"/>
      <c r="O16" s="24">
        <f>SUM(O13:O15)</f>
        <v>46615</v>
      </c>
      <c r="P16" s="24">
        <f>SUM(P13:P15)</f>
        <v>682</v>
      </c>
      <c r="Q16" s="24">
        <f>SUM(Q13:Q15)</f>
        <v>46592</v>
      </c>
      <c r="R16" s="24">
        <f>SUM(R13:R15)</f>
        <v>741</v>
      </c>
      <c r="S16" s="24">
        <f t="shared" si="1"/>
        <v>93207</v>
      </c>
      <c r="T16" s="24">
        <f t="shared" si="4"/>
        <v>1423</v>
      </c>
      <c r="U16" s="24">
        <f t="shared" si="2"/>
        <v>94630</v>
      </c>
      <c r="V16" s="44">
        <f>SUM(V13:V15)</f>
        <v>38110</v>
      </c>
      <c r="W16" s="25">
        <f>SUM(W13:W15)</f>
        <v>570</v>
      </c>
      <c r="X16" s="7"/>
    </row>
    <row r="17" spans="1:24" s="8" customFormat="1" ht="16.5" customHeight="1">
      <c r="A17" s="83"/>
      <c r="B17" s="15" t="s">
        <v>9</v>
      </c>
      <c r="C17" s="29">
        <f>'[8]様式第2号'!$F$29</f>
        <v>45993</v>
      </c>
      <c r="D17" s="29">
        <f>'[59]北区'!$F$27</f>
        <v>571</v>
      </c>
      <c r="E17" s="29">
        <f>'[8]様式第2号'!$J$29</f>
        <v>47099</v>
      </c>
      <c r="F17" s="28">
        <f>'[59]北区'!$J$27</f>
        <v>671</v>
      </c>
      <c r="G17" s="30">
        <f t="shared" si="7"/>
        <v>93092</v>
      </c>
      <c r="H17" s="30">
        <f t="shared" si="8"/>
        <v>1242</v>
      </c>
      <c r="I17" s="30">
        <f t="shared" si="9"/>
        <v>94334</v>
      </c>
      <c r="J17" s="46">
        <f>'[8]様式第2号'!$P$30</f>
        <v>34768</v>
      </c>
      <c r="K17" s="48">
        <f>'[59]北区'!$P$28</f>
        <v>552</v>
      </c>
      <c r="L17" s="7"/>
      <c r="M17" s="18">
        <v>33</v>
      </c>
      <c r="N17" s="51" t="s">
        <v>58</v>
      </c>
      <c r="O17" s="19">
        <f>'[30]2月分'!$F$29</f>
        <v>14332</v>
      </c>
      <c r="P17" s="19">
        <f>'[60]2月分'!$F$27</f>
        <v>459</v>
      </c>
      <c r="Q17" s="19">
        <f>'[30]2月分'!$J$29</f>
        <v>14380</v>
      </c>
      <c r="R17" s="19">
        <f>'[60]2月分'!$J$27</f>
        <v>566</v>
      </c>
      <c r="S17" s="32">
        <f t="shared" si="1"/>
        <v>28712</v>
      </c>
      <c r="T17" s="32">
        <f t="shared" si="4"/>
        <v>1025</v>
      </c>
      <c r="U17" s="32">
        <f t="shared" si="2"/>
        <v>29737</v>
      </c>
      <c r="V17" s="49">
        <f>'[30]2月分'!$P$30</f>
        <v>10047</v>
      </c>
      <c r="W17" s="48">
        <f>'[60]2月分'!$P$28</f>
        <v>578</v>
      </c>
      <c r="X17" s="7"/>
    </row>
    <row r="18" spans="1:24" s="8" customFormat="1" ht="16.5" customHeight="1">
      <c r="A18" s="83"/>
      <c r="B18" s="15" t="s">
        <v>10</v>
      </c>
      <c r="C18" s="29">
        <f>'[9]様式第2号'!$F$29</f>
        <v>47804</v>
      </c>
      <c r="D18" s="29">
        <f>'[61]浜北区'!$F$27</f>
        <v>917</v>
      </c>
      <c r="E18" s="29">
        <f>'[9]様式第2号'!$J$29</f>
        <v>48035</v>
      </c>
      <c r="F18" s="28">
        <f>'[61]浜北区'!$J$27</f>
        <v>932</v>
      </c>
      <c r="G18" s="30">
        <f t="shared" si="7"/>
        <v>95839</v>
      </c>
      <c r="H18" s="30">
        <f t="shared" si="8"/>
        <v>1849</v>
      </c>
      <c r="I18" s="30">
        <f t="shared" si="9"/>
        <v>97688</v>
      </c>
      <c r="J18" s="46">
        <f>'[9]様式第2号'!$P$30</f>
        <v>33992</v>
      </c>
      <c r="K18" s="48">
        <f>'[61]浜北区'!$P$28</f>
        <v>799</v>
      </c>
      <c r="L18" s="7"/>
      <c r="M18" s="18">
        <v>34</v>
      </c>
      <c r="N18" s="51" t="s">
        <v>59</v>
      </c>
      <c r="O18" s="19">
        <f>'[31]様式第1号'!$F$29</f>
        <v>3592</v>
      </c>
      <c r="P18" s="19">
        <f>'[62]様式第3号'!$F$27</f>
        <v>22</v>
      </c>
      <c r="Q18" s="19">
        <f>'[31]様式第1号'!$J$29</f>
        <v>3762</v>
      </c>
      <c r="R18" s="19">
        <f>'[62]様式第3号'!$J$27</f>
        <v>72</v>
      </c>
      <c r="S18" s="32">
        <f t="shared" si="1"/>
        <v>7354</v>
      </c>
      <c r="T18" s="32">
        <f t="shared" si="4"/>
        <v>94</v>
      </c>
      <c r="U18" s="32">
        <f t="shared" si="2"/>
        <v>7448</v>
      </c>
      <c r="V18" s="49">
        <f>'[31]様式第1号'!$P$30</f>
        <v>2875</v>
      </c>
      <c r="W18" s="48">
        <f>'[62]様式第3号'!$P$28</f>
        <v>53</v>
      </c>
      <c r="X18" s="7"/>
    </row>
    <row r="19" spans="1:24" s="8" customFormat="1" ht="16.5" customHeight="1">
      <c r="A19" s="84"/>
      <c r="B19" s="15" t="s">
        <v>11</v>
      </c>
      <c r="C19" s="29">
        <f>'[10]様式第2号'!$F$29</f>
        <v>14834</v>
      </c>
      <c r="D19" s="29">
        <f>'[63]天竜区'!$F$27</f>
        <v>131</v>
      </c>
      <c r="E19" s="29">
        <f>'[10]様式第2号'!$J$29</f>
        <v>15834</v>
      </c>
      <c r="F19" s="28">
        <f>'[63]天竜区'!$J$27</f>
        <v>177</v>
      </c>
      <c r="G19" s="30">
        <f t="shared" si="7"/>
        <v>30668</v>
      </c>
      <c r="H19" s="30">
        <f t="shared" si="8"/>
        <v>308</v>
      </c>
      <c r="I19" s="30">
        <f t="shared" si="9"/>
        <v>30976</v>
      </c>
      <c r="J19" s="46">
        <f>'[10]様式第2号'!$P$30</f>
        <v>12568</v>
      </c>
      <c r="K19" s="48">
        <f>'[63]天竜区'!$P$28</f>
        <v>163</v>
      </c>
      <c r="L19" s="7"/>
      <c r="M19" s="68" t="s">
        <v>60</v>
      </c>
      <c r="N19" s="69"/>
      <c r="O19" s="24">
        <f>SUM(O17:O18)</f>
        <v>17924</v>
      </c>
      <c r="P19" s="24">
        <f>SUM(P17:P18)</f>
        <v>481</v>
      </c>
      <c r="Q19" s="24">
        <f>SUM(Q17:Q18)</f>
        <v>18142</v>
      </c>
      <c r="R19" s="24">
        <f>SUM(R17:R18)</f>
        <v>638</v>
      </c>
      <c r="S19" s="24">
        <f t="shared" si="1"/>
        <v>36066</v>
      </c>
      <c r="T19" s="24">
        <f t="shared" si="4"/>
        <v>1119</v>
      </c>
      <c r="U19" s="24">
        <f t="shared" si="2"/>
        <v>37185</v>
      </c>
      <c r="V19" s="44">
        <f>SUM(V17:V18)</f>
        <v>12922</v>
      </c>
      <c r="W19" s="25">
        <f>SUM(W17:W18)</f>
        <v>631</v>
      </c>
      <c r="X19" s="7"/>
    </row>
    <row r="20" spans="1:24" s="8" customFormat="1" ht="16.5" customHeight="1">
      <c r="A20" s="18">
        <v>3</v>
      </c>
      <c r="B20" s="51" t="s">
        <v>19</v>
      </c>
      <c r="C20" s="29">
        <f>'[11]2月'!$F$29</f>
        <v>97202</v>
      </c>
      <c r="D20" s="29">
        <f>'[64]2月'!$F$27</f>
        <v>1524</v>
      </c>
      <c r="E20" s="29">
        <f>'[11]2月'!$J$29</f>
        <v>99689</v>
      </c>
      <c r="F20" s="28">
        <f>'[64]2月'!$J$27</f>
        <v>1998</v>
      </c>
      <c r="G20" s="30">
        <f t="shared" si="7"/>
        <v>196891</v>
      </c>
      <c r="H20" s="30">
        <f t="shared" si="8"/>
        <v>3522</v>
      </c>
      <c r="I20" s="30">
        <f t="shared" si="9"/>
        <v>200413</v>
      </c>
      <c r="J20" s="46">
        <f>'[11]2月'!$P$30</f>
        <v>88432</v>
      </c>
      <c r="K20" s="48">
        <f>'[64]2月'!$P$28</f>
        <v>1631</v>
      </c>
      <c r="L20" s="7"/>
      <c r="M20" s="13">
        <v>35</v>
      </c>
      <c r="N20" s="50" t="s">
        <v>61</v>
      </c>
      <c r="O20" s="14">
        <f>'[32]様式第1号'!$F$29</f>
        <v>9297</v>
      </c>
      <c r="P20" s="14">
        <f>'[65]様式第3号'!$F$27</f>
        <v>136</v>
      </c>
      <c r="Q20" s="14">
        <f>'[32]様式第1号'!$J$29</f>
        <v>9535</v>
      </c>
      <c r="R20" s="14">
        <f>'[65]様式第3号'!$J$27</f>
        <v>93</v>
      </c>
      <c r="S20" s="30">
        <f t="shared" si="1"/>
        <v>18832</v>
      </c>
      <c r="T20" s="30">
        <f t="shared" si="4"/>
        <v>229</v>
      </c>
      <c r="U20" s="30">
        <f t="shared" si="2"/>
        <v>19061</v>
      </c>
      <c r="V20" s="46">
        <f>'[32]様式第1号'!$P$30</f>
        <v>6297</v>
      </c>
      <c r="W20" s="47">
        <f>'[65]様式第3号'!$P$28</f>
        <v>162</v>
      </c>
      <c r="X20" s="7"/>
    </row>
    <row r="21" spans="1:24" s="8" customFormat="1" ht="16.5" customHeight="1">
      <c r="A21" s="18">
        <v>4</v>
      </c>
      <c r="B21" s="51" t="s">
        <v>20</v>
      </c>
      <c r="C21" s="29">
        <f>'[12]様式第1号'!$F$29</f>
        <v>17050</v>
      </c>
      <c r="D21" s="29">
        <f>'[66]様式第3号'!$F$27</f>
        <v>114</v>
      </c>
      <c r="E21" s="29">
        <f>'[12]様式第1号'!$J$29</f>
        <v>20540</v>
      </c>
      <c r="F21" s="28">
        <f>'[66]様式第3号'!$J$27</f>
        <v>245</v>
      </c>
      <c r="G21" s="30">
        <f t="shared" si="7"/>
        <v>37590</v>
      </c>
      <c r="H21" s="30">
        <f t="shared" si="8"/>
        <v>359</v>
      </c>
      <c r="I21" s="30">
        <f t="shared" si="9"/>
        <v>37949</v>
      </c>
      <c r="J21" s="46">
        <f>'[12]様式第1号'!$P$30</f>
        <v>21033</v>
      </c>
      <c r="K21" s="48">
        <f>'[66]様式第3号'!$P$28</f>
        <v>183</v>
      </c>
      <c r="L21" s="7"/>
      <c r="M21" s="68" t="s">
        <v>62</v>
      </c>
      <c r="N21" s="69"/>
      <c r="O21" s="24">
        <f>SUM(O20)</f>
        <v>9297</v>
      </c>
      <c r="P21" s="24">
        <f>SUM(P20)</f>
        <v>136</v>
      </c>
      <c r="Q21" s="24">
        <f>SUM(Q20)</f>
        <v>9535</v>
      </c>
      <c r="R21" s="24">
        <f>SUM(R20)</f>
        <v>93</v>
      </c>
      <c r="S21" s="24">
        <f t="shared" si="1"/>
        <v>18832</v>
      </c>
      <c r="T21" s="24">
        <f t="shared" si="4"/>
        <v>229</v>
      </c>
      <c r="U21" s="24">
        <f t="shared" si="2"/>
        <v>19061</v>
      </c>
      <c r="V21" s="44">
        <f>SUM(V20)</f>
        <v>6297</v>
      </c>
      <c r="W21" s="25">
        <f>SUM(W20)</f>
        <v>162</v>
      </c>
      <c r="X21" s="7"/>
    </row>
    <row r="22" spans="1:24" s="8" customFormat="1" ht="16.5" customHeight="1">
      <c r="A22" s="18">
        <v>5</v>
      </c>
      <c r="B22" s="51" t="s">
        <v>26</v>
      </c>
      <c r="C22" s="29">
        <f>'[13]２月'!$F$29</f>
        <v>54060</v>
      </c>
      <c r="D22" s="29">
        <f>'[67]様式第3号'!$F$27</f>
        <v>522</v>
      </c>
      <c r="E22" s="29">
        <f>'[13]２月'!$J$29</f>
        <v>56406</v>
      </c>
      <c r="F22" s="28">
        <f>'[67]様式第3号'!$J$27</f>
        <v>640</v>
      </c>
      <c r="G22" s="30">
        <f t="shared" si="7"/>
        <v>110466</v>
      </c>
      <c r="H22" s="30">
        <f t="shared" si="8"/>
        <v>1162</v>
      </c>
      <c r="I22" s="30">
        <f t="shared" si="9"/>
        <v>111628</v>
      </c>
      <c r="J22" s="46">
        <f>'[13]２月'!$P$30</f>
        <v>47651</v>
      </c>
      <c r="K22" s="48">
        <f>'[67]様式第3号'!$P$28</f>
        <v>571</v>
      </c>
      <c r="L22" s="7"/>
      <c r="M22" s="91" t="s">
        <v>63</v>
      </c>
      <c r="N22" s="92"/>
      <c r="O22" s="38">
        <f>O21+O19+O16+O12+O10</f>
        <v>113966</v>
      </c>
      <c r="P22" s="38">
        <f>P21+P19+P16+P12+P10</f>
        <v>1549</v>
      </c>
      <c r="Q22" s="38">
        <f aca="true" t="shared" si="10" ref="Q22:W22">Q21+Q19+Q16+Q12+Q10</f>
        <v>117165</v>
      </c>
      <c r="R22" s="38">
        <f t="shared" si="10"/>
        <v>1792</v>
      </c>
      <c r="S22" s="38">
        <f t="shared" si="10"/>
        <v>231131</v>
      </c>
      <c r="T22" s="38">
        <f t="shared" si="10"/>
        <v>3341</v>
      </c>
      <c r="U22" s="38">
        <f t="shared" si="10"/>
        <v>234472</v>
      </c>
      <c r="V22" s="45">
        <f t="shared" si="10"/>
        <v>93532</v>
      </c>
      <c r="W22" s="39">
        <f t="shared" si="10"/>
        <v>1655</v>
      </c>
      <c r="X22" s="7"/>
    </row>
    <row r="23" spans="1:24" s="8" customFormat="1" ht="16.5" customHeight="1">
      <c r="A23" s="18">
        <v>6</v>
      </c>
      <c r="B23" s="51" t="s">
        <v>27</v>
      </c>
      <c r="C23" s="29">
        <f>'[14]様式第1号'!$F$29</f>
        <v>65564</v>
      </c>
      <c r="D23" s="29">
        <f>'[68]様式第３号'!$F$27</f>
        <v>892</v>
      </c>
      <c r="E23" s="29">
        <f>'[14]様式第1号'!$J$29</f>
        <v>67141</v>
      </c>
      <c r="F23" s="28">
        <f>'[68]様式第３号'!$J$27</f>
        <v>859</v>
      </c>
      <c r="G23" s="30">
        <f t="shared" si="7"/>
        <v>132705</v>
      </c>
      <c r="H23" s="30">
        <f t="shared" si="8"/>
        <v>1751</v>
      </c>
      <c r="I23" s="30">
        <f t="shared" si="9"/>
        <v>134456</v>
      </c>
      <c r="J23" s="46">
        <f>'[14]様式第1号'!$P$30</f>
        <v>53375</v>
      </c>
      <c r="K23" s="48">
        <f>'[68]様式第３号'!$P$28</f>
        <v>971</v>
      </c>
      <c r="L23" s="7"/>
      <c r="M23" s="70"/>
      <c r="N23" s="70"/>
      <c r="O23" s="36"/>
      <c r="P23" s="36"/>
      <c r="Q23" s="36"/>
      <c r="R23" s="36"/>
      <c r="S23" s="36"/>
      <c r="T23" s="36"/>
      <c r="U23" s="36"/>
      <c r="V23" s="36"/>
      <c r="W23" s="36"/>
      <c r="X23" s="7"/>
    </row>
    <row r="24" spans="1:24" s="8" customFormat="1" ht="16.5" customHeight="1">
      <c r="A24" s="18">
        <v>7</v>
      </c>
      <c r="B24" s="51" t="s">
        <v>28</v>
      </c>
      <c r="C24" s="29">
        <f>'[15]様式第1号'!$F$29</f>
        <v>33452</v>
      </c>
      <c r="D24" s="29">
        <f>'[69]様式第3号'!$F$27</f>
        <v>139</v>
      </c>
      <c r="E24" s="29">
        <f>'[15]様式第1号'!$J$29</f>
        <v>37382</v>
      </c>
      <c r="F24" s="28">
        <f>'[69]様式第3号'!$J$27</f>
        <v>336</v>
      </c>
      <c r="G24" s="30">
        <f t="shared" si="7"/>
        <v>70834</v>
      </c>
      <c r="H24" s="30">
        <f t="shared" si="8"/>
        <v>475</v>
      </c>
      <c r="I24" s="30">
        <f t="shared" si="9"/>
        <v>71309</v>
      </c>
      <c r="J24" s="46">
        <f>'[15]様式第1号'!$P$30</f>
        <v>35089</v>
      </c>
      <c r="K24" s="48">
        <f>'[69]様式第3号'!$P$28</f>
        <v>173</v>
      </c>
      <c r="L24" s="7"/>
      <c r="M24" s="37"/>
      <c r="N24" s="35"/>
      <c r="O24" s="36"/>
      <c r="P24" s="36"/>
      <c r="Q24" s="36"/>
      <c r="R24" s="36"/>
      <c r="S24" s="36"/>
      <c r="T24" s="36"/>
      <c r="U24" s="36"/>
      <c r="V24" s="36"/>
      <c r="W24" s="36"/>
      <c r="X24" s="7"/>
    </row>
    <row r="25" spans="1:24" s="8" customFormat="1" ht="16.5" customHeight="1">
      <c r="A25" s="18">
        <v>8</v>
      </c>
      <c r="B25" s="51" t="s">
        <v>29</v>
      </c>
      <c r="C25" s="29">
        <f>'[16]２月'!$F$29</f>
        <v>48814</v>
      </c>
      <c r="D25" s="29">
        <f>'[70]２月'!$F$27</f>
        <v>359</v>
      </c>
      <c r="E25" s="29">
        <f>'[16]２月'!$J$29</f>
        <v>50460</v>
      </c>
      <c r="F25" s="28">
        <f>'[70]２月'!$J$27</f>
        <v>607</v>
      </c>
      <c r="G25" s="30">
        <f t="shared" si="7"/>
        <v>99274</v>
      </c>
      <c r="H25" s="30">
        <f t="shared" si="8"/>
        <v>966</v>
      </c>
      <c r="I25" s="30">
        <f t="shared" si="9"/>
        <v>100240</v>
      </c>
      <c r="J25" s="46">
        <f>'[16]２月'!$P$30</f>
        <v>36437</v>
      </c>
      <c r="K25" s="48">
        <f>'[70]２月'!$P$28</f>
        <v>425</v>
      </c>
      <c r="L25" s="7"/>
      <c r="M25" s="70"/>
      <c r="N25" s="94"/>
      <c r="O25" s="36"/>
      <c r="P25" s="36"/>
      <c r="Q25" s="36"/>
      <c r="R25" s="36"/>
      <c r="S25" s="36"/>
      <c r="T25" s="36"/>
      <c r="U25" s="36"/>
      <c r="V25" s="36"/>
      <c r="W25" s="36"/>
      <c r="X25" s="7"/>
    </row>
    <row r="26" spans="1:24" s="8" customFormat="1" ht="16.5" customHeight="1">
      <c r="A26" s="18">
        <v>9</v>
      </c>
      <c r="B26" s="51" t="s">
        <v>30</v>
      </c>
      <c r="C26" s="29">
        <f>'[17]様式第1号'!$F$29</f>
        <v>124678</v>
      </c>
      <c r="D26" s="29">
        <f>'[71]様式第3号'!$F$27</f>
        <v>2079</v>
      </c>
      <c r="E26" s="29">
        <f>'[17]様式第1号'!$J$29</f>
        <v>127418</v>
      </c>
      <c r="F26" s="28">
        <f>'[71]様式第3号'!$J$27</f>
        <v>2396</v>
      </c>
      <c r="G26" s="30">
        <f t="shared" si="7"/>
        <v>252096</v>
      </c>
      <c r="H26" s="30">
        <f t="shared" si="8"/>
        <v>4475</v>
      </c>
      <c r="I26" s="30">
        <f t="shared" si="9"/>
        <v>256571</v>
      </c>
      <c r="J26" s="46">
        <f>'[17]様式第1号'!$P$30</f>
        <v>100293</v>
      </c>
      <c r="K26" s="48">
        <f>'[71]様式第3号'!$P$28</f>
        <v>2130</v>
      </c>
      <c r="L26" s="7"/>
      <c r="M26" s="70"/>
      <c r="N26" s="94"/>
      <c r="O26" s="36"/>
      <c r="P26" s="36"/>
      <c r="Q26" s="36"/>
      <c r="R26" s="36"/>
      <c r="S26" s="36"/>
      <c r="T26" s="36"/>
      <c r="U26" s="36"/>
      <c r="V26" s="36"/>
      <c r="W26" s="36"/>
      <c r="X26" s="7"/>
    </row>
    <row r="27" spans="1:24" s="8" customFormat="1" ht="16.5" customHeight="1">
      <c r="A27" s="18">
        <v>10</v>
      </c>
      <c r="B27" s="51" t="s">
        <v>31</v>
      </c>
      <c r="C27" s="29">
        <f>'[18]様式第1号'!$F$29</f>
        <v>82680</v>
      </c>
      <c r="D27" s="29">
        <f>'[72]様式第3号'!$F$27</f>
        <v>3313</v>
      </c>
      <c r="E27" s="29">
        <f>'[18]様式第1号'!$J$29</f>
        <v>81654</v>
      </c>
      <c r="F27" s="28">
        <f>'[72]様式第3号'!$J$27</f>
        <v>2874</v>
      </c>
      <c r="G27" s="30">
        <f t="shared" si="7"/>
        <v>164334</v>
      </c>
      <c r="H27" s="30">
        <f t="shared" si="8"/>
        <v>6187</v>
      </c>
      <c r="I27" s="30">
        <f t="shared" si="9"/>
        <v>170521</v>
      </c>
      <c r="J27" s="46">
        <f>'[18]様式第1号'!$P$30</f>
        <v>61830</v>
      </c>
      <c r="K27" s="48">
        <f>'[72]様式第3号'!$P$28</f>
        <v>3165</v>
      </c>
      <c r="L27" s="7"/>
      <c r="X27" s="7"/>
    </row>
    <row r="28" spans="1:24" s="8" customFormat="1" ht="16.5" customHeight="1">
      <c r="A28" s="18">
        <v>11</v>
      </c>
      <c r="B28" s="51" t="s">
        <v>32</v>
      </c>
      <c r="C28" s="29">
        <f>'[19]様式第1号'!$F$29</f>
        <v>68442</v>
      </c>
      <c r="D28" s="29">
        <f>'[73]様式第3号'!$F$27</f>
        <v>1468</v>
      </c>
      <c r="E28" s="29">
        <f>'[19]様式第1号'!$J$29</f>
        <v>70250</v>
      </c>
      <c r="F28" s="28">
        <f>'[73]様式第3号'!$J$27</f>
        <v>1718</v>
      </c>
      <c r="G28" s="30">
        <f t="shared" si="7"/>
        <v>138692</v>
      </c>
      <c r="H28" s="30">
        <f t="shared" si="8"/>
        <v>3186</v>
      </c>
      <c r="I28" s="30">
        <f t="shared" si="9"/>
        <v>141878</v>
      </c>
      <c r="J28" s="46">
        <f>'[19]様式第1号'!$P$30</f>
        <v>53819</v>
      </c>
      <c r="K28" s="48">
        <f>'[73]様式第3号'!$P$28</f>
        <v>1629</v>
      </c>
      <c r="L28" s="7"/>
      <c r="X28" s="7"/>
    </row>
    <row r="29" spans="1:24" s="8" customFormat="1" ht="16.5" customHeight="1">
      <c r="A29" s="18">
        <v>12</v>
      </c>
      <c r="B29" s="51" t="s">
        <v>33</v>
      </c>
      <c r="C29" s="29">
        <f>'[20]様式第1号'!$F$29</f>
        <v>57142</v>
      </c>
      <c r="D29" s="29">
        <f>'[74]様式第3号'!$F$27</f>
        <v>1636</v>
      </c>
      <c r="E29" s="29">
        <f>'[20]様式第1号'!$J$29</f>
        <v>56970</v>
      </c>
      <c r="F29" s="28">
        <f>'[74]様式第3号'!$J$27</f>
        <v>1945</v>
      </c>
      <c r="G29" s="30">
        <f t="shared" si="7"/>
        <v>114112</v>
      </c>
      <c r="H29" s="30">
        <f t="shared" si="8"/>
        <v>3581</v>
      </c>
      <c r="I29" s="30">
        <f t="shared" si="9"/>
        <v>117693</v>
      </c>
      <c r="J29" s="46">
        <f>'[20]様式第1号'!$P$30</f>
        <v>41179</v>
      </c>
      <c r="K29" s="48">
        <f>'[74]様式第3号'!$P$28</f>
        <v>1756</v>
      </c>
      <c r="L29" s="7"/>
      <c r="M29" s="76"/>
      <c r="N29" s="77"/>
      <c r="O29" s="58" t="s">
        <v>4</v>
      </c>
      <c r="P29" s="73"/>
      <c r="Q29" s="73"/>
      <c r="R29" s="73"/>
      <c r="S29" s="73"/>
      <c r="T29" s="74"/>
      <c r="U29" s="75"/>
      <c r="V29" s="63" t="s">
        <v>65</v>
      </c>
      <c r="W29" s="64"/>
      <c r="X29" s="7"/>
    </row>
    <row r="30" spans="1:24" s="8" customFormat="1" ht="16.5" customHeight="1">
      <c r="A30" s="18">
        <v>13</v>
      </c>
      <c r="B30" s="51" t="s">
        <v>34</v>
      </c>
      <c r="C30" s="29">
        <f>'[33]様式第1号'!$F$29</f>
        <v>71168</v>
      </c>
      <c r="D30" s="29">
        <f>'[75]様式第3号'!$F$27</f>
        <v>613</v>
      </c>
      <c r="E30" s="29">
        <f>'[33]様式第1号'!$J$29</f>
        <v>74021</v>
      </c>
      <c r="F30" s="28">
        <f>'[75]様式第3号'!$J$27</f>
        <v>761</v>
      </c>
      <c r="G30" s="30">
        <f t="shared" si="7"/>
        <v>145189</v>
      </c>
      <c r="H30" s="30">
        <f t="shared" si="8"/>
        <v>1374</v>
      </c>
      <c r="I30" s="30">
        <f t="shared" si="9"/>
        <v>146563</v>
      </c>
      <c r="J30" s="46">
        <f>'[33]様式第1号'!$P$30</f>
        <v>56514</v>
      </c>
      <c r="K30" s="48">
        <f>'[75]様式第3号'!$P$28</f>
        <v>521</v>
      </c>
      <c r="L30" s="7"/>
      <c r="M30" s="78"/>
      <c r="N30" s="79"/>
      <c r="O30" s="65" t="s">
        <v>12</v>
      </c>
      <c r="P30" s="66"/>
      <c r="Q30" s="65" t="s">
        <v>15</v>
      </c>
      <c r="R30" s="66"/>
      <c r="S30" s="65" t="s">
        <v>16</v>
      </c>
      <c r="T30" s="67"/>
      <c r="U30" s="66"/>
      <c r="V30" s="59" t="s">
        <v>18</v>
      </c>
      <c r="W30" s="61" t="s">
        <v>17</v>
      </c>
      <c r="X30" s="7"/>
    </row>
    <row r="31" spans="1:24" s="8" customFormat="1" ht="16.5" customHeight="1">
      <c r="A31" s="18">
        <v>14</v>
      </c>
      <c r="B31" s="51" t="s">
        <v>35</v>
      </c>
      <c r="C31" s="29">
        <f>'[34]様式第1号'!$F$29</f>
        <v>44958</v>
      </c>
      <c r="D31" s="29">
        <f>'[76]様式第3号'!$F$27</f>
        <v>726</v>
      </c>
      <c r="E31" s="29">
        <f>'[34]様式第1号'!$J$29</f>
        <v>42569</v>
      </c>
      <c r="F31" s="28">
        <f>'[76]様式第3号'!$J$27</f>
        <v>1030</v>
      </c>
      <c r="G31" s="30">
        <f t="shared" si="7"/>
        <v>87527</v>
      </c>
      <c r="H31" s="30">
        <f t="shared" si="8"/>
        <v>1756</v>
      </c>
      <c r="I31" s="30">
        <f t="shared" si="9"/>
        <v>89283</v>
      </c>
      <c r="J31" s="46">
        <f>'[34]様式第1号'!$P$30</f>
        <v>35076</v>
      </c>
      <c r="K31" s="48">
        <f>'[76]様式第3号'!$P$28</f>
        <v>733</v>
      </c>
      <c r="L31" s="7"/>
      <c r="M31" s="80"/>
      <c r="N31" s="81"/>
      <c r="O31" s="9" t="s">
        <v>13</v>
      </c>
      <c r="P31" s="9" t="s">
        <v>14</v>
      </c>
      <c r="Q31" s="9" t="s">
        <v>13</v>
      </c>
      <c r="R31" s="9" t="s">
        <v>14</v>
      </c>
      <c r="S31" s="9" t="s">
        <v>13</v>
      </c>
      <c r="T31" s="9" t="s">
        <v>14</v>
      </c>
      <c r="U31" s="9" t="s">
        <v>16</v>
      </c>
      <c r="V31" s="60"/>
      <c r="W31" s="62"/>
      <c r="X31" s="7"/>
    </row>
    <row r="32" spans="1:24" s="8" customFormat="1" ht="16.5" customHeight="1">
      <c r="A32" s="18">
        <v>15</v>
      </c>
      <c r="B32" s="51" t="s">
        <v>36</v>
      </c>
      <c r="C32" s="29">
        <f>'[35]様式第1号'!$F$29</f>
        <v>42490</v>
      </c>
      <c r="D32" s="29">
        <f>'[77]様式第3号'!$F$27</f>
        <v>1591</v>
      </c>
      <c r="E32" s="29">
        <f>'[35]様式第1号'!$J$29</f>
        <v>41618</v>
      </c>
      <c r="F32" s="28">
        <f>'[77]様式第3号'!$J$27</f>
        <v>1527</v>
      </c>
      <c r="G32" s="30">
        <f t="shared" si="7"/>
        <v>84108</v>
      </c>
      <c r="H32" s="30">
        <f t="shared" si="8"/>
        <v>3118</v>
      </c>
      <c r="I32" s="30">
        <f t="shared" si="9"/>
        <v>87226</v>
      </c>
      <c r="J32" s="46">
        <f>'[35]様式第1号'!$P$30</f>
        <v>31178</v>
      </c>
      <c r="K32" s="48">
        <f>'[77]様式第3号'!$P$28</f>
        <v>1454</v>
      </c>
      <c r="L32" s="7"/>
      <c r="M32" s="95" t="s">
        <v>68</v>
      </c>
      <c r="N32" s="96"/>
      <c r="O32" s="55">
        <f>C5</f>
        <v>1825230</v>
      </c>
      <c r="P32" s="55">
        <f aca="true" t="shared" si="11" ref="P32:W32">D5</f>
        <v>34607</v>
      </c>
      <c r="Q32" s="55">
        <f t="shared" si="11"/>
        <v>1869540</v>
      </c>
      <c r="R32" s="55">
        <f t="shared" si="11"/>
        <v>38478</v>
      </c>
      <c r="S32" s="55">
        <f t="shared" si="11"/>
        <v>3694770</v>
      </c>
      <c r="T32" s="55">
        <f t="shared" si="11"/>
        <v>73085</v>
      </c>
      <c r="U32" s="55">
        <f t="shared" si="11"/>
        <v>3767855</v>
      </c>
      <c r="V32" s="56">
        <f t="shared" si="11"/>
        <v>1510477</v>
      </c>
      <c r="W32" s="57">
        <f t="shared" si="11"/>
        <v>34599</v>
      </c>
      <c r="X32" s="7"/>
    </row>
    <row r="33" spans="1:24" s="8" customFormat="1" ht="16.5" customHeight="1">
      <c r="A33" s="18">
        <v>16</v>
      </c>
      <c r="B33" s="51" t="s">
        <v>37</v>
      </c>
      <c r="C33" s="29">
        <f>'[36]様式第1号'!$F$29</f>
        <v>11076</v>
      </c>
      <c r="D33" s="29">
        <f>'[78]様式第3号'!$F$27</f>
        <v>53</v>
      </c>
      <c r="E33" s="29">
        <f>'[36]様式第1号'!$J$29</f>
        <v>11867</v>
      </c>
      <c r="F33" s="28">
        <f>'[78]様式第3号'!$J$27</f>
        <v>124</v>
      </c>
      <c r="G33" s="30">
        <f t="shared" si="7"/>
        <v>22943</v>
      </c>
      <c r="H33" s="30">
        <f t="shared" si="8"/>
        <v>177</v>
      </c>
      <c r="I33" s="30">
        <f t="shared" si="9"/>
        <v>23120</v>
      </c>
      <c r="J33" s="46">
        <f>'[36]様式第1号'!$P$30</f>
        <v>11100</v>
      </c>
      <c r="K33" s="48">
        <f>'[78]様式第3号'!$P$28</f>
        <v>71</v>
      </c>
      <c r="L33" s="7"/>
      <c r="M33" s="95" t="s">
        <v>66</v>
      </c>
      <c r="N33" s="96"/>
      <c r="O33" s="55">
        <v>1825953</v>
      </c>
      <c r="P33" s="55">
        <v>34490</v>
      </c>
      <c r="Q33" s="55">
        <v>1870357</v>
      </c>
      <c r="R33" s="55">
        <v>38444</v>
      </c>
      <c r="S33" s="55">
        <v>3696310</v>
      </c>
      <c r="T33" s="55">
        <v>72934</v>
      </c>
      <c r="U33" s="55">
        <v>3769244</v>
      </c>
      <c r="V33" s="56">
        <v>1509900</v>
      </c>
      <c r="W33" s="57">
        <v>34556</v>
      </c>
      <c r="X33" s="7"/>
    </row>
    <row r="34" spans="1:24" s="8" customFormat="1" ht="16.5" customHeight="1">
      <c r="A34" s="18">
        <v>17</v>
      </c>
      <c r="B34" s="51" t="s">
        <v>38</v>
      </c>
      <c r="C34" s="29">
        <f>'[37]様式第1号'!$F$29</f>
        <v>26643</v>
      </c>
      <c r="D34" s="29">
        <f>'[79]様式第3号'!$F$27</f>
        <v>359</v>
      </c>
      <c r="E34" s="29">
        <f>'[37]様式第1号'!$J$29</f>
        <v>25697</v>
      </c>
      <c r="F34" s="28">
        <f>'[79]様式第3号'!$J$27</f>
        <v>325</v>
      </c>
      <c r="G34" s="30">
        <f t="shared" si="7"/>
        <v>52340</v>
      </c>
      <c r="H34" s="30">
        <f t="shared" si="8"/>
        <v>684</v>
      </c>
      <c r="I34" s="30">
        <f t="shared" si="9"/>
        <v>53024</v>
      </c>
      <c r="J34" s="46">
        <f>'[37]様式第1号'!$P$30</f>
        <v>21088</v>
      </c>
      <c r="K34" s="48">
        <f>'[79]様式第3号'!$P$28</f>
        <v>374</v>
      </c>
      <c r="L34" s="7"/>
      <c r="M34" s="68" t="s">
        <v>64</v>
      </c>
      <c r="N34" s="69"/>
      <c r="O34" s="53">
        <f aca="true" t="shared" si="12" ref="O34:W34">O32-O33</f>
        <v>-723</v>
      </c>
      <c r="P34" s="53">
        <f t="shared" si="12"/>
        <v>117</v>
      </c>
      <c r="Q34" s="53">
        <f t="shared" si="12"/>
        <v>-817</v>
      </c>
      <c r="R34" s="53">
        <f t="shared" si="12"/>
        <v>34</v>
      </c>
      <c r="S34" s="53">
        <f t="shared" si="12"/>
        <v>-1540</v>
      </c>
      <c r="T34" s="53">
        <f t="shared" si="12"/>
        <v>151</v>
      </c>
      <c r="U34" s="53">
        <f>U32-U33</f>
        <v>-1389</v>
      </c>
      <c r="V34" s="53">
        <f t="shared" si="12"/>
        <v>577</v>
      </c>
      <c r="W34" s="54">
        <f t="shared" si="12"/>
        <v>43</v>
      </c>
      <c r="X34" s="7"/>
    </row>
    <row r="35" spans="1:24" s="8" customFormat="1" ht="16.5" customHeight="1">
      <c r="A35" s="18">
        <v>18</v>
      </c>
      <c r="B35" s="51" t="s">
        <v>39</v>
      </c>
      <c r="C35" s="29">
        <f>'[38]様式第1号'!$F$29</f>
        <v>29617</v>
      </c>
      <c r="D35" s="29">
        <f>'[80]様式第3号'!$F$27</f>
        <v>1391</v>
      </c>
      <c r="E35" s="29">
        <f>'[38]様式第1号'!$J$29</f>
        <v>28604</v>
      </c>
      <c r="F35" s="28">
        <f>'[80]様式第3号'!$J$27</f>
        <v>1183</v>
      </c>
      <c r="G35" s="30">
        <f t="shared" si="7"/>
        <v>58221</v>
      </c>
      <c r="H35" s="30">
        <f t="shared" si="8"/>
        <v>2574</v>
      </c>
      <c r="I35" s="30">
        <f t="shared" si="9"/>
        <v>60795</v>
      </c>
      <c r="J35" s="46">
        <f>'[38]様式第1号'!$P$30</f>
        <v>22069</v>
      </c>
      <c r="K35" s="48">
        <f>'[80]様式第3号'!$P$28</f>
        <v>1312</v>
      </c>
      <c r="L35" s="7"/>
      <c r="M35"/>
      <c r="N35" s="2"/>
      <c r="O35"/>
      <c r="P35"/>
      <c r="Q35"/>
      <c r="R35"/>
      <c r="S35"/>
      <c r="T35"/>
      <c r="U35"/>
      <c r="V35"/>
      <c r="W35"/>
      <c r="X35" s="7"/>
    </row>
    <row r="36" spans="1:24" s="5" customFormat="1" ht="16.5" customHeight="1">
      <c r="A36" s="18">
        <v>19</v>
      </c>
      <c r="B36" s="51" t="s">
        <v>40</v>
      </c>
      <c r="C36" s="29">
        <f>'[39]様式第1号'!$F$29</f>
        <v>15383</v>
      </c>
      <c r="D36" s="29">
        <f>'[81]様式第3号'!$F$27</f>
        <v>69</v>
      </c>
      <c r="E36" s="29">
        <f>'[39]様式第1号'!$J$29</f>
        <v>16685</v>
      </c>
      <c r="F36" s="28">
        <f>'[81]様式第3号'!$J$27</f>
        <v>122</v>
      </c>
      <c r="G36" s="30">
        <f t="shared" si="7"/>
        <v>32068</v>
      </c>
      <c r="H36" s="30">
        <f t="shared" si="8"/>
        <v>191</v>
      </c>
      <c r="I36" s="30">
        <f t="shared" si="9"/>
        <v>32259</v>
      </c>
      <c r="J36" s="46">
        <f>'[39]様式第1号'!$P$30</f>
        <v>13338</v>
      </c>
      <c r="K36" s="48">
        <f>'[81]様式第3号'!$P$28</f>
        <v>94</v>
      </c>
      <c r="L36" s="4"/>
      <c r="M36"/>
      <c r="N36" s="2"/>
      <c r="O36"/>
      <c r="P36"/>
      <c r="Q36"/>
      <c r="R36"/>
      <c r="S36"/>
      <c r="T36"/>
      <c r="U36"/>
      <c r="V36"/>
      <c r="W36"/>
      <c r="X36" s="4"/>
    </row>
    <row r="37" spans="1:24" ht="16.5" customHeight="1">
      <c r="A37" s="18">
        <v>20</v>
      </c>
      <c r="B37" s="51" t="s">
        <v>41</v>
      </c>
      <c r="C37" s="29">
        <f>'[40]様式第1号'!$F$29</f>
        <v>16597</v>
      </c>
      <c r="D37" s="29">
        <f>'[82]様式第3号'!$F$27</f>
        <v>375</v>
      </c>
      <c r="E37" s="29">
        <f>'[40]様式第1号'!$J$29</f>
        <v>16097</v>
      </c>
      <c r="F37" s="28">
        <f>'[82]様式第3号'!$J$27</f>
        <v>465</v>
      </c>
      <c r="G37" s="30">
        <f t="shared" si="7"/>
        <v>32694</v>
      </c>
      <c r="H37" s="30">
        <f t="shared" si="8"/>
        <v>840</v>
      </c>
      <c r="I37" s="30">
        <f t="shared" si="9"/>
        <v>33534</v>
      </c>
      <c r="J37" s="46">
        <f>'[40]様式第1号'!$P$30</f>
        <v>11499</v>
      </c>
      <c r="K37" s="48">
        <f>'[82]様式第3号'!$P$28</f>
        <v>352</v>
      </c>
      <c r="L37" s="3"/>
      <c r="X37" s="3"/>
    </row>
    <row r="38" spans="1:24" ht="16.5" customHeight="1">
      <c r="A38" s="18">
        <v>21</v>
      </c>
      <c r="B38" s="51" t="s">
        <v>42</v>
      </c>
      <c r="C38" s="29">
        <f>'[86]H28.2月'!$F$29</f>
        <v>22683</v>
      </c>
      <c r="D38" s="29">
        <f>'[85]H28.2月'!$F$27</f>
        <v>1269</v>
      </c>
      <c r="E38" s="29">
        <f>'[86]H28.2月'!$J$29</f>
        <v>22589</v>
      </c>
      <c r="F38" s="28">
        <f>'[85]H28.2月'!$J$27</f>
        <v>1335</v>
      </c>
      <c r="G38" s="30">
        <f>E38+C38</f>
        <v>45272</v>
      </c>
      <c r="H38" s="30">
        <f>F38+D38</f>
        <v>2604</v>
      </c>
      <c r="I38" s="30">
        <f>G38+H38</f>
        <v>47876</v>
      </c>
      <c r="J38" s="46">
        <f>'[86]H28.2月'!$P$30</f>
        <v>15720</v>
      </c>
      <c r="K38" s="48">
        <f>'[85]H28.2月'!$P$28</f>
        <v>1069</v>
      </c>
      <c r="L38" s="2"/>
      <c r="X38" s="2"/>
    </row>
    <row r="39" spans="1:24" ht="16.5" customHeight="1">
      <c r="A39" s="18">
        <v>22</v>
      </c>
      <c r="B39" s="51" t="s">
        <v>43</v>
      </c>
      <c r="C39" s="29">
        <f>'[41]様式第1号'!$F$29</f>
        <v>23798</v>
      </c>
      <c r="D39" s="29">
        <f>'[83]様式第3号'!$F$27</f>
        <v>182</v>
      </c>
      <c r="E39" s="29">
        <f>'[41]様式第1号'!$J$29</f>
        <v>25540</v>
      </c>
      <c r="F39" s="28">
        <f>'[83]様式第3号'!$J$27</f>
        <v>250</v>
      </c>
      <c r="G39" s="30">
        <f t="shared" si="7"/>
        <v>49338</v>
      </c>
      <c r="H39" s="30">
        <f t="shared" si="8"/>
        <v>432</v>
      </c>
      <c r="I39" s="30">
        <f t="shared" si="9"/>
        <v>49770</v>
      </c>
      <c r="J39" s="46">
        <f>'[41]様式第1号'!$P$30</f>
        <v>20699</v>
      </c>
      <c r="K39" s="48">
        <f>'[83]様式第3号'!$P$28</f>
        <v>181</v>
      </c>
      <c r="L39" s="2"/>
      <c r="X39" s="2"/>
    </row>
    <row r="40" spans="1:24" ht="16.5" customHeight="1">
      <c r="A40" s="18">
        <v>23</v>
      </c>
      <c r="B40" s="51" t="s">
        <v>44</v>
      </c>
      <c r="C40" s="29">
        <f>'[42]様式第1号'!$F$29</f>
        <v>22666</v>
      </c>
      <c r="D40" s="29">
        <f>'[84]様式第3号'!$F$27</f>
        <v>544</v>
      </c>
      <c r="E40" s="29">
        <f>'[42]様式第1号'!$J$29</f>
        <v>23130</v>
      </c>
      <c r="F40" s="28">
        <f>'[84]様式第3号'!$J$27</f>
        <v>601</v>
      </c>
      <c r="G40" s="30">
        <f t="shared" si="7"/>
        <v>45796</v>
      </c>
      <c r="H40" s="30">
        <f t="shared" si="8"/>
        <v>1145</v>
      </c>
      <c r="I40" s="30">
        <f t="shared" si="9"/>
        <v>46941</v>
      </c>
      <c r="J40" s="46">
        <f>'[42]様式第1号'!$P$30</f>
        <v>15645</v>
      </c>
      <c r="K40" s="48">
        <f>'[84]様式第3号'!$P$28</f>
        <v>621</v>
      </c>
      <c r="L40" s="2"/>
      <c r="X40" s="2"/>
    </row>
    <row r="41" spans="1:24" ht="16.5" customHeight="1">
      <c r="A41" s="68" t="s">
        <v>45</v>
      </c>
      <c r="B41" s="93"/>
      <c r="C41" s="24">
        <f>SUM(C20:C40)+C12+C8</f>
        <v>1711264</v>
      </c>
      <c r="D41" s="24">
        <f>SUM(D20:D40)+D12+D8</f>
        <v>33058</v>
      </c>
      <c r="E41" s="24">
        <f>SUM(E20:E40)+E12+E8</f>
        <v>1752375</v>
      </c>
      <c r="F41" s="24">
        <f>SUM(F20:F40)+F12+F8</f>
        <v>36686</v>
      </c>
      <c r="G41" s="24">
        <f>C41+E41</f>
        <v>3463639</v>
      </c>
      <c r="H41" s="24">
        <f>D41+F41</f>
        <v>69744</v>
      </c>
      <c r="I41" s="24">
        <f>G41+H41</f>
        <v>3533383</v>
      </c>
      <c r="J41" s="44">
        <f>SUM(J20:J40)+J12+J8</f>
        <v>1416945</v>
      </c>
      <c r="K41" s="25">
        <f>SUM(K20:K40)+K12+K8</f>
        <v>32944</v>
      </c>
      <c r="L41" s="2"/>
      <c r="X41" s="2"/>
    </row>
    <row r="42" spans="1:24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2"/>
      <c r="X42" s="2"/>
    </row>
    <row r="43" spans="1:24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2"/>
      <c r="X43" s="2"/>
    </row>
    <row r="44" spans="12:24" ht="12" customHeight="1">
      <c r="L44" s="2"/>
      <c r="X44" s="2"/>
    </row>
    <row r="45" spans="12:24" ht="12" customHeight="1">
      <c r="L45" s="2"/>
      <c r="X45" s="2"/>
    </row>
    <row r="46" spans="12:24" ht="12" customHeight="1">
      <c r="L46" s="2"/>
      <c r="X46" s="2"/>
    </row>
    <row r="47" spans="12:24" ht="12" customHeight="1">
      <c r="L47" s="2"/>
      <c r="X47" s="2"/>
    </row>
    <row r="48" spans="12:24" ht="12" customHeight="1">
      <c r="L48" s="2"/>
      <c r="X48" s="2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mergeCells count="41">
    <mergeCell ref="A41:B41"/>
    <mergeCell ref="M12:N12"/>
    <mergeCell ref="M16:N16"/>
    <mergeCell ref="M34:N34"/>
    <mergeCell ref="M26:N26"/>
    <mergeCell ref="M25:N25"/>
    <mergeCell ref="M32:N32"/>
    <mergeCell ref="M33:N33"/>
    <mergeCell ref="M29:N31"/>
    <mergeCell ref="M10:N10"/>
    <mergeCell ref="S3:U3"/>
    <mergeCell ref="M19:N19"/>
    <mergeCell ref="M22:N22"/>
    <mergeCell ref="A2:B4"/>
    <mergeCell ref="A13:A19"/>
    <mergeCell ref="A5:B5"/>
    <mergeCell ref="A6:B6"/>
    <mergeCell ref="A7:B7"/>
    <mergeCell ref="V2:W2"/>
    <mergeCell ref="V3:V4"/>
    <mergeCell ref="W3:W4"/>
    <mergeCell ref="O29:U29"/>
    <mergeCell ref="V29:W29"/>
    <mergeCell ref="C2:I2"/>
    <mergeCell ref="O2:U2"/>
    <mergeCell ref="C3:D3"/>
    <mergeCell ref="E3:F3"/>
    <mergeCell ref="G3:I3"/>
    <mergeCell ref="O3:P3"/>
    <mergeCell ref="Q3:R3"/>
    <mergeCell ref="M2:N4"/>
    <mergeCell ref="V30:V31"/>
    <mergeCell ref="W30:W31"/>
    <mergeCell ref="J3:J4"/>
    <mergeCell ref="J2:K2"/>
    <mergeCell ref="K3:K4"/>
    <mergeCell ref="O30:P30"/>
    <mergeCell ref="Q30:R30"/>
    <mergeCell ref="S30:U30"/>
    <mergeCell ref="M21:N21"/>
    <mergeCell ref="M23:N23"/>
  </mergeCells>
  <printOptions horizontalCentered="1"/>
  <pageMargins left="0" right="0" top="0.5905511811023623" bottom="0.3937007874015748" header="0" footer="0"/>
  <pageSetup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52150251</cp:lastModifiedBy>
  <cp:lastPrinted>2015-09-25T11:29:07Z</cp:lastPrinted>
  <dcterms:created xsi:type="dcterms:W3CDTF">1998-01-09T00:03:06Z</dcterms:created>
  <dcterms:modified xsi:type="dcterms:W3CDTF">2016-03-24T06:17:38Z</dcterms:modified>
  <cp:category/>
  <cp:version/>
  <cp:contentType/>
  <cp:contentStatus/>
</cp:coreProperties>
</file>