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tabRatio="713" activeTab="14"/>
  </bookViews>
  <sheets>
    <sheet name="1計画処理地域の状況" sheetId="1" r:id="rId1"/>
    <sheet name="２（１）処理形態" sheetId="2" r:id="rId2"/>
    <sheet name="２（２）手数料（生活系） " sheetId="3" r:id="rId3"/>
    <sheet name="２（２）手数料（生活系（直搬））" sheetId="4" r:id="rId4"/>
    <sheet name="２（２）手数料（事業） " sheetId="5" r:id="rId5"/>
    <sheet name="２（２）手数料（事業（直搬））" sheetId="6" r:id="rId6"/>
    <sheet name="３（１）収集方式等" sheetId="7" r:id="rId7"/>
    <sheet name="３（２）収集量" sheetId="8" r:id="rId8"/>
    <sheet name="４排出形態別" sheetId="9" r:id="rId9"/>
    <sheet name="５（１）焼却処理" sheetId="10" r:id="rId10"/>
    <sheet name="５（２）中間処理" sheetId="11" r:id="rId11"/>
    <sheet name="５（３）最終処分" sheetId="12" r:id="rId12"/>
    <sheet name="５（４）資源化" sheetId="13" r:id="rId13"/>
    <sheet name="５（５）資源化率" sheetId="14" r:id="rId14"/>
    <sheet name="６一日一人あたり" sheetId="15" r:id="rId15"/>
  </sheets>
  <definedNames>
    <definedName name="_Fill" localSheetId="1" hidden="1">'２（１）処理形態'!#REF!</definedName>
    <definedName name="_Fill" localSheetId="5" hidden="1">'２（２）手数料（事業（直搬））'!#REF!</definedName>
    <definedName name="_Fill" localSheetId="4" hidden="1">'２（２）手数料（事業） '!#REF!</definedName>
    <definedName name="_Fill" localSheetId="3" hidden="1">'２（２）手数料（生活系（直搬））'!#REF!</definedName>
    <definedName name="_Fill" localSheetId="2" hidden="1">'２（２）手数料（生活系） '!#REF!</definedName>
    <definedName name="_Fill" localSheetId="6" hidden="1">'３（１）収集方式等'!#REF!</definedName>
    <definedName name="_Fill" localSheetId="7" hidden="1">'３（２）収集量'!#REF!</definedName>
    <definedName name="_Fill" localSheetId="9" hidden="1">'５（１）焼却処理'!#REF!</definedName>
    <definedName name="_Fill" localSheetId="10" hidden="1">'５（２）中間処理'!#REF!</definedName>
    <definedName name="_Fill" localSheetId="11" hidden="1">'５（３）最終処分'!#REF!</definedName>
    <definedName name="_Fill" localSheetId="12" hidden="1">'５（４）資源化'!#REF!</definedName>
    <definedName name="_Fill" localSheetId="13" hidden="1">'５（５）資源化率'!#REF!</definedName>
    <definedName name="_Fill" localSheetId="14" hidden="1">'６一日一人あたり'!#REF!</definedName>
    <definedName name="_Fill" hidden="1">'1計画処理地域の状況'!#REF!</definedName>
    <definedName name="_Regression_Int" localSheetId="0" hidden="1">1</definedName>
    <definedName name="_Regression_Int" localSheetId="1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xlnm.Print_Area" localSheetId="0">'1計画処理地域の状況'!$A$1:$F$78</definedName>
    <definedName name="_xlnm.Print_Area" localSheetId="1">'２（１）処理形態'!$A$1:$AX$80</definedName>
    <definedName name="_xlnm.Print_Area" localSheetId="5">'２（２）手数料（事業（直搬））'!$A$1:$X$79</definedName>
    <definedName name="_xlnm.Print_Area" localSheetId="4">'２（２）手数料（事業） '!$A$1:$X$79</definedName>
    <definedName name="_xlnm.Print_Area" localSheetId="3">'２（２）手数料（生活系（直搬））'!$A$1:$X$79</definedName>
    <definedName name="_xlnm.Print_Area" localSheetId="2">'２（２）手数料（生活系） '!$A$1:$X$79</definedName>
    <definedName name="_xlnm.Print_Area" localSheetId="6">'３（１）収集方式等'!$A$1:$AC$84</definedName>
    <definedName name="_xlnm.Print_Area" localSheetId="7">'３（２）収集量'!$A$1:$AE$79</definedName>
    <definedName name="_xlnm.Print_Area" localSheetId="8">'４排出形態別'!$A$1:$G$77</definedName>
    <definedName name="_xlnm.Print_Area" localSheetId="9">'５（１）焼却処理'!$B$1:$J$80</definedName>
    <definedName name="_xlnm.Print_Area" localSheetId="10">'５（２）中間処理'!$B$1:$I$80</definedName>
    <definedName name="_xlnm.Print_Area" localSheetId="11">'５（３）最終処分'!$B$1:$K$80</definedName>
    <definedName name="_xlnm.Print_Area" localSheetId="12">'５（４）資源化'!$A$1:$BN$81</definedName>
    <definedName name="_xlnm.Print_Area" localSheetId="13">'５（５）資源化率'!$A$1:$H$82</definedName>
    <definedName name="_xlnm.Print_Area" localSheetId="14">'６一日一人あたり'!$A$1:$M$79</definedName>
  </definedNames>
  <calcPr fullCalcOnLoad="1"/>
</workbook>
</file>

<file path=xl/sharedStrings.xml><?xml version="1.0" encoding="utf-8"?>
<sst xmlns="http://schemas.openxmlformats.org/spreadsheetml/2006/main" count="2197" uniqueCount="265">
  <si>
    <t>１．計画処理地域の状況</t>
  </si>
  <si>
    <t>市町村</t>
  </si>
  <si>
    <t>　ごみ計画収集人口</t>
  </si>
  <si>
    <t>下田市</t>
  </si>
  <si>
    <t>熱海市</t>
  </si>
  <si>
    <t>伊東市</t>
  </si>
  <si>
    <t>三島市</t>
  </si>
  <si>
    <t>沼津市</t>
  </si>
  <si>
    <t>裾野市</t>
  </si>
  <si>
    <t>御殿場市</t>
  </si>
  <si>
    <t>富士市</t>
  </si>
  <si>
    <t>富士宮市</t>
  </si>
  <si>
    <t>清水市</t>
  </si>
  <si>
    <t>静岡市</t>
  </si>
  <si>
    <t>焼津市</t>
  </si>
  <si>
    <t>藤枝市</t>
  </si>
  <si>
    <t>島田市</t>
  </si>
  <si>
    <t>掛川市</t>
  </si>
  <si>
    <t>袋井市</t>
  </si>
  <si>
    <t>磐田市</t>
  </si>
  <si>
    <t>浜松市</t>
  </si>
  <si>
    <t>天竜市</t>
  </si>
  <si>
    <t>浜北市</t>
  </si>
  <si>
    <t>湖西市</t>
  </si>
  <si>
    <t>東伊豆町</t>
  </si>
  <si>
    <t>南伊豆町</t>
  </si>
  <si>
    <t>河津町</t>
  </si>
  <si>
    <t>松崎町</t>
  </si>
  <si>
    <t>西伊豆町</t>
  </si>
  <si>
    <t>修善寺町</t>
  </si>
  <si>
    <t>土肥町</t>
  </si>
  <si>
    <t>大仁町</t>
  </si>
  <si>
    <t>中伊豆町</t>
  </si>
  <si>
    <t>天城湯ケ島町</t>
  </si>
  <si>
    <t>伊豆長岡町</t>
  </si>
  <si>
    <t>函南町</t>
  </si>
  <si>
    <t>韮山町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</si>
  <si>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</si>
  <si>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</si>
  <si>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</si>
  <si>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</si>
  <si>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</si>
  <si>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</si>
  <si>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</si>
  <si>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</si>
  <si>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</si>
  <si>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金谷町</t>
  </si>
  <si>
    <t>川根町</t>
  </si>
  <si>
    <t>本川根町</t>
  </si>
  <si>
    <t>中川根町</t>
  </si>
  <si>
    <t>御前崎町</t>
  </si>
  <si>
    <t>吉田町</t>
  </si>
  <si>
    <t>榛原町</t>
  </si>
  <si>
    <t>相良町</t>
  </si>
  <si>
    <t>大須賀町</t>
  </si>
  <si>
    <t>菊川町</t>
  </si>
  <si>
    <t>小笠町</t>
  </si>
  <si>
    <t>浜岡町</t>
  </si>
  <si>
    <t>大東町</t>
  </si>
  <si>
    <t>森町</t>
  </si>
  <si>
    <t>福田町</t>
  </si>
  <si>
    <t>竜洋町</t>
  </si>
  <si>
    <t>浅羽町</t>
  </si>
  <si>
    <t>豊田町</t>
  </si>
  <si>
    <t>春野町</t>
  </si>
  <si>
    <t>水窪町</t>
  </si>
  <si>
    <t>佐久間町</t>
  </si>
  <si>
    <t>新居町</t>
  </si>
  <si>
    <t>雄踏町</t>
  </si>
  <si>
    <t>舞阪町</t>
  </si>
  <si>
    <t>細江町</t>
  </si>
  <si>
    <t>引佐町</t>
  </si>
  <si>
    <t>三ケ日町</t>
  </si>
  <si>
    <t>賀茂村</t>
  </si>
  <si>
    <t>戸田村</t>
  </si>
  <si>
    <t>豊岡村</t>
  </si>
  <si>
    <t>龍山村</t>
  </si>
  <si>
    <t>市町村計</t>
  </si>
  <si>
    <t>粗大ごみ</t>
  </si>
  <si>
    <t>その他</t>
  </si>
  <si>
    <t>事業系ごみ</t>
  </si>
  <si>
    <t>混合ごみ</t>
  </si>
  <si>
    <t>可燃ごみ</t>
  </si>
  <si>
    <t>不燃ごみ</t>
  </si>
  <si>
    <t>資源ごみ</t>
  </si>
  <si>
    <t>その他</t>
  </si>
  <si>
    <t>紙</t>
  </si>
  <si>
    <t>金属</t>
  </si>
  <si>
    <t>ガラス</t>
  </si>
  <si>
    <t>ペットボトル</t>
  </si>
  <si>
    <t>プラスチック</t>
  </si>
  <si>
    <t>３．ごみ収集の状況</t>
  </si>
  <si>
    <t>ごみ（粗大ごみを除く）</t>
  </si>
  <si>
    <t>平均収集</t>
  </si>
  <si>
    <t>収集方式</t>
  </si>
  <si>
    <t>回数(/週)</t>
  </si>
  <si>
    <t>回数(/月)</t>
  </si>
  <si>
    <t>市町村（平均）</t>
  </si>
  <si>
    <t>（ｔ／年）</t>
  </si>
  <si>
    <t>直接搬入</t>
  </si>
  <si>
    <t>合計</t>
  </si>
  <si>
    <t>ごみ</t>
  </si>
  <si>
    <t>直営</t>
  </si>
  <si>
    <t>委託</t>
  </si>
  <si>
    <t>許可</t>
  </si>
  <si>
    <t>生活系ごみ</t>
  </si>
  <si>
    <t>計</t>
  </si>
  <si>
    <t>(1)焼却処理</t>
  </si>
  <si>
    <t>焼却施設以外の中間処理施設からの搬入量</t>
  </si>
  <si>
    <t>ごみの直接焼却</t>
  </si>
  <si>
    <t>資源化等を</t>
  </si>
  <si>
    <t>高速堆肥</t>
  </si>
  <si>
    <t>ごみ燃料化</t>
  </si>
  <si>
    <t>その他の</t>
  </si>
  <si>
    <t>処理施設</t>
  </si>
  <si>
    <t>行う施設</t>
  </si>
  <si>
    <t>化施設</t>
  </si>
  <si>
    <t>施設</t>
  </si>
  <si>
    <t>(２)焼却以外の中間処理</t>
  </si>
  <si>
    <t>焼却以外の中間処理</t>
  </si>
  <si>
    <t>(3)最終処分</t>
  </si>
  <si>
    <t>焼却施設以外の中間処理からの処理残さ</t>
  </si>
  <si>
    <t>ごみの直接埋立</t>
  </si>
  <si>
    <t>焼却残さ</t>
  </si>
  <si>
    <t>直接資源化</t>
  </si>
  <si>
    <t>施設処理を伴う資源化</t>
  </si>
  <si>
    <t>団体回収</t>
  </si>
  <si>
    <t>焼却施設</t>
  </si>
  <si>
    <t>粗大ごみ処理施設</t>
  </si>
  <si>
    <t>資源化等を行う施設</t>
  </si>
  <si>
    <t>高速堆肥化施設</t>
  </si>
  <si>
    <t>ごみ燃料化施設</t>
  </si>
  <si>
    <t>小計</t>
  </si>
  <si>
    <t>焼却以外の中間処理施設からの資源化量</t>
  </si>
  <si>
    <t>金属類</t>
  </si>
  <si>
    <t>ペット</t>
  </si>
  <si>
    <t>プラス</t>
  </si>
  <si>
    <t>ボトル</t>
  </si>
  <si>
    <t>チック</t>
  </si>
  <si>
    <t>５．ごみ処理の状況</t>
  </si>
  <si>
    <t>(5)資源化率・リサイクル率</t>
  </si>
  <si>
    <t>（t/年）</t>
  </si>
  <si>
    <t>総排出量</t>
  </si>
  <si>
    <t>施設処理による資源化</t>
  </si>
  <si>
    <t>資源化集団回収</t>
  </si>
  <si>
    <t>資源化率　(％)</t>
  </si>
  <si>
    <t>リサイクル率　(％)</t>
  </si>
  <si>
    <t>資源化率(％)：(直接資源化量＋施設処理による資源化量)／総ごみ処理量×１００　</t>
  </si>
  <si>
    <t>リサイクル率(％)：(直接資源化量＋施設処理による資源化量＋集団回収量)／(総ごみ処理量＋資源化集団回収量)×１００</t>
  </si>
  <si>
    <t>6．市町村別1日1人当たりのごみ発生量</t>
  </si>
  <si>
    <t>収集ごみ　　(ｔ／年)</t>
  </si>
  <si>
    <t>（生活系ごみ）</t>
  </si>
  <si>
    <t>可燃ごみ</t>
  </si>
  <si>
    <t>不燃ごみ</t>
  </si>
  <si>
    <t>資源ごみ</t>
  </si>
  <si>
    <t>紙</t>
  </si>
  <si>
    <t>徴収方法</t>
  </si>
  <si>
    <t>手数料</t>
  </si>
  <si>
    <t>（事業系ごみ）</t>
  </si>
  <si>
    <t>手数料    1：有料  ２：無料  ３：一部有料  ４：収集していない           徴収方法    １：全て徴収 ２：多量の場合のみ</t>
  </si>
  <si>
    <t>ごみの
分別数</t>
  </si>
  <si>
    <t>比率</t>
  </si>
  <si>
    <t>直接搬入
ご　　み</t>
  </si>
  <si>
    <t>合　計</t>
  </si>
  <si>
    <t>ご　　み
総排出量</t>
  </si>
  <si>
    <t>市町村名</t>
  </si>
  <si>
    <t>自家処理量ごみ</t>
  </si>
  <si>
    <t>日常生活
ご　　み
総排出量</t>
  </si>
  <si>
    <t>人口（人）</t>
  </si>
  <si>
    <t>計画収集人口（人）</t>
  </si>
  <si>
    <t>自家処理人口（人）</t>
  </si>
  <si>
    <t>合   計</t>
  </si>
  <si>
    <t>割合</t>
  </si>
  <si>
    <t>(4)資源化の状況  1/4</t>
  </si>
  <si>
    <t>(4)資源化の状況  2/4</t>
  </si>
  <si>
    <t>(4)資源化の状況  3/4</t>
  </si>
  <si>
    <t>(4)資源化の状況  4/4</t>
  </si>
  <si>
    <t>自家処理</t>
  </si>
  <si>
    <t>量ごみ</t>
  </si>
  <si>
    <t>ごみ</t>
  </si>
  <si>
    <t>総排出量</t>
  </si>
  <si>
    <t>人口</t>
  </si>
  <si>
    <t>（人）</t>
  </si>
  <si>
    <t>資源ごみ</t>
  </si>
  <si>
    <t>市町村名</t>
  </si>
  <si>
    <t>混合ごみ</t>
  </si>
  <si>
    <t>ガラス</t>
  </si>
  <si>
    <t>ペットボトル</t>
  </si>
  <si>
    <t>プラスチック</t>
  </si>
  <si>
    <t>その他</t>
  </si>
  <si>
    <t>中間処理</t>
  </si>
  <si>
    <t>最終処分</t>
  </si>
  <si>
    <t>生活</t>
  </si>
  <si>
    <t>事業</t>
  </si>
  <si>
    <t>1,2,3</t>
  </si>
  <si>
    <t>1,2</t>
  </si>
  <si>
    <t>2,3</t>
  </si>
  <si>
    <t>1,3</t>
  </si>
  <si>
    <t>1,4</t>
  </si>
  <si>
    <t>2,4</t>
  </si>
  <si>
    <t>大東町</t>
  </si>
  <si>
    <t>森  町</t>
  </si>
  <si>
    <t>（１：直営、２：委託、３：許可、４：無し）</t>
  </si>
  <si>
    <t>２．ごみ処理の概要    (1)  処理形態</t>
  </si>
  <si>
    <t>金属</t>
  </si>
  <si>
    <t>収集運搬</t>
  </si>
  <si>
    <t>市町村名</t>
  </si>
  <si>
    <t>市町村名</t>
  </si>
  <si>
    <t>混合ごみ</t>
  </si>
  <si>
    <t>中伊豆町</t>
  </si>
  <si>
    <t>岡部町</t>
  </si>
  <si>
    <t>森  町</t>
  </si>
  <si>
    <t>手数料    1：有料  ２：無料  ３：一部有料  ４：収集していない           徴収方法    １：従量制  ２：定額制  ３：多量の場合のみ</t>
  </si>
  <si>
    <t>金属</t>
  </si>
  <si>
    <t>手数料</t>
  </si>
  <si>
    <t>（生活系ごみ〈直接搬入〉）</t>
  </si>
  <si>
    <t>混合ごみ</t>
  </si>
  <si>
    <t>徴収方法</t>
  </si>
  <si>
    <t>水窪町</t>
  </si>
  <si>
    <t>佐久間町</t>
  </si>
  <si>
    <t>舞阪町</t>
  </si>
  <si>
    <t>金属</t>
  </si>
  <si>
    <t>手数料</t>
  </si>
  <si>
    <t>混合ごみ</t>
  </si>
  <si>
    <t>金属</t>
  </si>
  <si>
    <t>手数料</t>
  </si>
  <si>
    <t>（事業系ごみ〈直接搬入〉）</t>
  </si>
  <si>
    <t>徴収方法</t>
  </si>
  <si>
    <t>森  町</t>
  </si>
  <si>
    <t>収集方式　　　　１：ステーション方式　　２：各戸収集方式　　３：併用　　４：その他</t>
  </si>
  <si>
    <t>平均収集回数　　１：１回　　２：２回　　３：３回　　４：４回　　５：５回　　６：６回    ７：７回以上　　８：１回未満　　９：不定期　　１０：無し</t>
  </si>
  <si>
    <t>平成１２年１０月１日現在</t>
  </si>
  <si>
    <t>平成12年度</t>
  </si>
  <si>
    <t xml:space="preserve">２．ごみ処理の概要    (2 )手数料徴収状況１  </t>
  </si>
  <si>
    <t>平成12年度</t>
  </si>
  <si>
    <t xml:space="preserve">２．ごみ処理の概要    (2 )手数料徴収状況２  </t>
  </si>
  <si>
    <t>平成12年度</t>
  </si>
  <si>
    <t xml:space="preserve">２．ごみ処理の概要    (2 )手数料徴収状況３  </t>
  </si>
  <si>
    <t>平成12年度</t>
  </si>
  <si>
    <t xml:space="preserve">２．ごみ処理の概要    (2 )手数料徴収状況４  </t>
  </si>
  <si>
    <t>平成12年度</t>
  </si>
  <si>
    <t>平成12年度</t>
  </si>
  <si>
    <t>平成12年度（ｔ／年）</t>
  </si>
  <si>
    <t>平成12年度（ｔ/年）</t>
  </si>
  <si>
    <t>平成12年度（ｔ／年）</t>
  </si>
  <si>
    <t>平成12年度</t>
  </si>
  <si>
    <t>　　(kg/人)</t>
  </si>
  <si>
    <t>分別数</t>
  </si>
  <si>
    <t>～３</t>
  </si>
  <si>
    <t>４～６</t>
  </si>
  <si>
    <t>７～９</t>
  </si>
  <si>
    <t>10～12</t>
  </si>
  <si>
    <t>13～15</t>
  </si>
  <si>
    <t>16～18</t>
  </si>
  <si>
    <t>19～21</t>
  </si>
  <si>
    <t>22～24</t>
  </si>
  <si>
    <t>25～</t>
  </si>
  <si>
    <t>計</t>
  </si>
  <si>
    <t>３．ごみ収集の状況</t>
  </si>
  <si>
    <t>(2)収集形態別収集量</t>
  </si>
  <si>
    <t>４．排出形態別ごみ量</t>
  </si>
  <si>
    <t>５．ごみ処理の状況</t>
  </si>
  <si>
    <t>一人一日あ</t>
  </si>
  <si>
    <t>たりの排出量</t>
  </si>
  <si>
    <t>(1)収集方式、回数の状況(生活系ごみ）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</si>
</sst>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00_);[Red]\(#,##0.000\)"/>
    <numFmt numFmtId="178" formatCode="#,###"/>
    <numFmt numFmtId="179" formatCode="0.00_ "/>
    <numFmt numFmtId="180" formatCode="0.0_ "/>
  </numFmts>
  <fonts count="1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 applyProtection="1">
      <alignment horizontal="left"/>
      <protection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 applyProtection="1">
      <alignment horizontal="left" vertical="center" shrinkToFit="1"/>
      <protection/>
    </xf>
    <xf numFmtId="37" fontId="5" fillId="0" borderId="9" xfId="0" applyNumberFormat="1" applyFont="1" applyBorder="1" applyAlignment="1" applyProtection="1">
      <alignment vertical="center" shrinkToFit="1"/>
      <protection/>
    </xf>
    <xf numFmtId="37" fontId="5" fillId="0" borderId="10" xfId="0" applyNumberFormat="1" applyFont="1" applyBorder="1" applyAlignment="1" applyProtection="1">
      <alignment vertical="center" shrinkToFit="1"/>
      <protection/>
    </xf>
    <xf numFmtId="37" fontId="5" fillId="0" borderId="15" xfId="0" applyNumberFormat="1" applyFont="1" applyBorder="1" applyAlignment="1" applyProtection="1">
      <alignment vertical="center" shrinkToFit="1"/>
      <protection/>
    </xf>
    <xf numFmtId="37" fontId="5" fillId="0" borderId="5" xfId="0" applyNumberFormat="1" applyFont="1" applyBorder="1" applyAlignment="1" applyProtection="1">
      <alignment vertical="center" shrinkToFit="1"/>
      <protection/>
    </xf>
    <xf numFmtId="37" fontId="5" fillId="0" borderId="0" xfId="0" applyNumberFormat="1" applyFont="1" applyBorder="1" applyAlignment="1" applyProtection="1">
      <alignment vertical="center" shrinkToFit="1"/>
      <protection/>
    </xf>
    <xf numFmtId="37" fontId="5" fillId="0" borderId="16" xfId="0" applyNumberFormat="1" applyFont="1" applyBorder="1" applyAlignment="1" applyProtection="1">
      <alignment vertical="center" shrinkToFit="1"/>
      <protection/>
    </xf>
    <xf numFmtId="0" fontId="5" fillId="0" borderId="10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 applyProtection="1">
      <alignment horizontal="left" vertical="center" shrinkToFit="1"/>
      <protection/>
    </xf>
    <xf numFmtId="37" fontId="5" fillId="0" borderId="1" xfId="0" applyNumberFormat="1" applyFont="1" applyBorder="1" applyAlignment="1" applyProtection="1">
      <alignment vertical="center" shrinkToFit="1"/>
      <protection/>
    </xf>
    <xf numFmtId="37" fontId="5" fillId="0" borderId="17" xfId="0" applyNumberFormat="1" applyFont="1" applyBorder="1" applyAlignment="1" applyProtection="1">
      <alignment vertical="center" shrinkToFit="1"/>
      <protection/>
    </xf>
    <xf numFmtId="37" fontId="5" fillId="0" borderId="7" xfId="0" applyNumberFormat="1" applyFont="1" applyBorder="1" applyAlignment="1" applyProtection="1">
      <alignment vertical="center" shrinkToFit="1"/>
      <protection/>
    </xf>
    <xf numFmtId="37" fontId="5" fillId="0" borderId="18" xfId="0" applyNumberFormat="1" applyFont="1" applyBorder="1" applyAlignment="1" applyProtection="1">
      <alignment vertical="center" shrinkToFit="1"/>
      <protection/>
    </xf>
    <xf numFmtId="37" fontId="5" fillId="0" borderId="19" xfId="0" applyNumberFormat="1" applyFont="1" applyBorder="1" applyAlignment="1" applyProtection="1">
      <alignment vertical="center" shrinkToFit="1"/>
      <protection/>
    </xf>
    <xf numFmtId="37" fontId="5" fillId="0" borderId="20" xfId="0" applyNumberFormat="1" applyFont="1" applyBorder="1" applyAlignment="1" applyProtection="1">
      <alignment vertical="center" shrinkToFit="1"/>
      <protection/>
    </xf>
    <xf numFmtId="37" fontId="5" fillId="0" borderId="12" xfId="0" applyNumberFormat="1" applyFont="1" applyBorder="1" applyAlignment="1" applyProtection="1">
      <alignment vertical="center" shrinkToFit="1"/>
      <protection/>
    </xf>
    <xf numFmtId="37" fontId="5" fillId="0" borderId="11" xfId="0" applyNumberFormat="1" applyFont="1" applyBorder="1" applyAlignment="1" applyProtection="1">
      <alignment vertical="center" shrinkToFit="1"/>
      <protection/>
    </xf>
    <xf numFmtId="37" fontId="5" fillId="0" borderId="21" xfId="0" applyNumberFormat="1" applyFont="1" applyBorder="1" applyAlignment="1" applyProtection="1">
      <alignment vertical="center" shrinkToFit="1"/>
      <protection/>
    </xf>
    <xf numFmtId="37" fontId="5" fillId="0" borderId="0" xfId="0" applyNumberFormat="1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Continuous"/>
      <protection/>
    </xf>
    <xf numFmtId="0" fontId="5" fillId="0" borderId="24" xfId="0" applyFont="1" applyBorder="1" applyAlignment="1">
      <alignment horizontal="centerContinuous"/>
    </xf>
    <xf numFmtId="0" fontId="5" fillId="0" borderId="25" xfId="0" applyFont="1" applyBorder="1" applyAlignment="1" applyProtection="1">
      <alignment horizontal="center"/>
      <protection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6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9" xfId="0" applyFont="1" applyBorder="1" applyAlignment="1">
      <alignment/>
    </xf>
    <xf numFmtId="0" fontId="5" fillId="0" borderId="14" xfId="0" applyFont="1" applyBorder="1" applyAlignment="1" applyProtection="1">
      <alignment horizontal="left"/>
      <protection/>
    </xf>
    <xf numFmtId="0" fontId="5" fillId="0" borderId="2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left"/>
      <protection/>
    </xf>
    <xf numFmtId="0" fontId="5" fillId="0" borderId="29" xfId="0" applyFont="1" applyBorder="1" applyAlignment="1" applyProtection="1">
      <alignment horizontal="left"/>
      <protection/>
    </xf>
    <xf numFmtId="0" fontId="5" fillId="0" borderId="22" xfId="0" applyFont="1" applyBorder="1" applyAlignment="1">
      <alignment/>
    </xf>
    <xf numFmtId="0" fontId="5" fillId="0" borderId="26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 applyProtection="1">
      <alignment horizontal="left"/>
      <protection/>
    </xf>
    <xf numFmtId="0" fontId="5" fillId="0" borderId="30" xfId="0" applyFont="1" applyBorder="1" applyAlignment="1">
      <alignment/>
    </xf>
    <xf numFmtId="0" fontId="5" fillId="0" borderId="31" xfId="0" applyFont="1" applyBorder="1" applyAlignment="1" applyProtection="1">
      <alignment horizontal="left"/>
      <protection/>
    </xf>
    <xf numFmtId="0" fontId="5" fillId="0" borderId="32" xfId="0" applyFont="1" applyBorder="1" applyAlignment="1">
      <alignment/>
    </xf>
    <xf numFmtId="0" fontId="5" fillId="0" borderId="33" xfId="0" applyFont="1" applyBorder="1" applyAlignment="1" applyProtection="1">
      <alignment horizontal="left"/>
      <protection/>
    </xf>
    <xf numFmtId="0" fontId="5" fillId="0" borderId="34" xfId="0" applyFont="1" applyBorder="1" applyAlignment="1" applyProtection="1">
      <alignment horizontal="left"/>
      <protection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 horizontal="left"/>
      <protection/>
    </xf>
    <xf numFmtId="0" fontId="5" fillId="0" borderId="38" xfId="0" applyFont="1" applyBorder="1" applyAlignment="1">
      <alignment/>
    </xf>
    <xf numFmtId="0" fontId="5" fillId="0" borderId="8" xfId="0" applyFont="1" applyBorder="1" applyAlignment="1" applyProtection="1">
      <alignment horizontal="left"/>
      <protection/>
    </xf>
    <xf numFmtId="0" fontId="5" fillId="0" borderId="38" xfId="0" applyFont="1" applyBorder="1" applyAlignment="1" applyProtection="1">
      <alignment horizontal="left"/>
      <protection/>
    </xf>
    <xf numFmtId="37" fontId="5" fillId="0" borderId="39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37" fontId="5" fillId="0" borderId="40" xfId="0" applyNumberFormat="1" applyFont="1" applyBorder="1" applyAlignment="1">
      <alignment/>
    </xf>
    <xf numFmtId="37" fontId="5" fillId="0" borderId="27" xfId="0" applyNumberFormat="1" applyFont="1" applyBorder="1" applyAlignment="1">
      <alignment/>
    </xf>
    <xf numFmtId="37" fontId="5" fillId="0" borderId="41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2" xfId="0" applyNumberFormat="1" applyFont="1" applyBorder="1" applyAlignment="1">
      <alignment/>
    </xf>
    <xf numFmtId="0" fontId="5" fillId="0" borderId="43" xfId="0" applyFont="1" applyBorder="1" applyAlignment="1" applyProtection="1">
      <alignment horizontal="left"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>
      <alignment/>
    </xf>
    <xf numFmtId="0" fontId="5" fillId="0" borderId="44" xfId="0" applyFont="1" applyBorder="1" applyAlignment="1" applyProtection="1">
      <alignment horizontal="left"/>
      <protection/>
    </xf>
    <xf numFmtId="0" fontId="5" fillId="0" borderId="45" xfId="0" applyFont="1" applyBorder="1" applyAlignment="1" applyProtection="1">
      <alignment horizontal="left"/>
      <protection/>
    </xf>
    <xf numFmtId="0" fontId="5" fillId="0" borderId="46" xfId="0" applyFont="1" applyBorder="1" applyAlignment="1">
      <alignment/>
    </xf>
    <xf numFmtId="0" fontId="5" fillId="0" borderId="47" xfId="0" applyFont="1" applyBorder="1" applyAlignment="1" applyProtection="1">
      <alignment horizontal="left"/>
      <protection/>
    </xf>
    <xf numFmtId="0" fontId="5" fillId="0" borderId="28" xfId="0" applyFont="1" applyBorder="1" applyAlignment="1">
      <alignment/>
    </xf>
    <xf numFmtId="0" fontId="5" fillId="0" borderId="34" xfId="0" applyFont="1" applyBorder="1" applyAlignment="1" applyProtection="1">
      <alignment horizontal="centerContinuous"/>
      <protection/>
    </xf>
    <xf numFmtId="0" fontId="5" fillId="0" borderId="35" xfId="0" applyFont="1" applyBorder="1" applyAlignment="1">
      <alignment horizontal="centerContinuous"/>
    </xf>
    <xf numFmtId="0" fontId="5" fillId="0" borderId="48" xfId="0" applyFont="1" applyBorder="1" applyAlignment="1" applyProtection="1">
      <alignment horizontal="center"/>
      <protection/>
    </xf>
    <xf numFmtId="0" fontId="5" fillId="0" borderId="37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 applyProtection="1">
      <alignment horizont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5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41" xfId="0" applyFont="1" applyBorder="1" applyAlignment="1" applyProtection="1">
      <alignment horizontal="center"/>
      <protection/>
    </xf>
    <xf numFmtId="0" fontId="5" fillId="0" borderId="5" xfId="0" applyFont="1" applyBorder="1" applyAlignment="1">
      <alignment horizontal="center"/>
    </xf>
    <xf numFmtId="0" fontId="5" fillId="0" borderId="0" xfId="0" applyFont="1" applyAlignment="1" applyProtection="1">
      <alignment/>
      <protection/>
    </xf>
    <xf numFmtId="37" fontId="5" fillId="0" borderId="23" xfId="0" applyNumberFormat="1" applyFont="1" applyBorder="1" applyAlignment="1" applyProtection="1">
      <alignment/>
      <protection/>
    </xf>
    <xf numFmtId="37" fontId="5" fillId="0" borderId="50" xfId="0" applyNumberFormat="1" applyFont="1" applyBorder="1" applyAlignment="1" applyProtection="1">
      <alignment/>
      <protection/>
    </xf>
    <xf numFmtId="37" fontId="5" fillId="0" borderId="51" xfId="0" applyNumberFormat="1" applyFont="1" applyBorder="1" applyAlignment="1" applyProtection="1">
      <alignment/>
      <protection/>
    </xf>
    <xf numFmtId="37" fontId="5" fillId="0" borderId="15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15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20" xfId="0" applyNumberFormat="1" applyFont="1" applyBorder="1" applyAlignment="1" applyProtection="1">
      <alignment/>
      <protection/>
    </xf>
    <xf numFmtId="37" fontId="5" fillId="0" borderId="43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Continuous"/>
      <protection/>
    </xf>
    <xf numFmtId="0" fontId="5" fillId="0" borderId="43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6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 horizontal="left"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0" xfId="0" applyNumberFormat="1" applyFont="1" applyAlignment="1">
      <alignment/>
    </xf>
    <xf numFmtId="37" fontId="5" fillId="0" borderId="52" xfId="0" applyNumberFormat="1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center"/>
      <protection/>
    </xf>
    <xf numFmtId="0" fontId="5" fillId="0" borderId="6" xfId="0" applyFont="1" applyBorder="1" applyAlignment="1">
      <alignment horizontal="center"/>
    </xf>
    <xf numFmtId="37" fontId="5" fillId="0" borderId="40" xfId="0" applyNumberFormat="1" applyFont="1" applyBorder="1" applyAlignment="1" applyProtection="1">
      <alignment shrinkToFit="1"/>
      <protection/>
    </xf>
    <xf numFmtId="37" fontId="5" fillId="0" borderId="29" xfId="0" applyNumberFormat="1" applyFont="1" applyBorder="1" applyAlignment="1" applyProtection="1">
      <alignment shrinkToFit="1"/>
      <protection/>
    </xf>
    <xf numFmtId="37" fontId="5" fillId="0" borderId="9" xfId="0" applyNumberFormat="1" applyFont="1" applyBorder="1" applyAlignment="1" applyProtection="1">
      <alignment shrinkToFit="1"/>
      <protection/>
    </xf>
    <xf numFmtId="37" fontId="5" fillId="0" borderId="10" xfId="0" applyNumberFormat="1" applyFont="1" applyBorder="1" applyAlignment="1" applyProtection="1">
      <alignment shrinkToFit="1"/>
      <protection/>
    </xf>
    <xf numFmtId="37" fontId="5" fillId="0" borderId="40" xfId="0" applyNumberFormat="1" applyFont="1" applyBorder="1" applyAlignment="1">
      <alignment shrinkToFit="1"/>
    </xf>
    <xf numFmtId="37" fontId="5" fillId="0" borderId="49" xfId="0" applyNumberFormat="1" applyFont="1" applyBorder="1" applyAlignment="1" applyProtection="1">
      <alignment shrinkToFit="1"/>
      <protection/>
    </xf>
    <xf numFmtId="37" fontId="5" fillId="0" borderId="47" xfId="0" applyNumberFormat="1" applyFont="1" applyBorder="1" applyAlignment="1" applyProtection="1">
      <alignment shrinkToFit="1"/>
      <protection/>
    </xf>
    <xf numFmtId="37" fontId="5" fillId="0" borderId="1" xfId="0" applyNumberFormat="1" applyFont="1" applyBorder="1" applyAlignment="1" applyProtection="1">
      <alignment shrinkToFit="1"/>
      <protection/>
    </xf>
    <xf numFmtId="37" fontId="5" fillId="0" borderId="5" xfId="0" applyNumberFormat="1" applyFont="1" applyBorder="1" applyAlignment="1" applyProtection="1">
      <alignment shrinkToFit="1"/>
      <protection/>
    </xf>
    <xf numFmtId="37" fontId="5" fillId="0" borderId="49" xfId="0" applyNumberFormat="1" applyFont="1" applyBorder="1" applyAlignment="1">
      <alignment shrinkToFit="1"/>
    </xf>
    <xf numFmtId="37" fontId="5" fillId="0" borderId="11" xfId="0" applyNumberFormat="1" applyFont="1" applyBorder="1" applyAlignment="1" applyProtection="1">
      <alignment shrinkToFit="1"/>
      <protection/>
    </xf>
    <xf numFmtId="37" fontId="5" fillId="0" borderId="26" xfId="0" applyNumberFormat="1" applyFont="1" applyBorder="1" applyAlignment="1" applyProtection="1">
      <alignment shrinkToFit="1"/>
      <protection/>
    </xf>
    <xf numFmtId="37" fontId="5" fillId="0" borderId="3" xfId="0" applyNumberFormat="1" applyFont="1" applyBorder="1" applyAlignment="1" applyProtection="1">
      <alignment shrinkToFit="1"/>
      <protection/>
    </xf>
    <xf numFmtId="37" fontId="5" fillId="0" borderId="52" xfId="0" applyNumberFormat="1" applyFont="1" applyBorder="1" applyAlignment="1" applyProtection="1">
      <alignment shrinkToFit="1"/>
      <protection/>
    </xf>
    <xf numFmtId="37" fontId="5" fillId="0" borderId="11" xfId="0" applyNumberFormat="1" applyFont="1" applyBorder="1" applyAlignment="1">
      <alignment shrinkToFit="1"/>
    </xf>
    <xf numFmtId="0" fontId="5" fillId="0" borderId="43" xfId="0" applyFont="1" applyBorder="1" applyAlignment="1" applyProtection="1">
      <alignment horizontal="center"/>
      <protection/>
    </xf>
    <xf numFmtId="0" fontId="5" fillId="0" borderId="34" xfId="0" applyFont="1" applyBorder="1" applyAlignment="1">
      <alignment/>
    </xf>
    <xf numFmtId="0" fontId="5" fillId="0" borderId="35" xfId="0" applyFont="1" applyBorder="1" applyAlignment="1" applyProtection="1">
      <alignment horizontal="left"/>
      <protection/>
    </xf>
    <xf numFmtId="0" fontId="5" fillId="0" borderId="2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53" xfId="0" applyFont="1" applyBorder="1" applyAlignment="1" applyProtection="1">
      <alignment horizontal="left"/>
      <protection/>
    </xf>
    <xf numFmtId="0" fontId="5" fillId="0" borderId="54" xfId="0" applyFont="1" applyBorder="1" applyAlignment="1">
      <alignment/>
    </xf>
    <xf numFmtId="37" fontId="5" fillId="0" borderId="55" xfId="0" applyNumberFormat="1" applyFont="1" applyBorder="1" applyAlignment="1" applyProtection="1">
      <alignment/>
      <protection/>
    </xf>
    <xf numFmtId="37" fontId="5" fillId="0" borderId="56" xfId="0" applyNumberFormat="1" applyFont="1" applyBorder="1" applyAlignment="1" applyProtection="1">
      <alignment/>
      <protection/>
    </xf>
    <xf numFmtId="37" fontId="5" fillId="0" borderId="57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58" xfId="0" applyNumberFormat="1" applyFont="1" applyBorder="1" applyAlignment="1" applyProtection="1">
      <alignment/>
      <protection/>
    </xf>
    <xf numFmtId="37" fontId="5" fillId="0" borderId="59" xfId="0" applyNumberFormat="1" applyFont="1" applyBorder="1" applyAlignment="1" applyProtection="1">
      <alignment/>
      <protection/>
    </xf>
    <xf numFmtId="37" fontId="5" fillId="0" borderId="60" xfId="0" applyNumberFormat="1" applyFont="1" applyBorder="1" applyAlignment="1" applyProtection="1">
      <alignment/>
      <protection/>
    </xf>
    <xf numFmtId="37" fontId="5" fillId="0" borderId="61" xfId="0" applyNumberFormat="1" applyFont="1" applyBorder="1" applyAlignment="1" applyProtection="1">
      <alignment/>
      <protection/>
    </xf>
    <xf numFmtId="37" fontId="5" fillId="0" borderId="62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37" fontId="5" fillId="0" borderId="63" xfId="0" applyNumberFormat="1" applyFont="1" applyBorder="1" applyAlignment="1" applyProtection="1">
      <alignment/>
      <protection/>
    </xf>
    <xf numFmtId="37" fontId="5" fillId="0" borderId="64" xfId="0" applyNumberFormat="1" applyFont="1" applyBorder="1" applyAlignment="1" applyProtection="1">
      <alignment/>
      <protection/>
    </xf>
    <xf numFmtId="37" fontId="5" fillId="0" borderId="65" xfId="0" applyNumberFormat="1" applyFont="1" applyBorder="1" applyAlignment="1" applyProtection="1">
      <alignment/>
      <protection/>
    </xf>
    <xf numFmtId="37" fontId="5" fillId="0" borderId="66" xfId="0" applyNumberFormat="1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37" fontId="5" fillId="0" borderId="47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Continuous"/>
      <protection/>
    </xf>
    <xf numFmtId="0" fontId="5" fillId="0" borderId="34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47" xfId="0" applyFont="1" applyBorder="1" applyAlignment="1">
      <alignment horizontal="centerContinuous"/>
    </xf>
    <xf numFmtId="0" fontId="5" fillId="0" borderId="7" xfId="0" applyFont="1" applyBorder="1" applyAlignment="1" applyProtection="1">
      <alignment horizontal="centerContinuous"/>
      <protection/>
    </xf>
    <xf numFmtId="0" fontId="5" fillId="0" borderId="4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179" fontId="5" fillId="0" borderId="61" xfId="0" applyNumberFormat="1" applyFont="1" applyBorder="1" applyAlignment="1">
      <alignment/>
    </xf>
    <xf numFmtId="179" fontId="5" fillId="0" borderId="62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0" borderId="25" xfId="0" applyNumberFormat="1" applyFont="1" applyBorder="1" applyAlignment="1">
      <alignment/>
    </xf>
    <xf numFmtId="0" fontId="5" fillId="0" borderId="20" xfId="0" applyFont="1" applyBorder="1" applyAlignment="1">
      <alignment horizontal="center" shrinkToFit="1"/>
    </xf>
    <xf numFmtId="0" fontId="5" fillId="0" borderId="20" xfId="0" applyFont="1" applyBorder="1" applyAlignment="1" applyProtection="1">
      <alignment horizontal="center" shrinkToFit="1"/>
      <protection/>
    </xf>
    <xf numFmtId="0" fontId="9" fillId="0" borderId="20" xfId="0" applyFont="1" applyBorder="1" applyAlignment="1">
      <alignment horizontal="center" shrinkToFit="1"/>
    </xf>
    <xf numFmtId="0" fontId="9" fillId="0" borderId="12" xfId="0" applyFont="1" applyBorder="1" applyAlignment="1">
      <alignment horizontal="center" shrinkToFit="1"/>
    </xf>
    <xf numFmtId="37" fontId="5" fillId="0" borderId="38" xfId="0" applyNumberFormat="1" applyFont="1" applyBorder="1" applyAlignment="1" applyProtection="1">
      <alignment/>
      <protection/>
    </xf>
    <xf numFmtId="179" fontId="5" fillId="0" borderId="56" xfId="0" applyNumberFormat="1" applyFont="1" applyBorder="1" applyAlignment="1">
      <alignment/>
    </xf>
    <xf numFmtId="179" fontId="5" fillId="0" borderId="51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58" xfId="0" applyNumberFormat="1" applyFont="1" applyBorder="1" applyAlignment="1">
      <alignment/>
    </xf>
    <xf numFmtId="0" fontId="5" fillId="0" borderId="63" xfId="0" applyFont="1" applyBorder="1" applyAlignment="1">
      <alignment horizontal="center" shrinkToFit="1"/>
    </xf>
    <xf numFmtId="37" fontId="5" fillId="0" borderId="46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 shrinkToFit="1"/>
      <protection/>
    </xf>
    <xf numFmtId="177" fontId="5" fillId="0" borderId="0" xfId="0" applyNumberFormat="1" applyFont="1" applyAlignment="1">
      <alignment/>
    </xf>
    <xf numFmtId="0" fontId="5" fillId="0" borderId="67" xfId="0" applyFont="1" applyBorder="1" applyAlignment="1" applyProtection="1">
      <alignment horizontal="left"/>
      <protection/>
    </xf>
    <xf numFmtId="0" fontId="5" fillId="0" borderId="68" xfId="0" applyFont="1" applyBorder="1" applyAlignment="1">
      <alignment/>
    </xf>
    <xf numFmtId="0" fontId="5" fillId="0" borderId="24" xfId="0" applyFont="1" applyBorder="1" applyAlignment="1" applyProtection="1">
      <alignment horizontal="left" shrinkToFit="1"/>
      <protection/>
    </xf>
    <xf numFmtId="37" fontId="5" fillId="0" borderId="69" xfId="0" applyNumberFormat="1" applyFont="1" applyBorder="1" applyAlignment="1" applyProtection="1">
      <alignment shrinkToFit="1"/>
      <protection/>
    </xf>
    <xf numFmtId="37" fontId="5" fillId="0" borderId="39" xfId="0" applyNumberFormat="1" applyFont="1" applyBorder="1" applyAlignment="1" applyProtection="1">
      <alignment shrinkToFit="1"/>
      <protection/>
    </xf>
    <xf numFmtId="37" fontId="5" fillId="0" borderId="56" xfId="0" applyNumberFormat="1" applyFont="1" applyBorder="1" applyAlignment="1" applyProtection="1">
      <alignment shrinkToFit="1"/>
      <protection/>
    </xf>
    <xf numFmtId="177" fontId="5" fillId="0" borderId="58" xfId="0" applyNumberFormat="1" applyFont="1" applyBorder="1" applyAlignment="1" applyProtection="1">
      <alignment shrinkToFit="1"/>
      <protection/>
    </xf>
    <xf numFmtId="0" fontId="5" fillId="0" borderId="31" xfId="0" applyFont="1" applyBorder="1" applyAlignment="1" applyProtection="1">
      <alignment horizontal="left" shrinkToFit="1"/>
      <protection/>
    </xf>
    <xf numFmtId="37" fontId="5" fillId="0" borderId="13" xfId="0" applyNumberFormat="1" applyFont="1" applyBorder="1" applyAlignment="1" applyProtection="1">
      <alignment shrinkToFit="1"/>
      <protection/>
    </xf>
    <xf numFmtId="0" fontId="5" fillId="0" borderId="33" xfId="0" applyFont="1" applyBorder="1" applyAlignment="1" applyProtection="1">
      <alignment horizontal="left" shrinkToFit="1"/>
      <protection/>
    </xf>
    <xf numFmtId="37" fontId="5" fillId="0" borderId="61" xfId="0" applyNumberFormat="1" applyFont="1" applyBorder="1" applyAlignment="1" applyProtection="1">
      <alignment shrinkToFit="1"/>
      <protection/>
    </xf>
    <xf numFmtId="0" fontId="5" fillId="0" borderId="4" xfId="0" applyFont="1" applyBorder="1" applyAlignment="1" applyProtection="1">
      <alignment horizontal="left" shrinkToFit="1"/>
      <protection/>
    </xf>
    <xf numFmtId="37" fontId="5" fillId="0" borderId="19" xfId="0" applyNumberFormat="1" applyFont="1" applyBorder="1" applyAlignment="1" applyProtection="1">
      <alignment shrinkToFit="1"/>
      <protection/>
    </xf>
    <xf numFmtId="37" fontId="5" fillId="0" borderId="20" xfId="0" applyNumberFormat="1" applyFont="1" applyBorder="1" applyAlignment="1" applyProtection="1">
      <alignment shrinkToFit="1"/>
      <protection/>
    </xf>
    <xf numFmtId="177" fontId="5" fillId="0" borderId="12" xfId="0" applyNumberFormat="1" applyFont="1" applyBorder="1" applyAlignment="1" applyProtection="1">
      <alignment shrinkToFit="1"/>
      <protection/>
    </xf>
    <xf numFmtId="0" fontId="5" fillId="0" borderId="70" xfId="0" applyFont="1" applyBorder="1" applyAlignment="1" applyProtection="1">
      <alignment horizontal="center" shrinkToFit="1"/>
      <protection/>
    </xf>
    <xf numFmtId="0" fontId="5" fillId="0" borderId="44" xfId="0" applyFont="1" applyBorder="1" applyAlignment="1" applyProtection="1">
      <alignment horizontal="center" shrinkToFit="1"/>
      <protection/>
    </xf>
    <xf numFmtId="177" fontId="5" fillId="0" borderId="2" xfId="0" applyNumberFormat="1" applyFont="1" applyBorder="1" applyAlignment="1" applyProtection="1">
      <alignment horizontal="center" shrinkToFit="1"/>
      <protection/>
    </xf>
    <xf numFmtId="0" fontId="5" fillId="0" borderId="45" xfId="0" applyFont="1" applyBorder="1" applyAlignment="1" applyProtection="1">
      <alignment horizontal="center" shrinkToFit="1"/>
      <protection/>
    </xf>
    <xf numFmtId="0" fontId="5" fillId="0" borderId="5" xfId="0" applyFont="1" applyBorder="1" applyAlignment="1" applyProtection="1">
      <alignment horizontal="center" shrinkToFit="1"/>
      <protection/>
    </xf>
    <xf numFmtId="177" fontId="5" fillId="0" borderId="17" xfId="0" applyNumberFormat="1" applyFont="1" applyBorder="1" applyAlignment="1" applyProtection="1">
      <alignment horizontal="center" shrinkToFit="1"/>
      <protection/>
    </xf>
    <xf numFmtId="0" fontId="5" fillId="0" borderId="46" xfId="0" applyFont="1" applyBorder="1" applyAlignment="1" applyProtection="1">
      <alignment horizontal="center" shrinkToFit="1"/>
      <protection/>
    </xf>
    <xf numFmtId="0" fontId="5" fillId="0" borderId="38" xfId="0" applyFont="1" applyBorder="1" applyAlignment="1" applyProtection="1">
      <alignment horizontal="center" shrinkToFit="1"/>
      <protection/>
    </xf>
    <xf numFmtId="177" fontId="5" fillId="0" borderId="28" xfId="0" applyNumberFormat="1" applyFont="1" applyBorder="1" applyAlignment="1" applyProtection="1">
      <alignment horizontal="center" shrinkToFi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0" fontId="5" fillId="0" borderId="56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3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9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shrinkToFit="1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shrinkToFit="1"/>
      <protection/>
    </xf>
    <xf numFmtId="0" fontId="5" fillId="0" borderId="65" xfId="0" applyFont="1" applyFill="1" applyBorder="1" applyAlignment="1" applyProtection="1">
      <alignment horizontal="center" vertical="center" shrinkToFit="1"/>
      <protection/>
    </xf>
    <xf numFmtId="0" fontId="5" fillId="0" borderId="30" xfId="0" applyFont="1" applyFill="1" applyBorder="1" applyAlignment="1" applyProtection="1">
      <alignment horizontal="center" vertical="center" shrinkToFit="1"/>
      <protection/>
    </xf>
    <xf numFmtId="0" fontId="5" fillId="0" borderId="58" xfId="0" applyFont="1" applyFill="1" applyBorder="1" applyAlignment="1" applyProtection="1">
      <alignment horizontal="center" vertical="center" shrinkToFit="1"/>
      <protection/>
    </xf>
    <xf numFmtId="0" fontId="5" fillId="0" borderId="7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>
      <alignment vertical="center"/>
    </xf>
    <xf numFmtId="0" fontId="5" fillId="0" borderId="72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horizontal="center" vertical="center" shrinkToFit="1"/>
      <protection/>
    </xf>
    <xf numFmtId="0" fontId="5" fillId="0" borderId="61" xfId="0" applyFont="1" applyFill="1" applyBorder="1" applyAlignment="1" applyProtection="1">
      <alignment horizontal="center" vertical="center" shrinkToFit="1"/>
      <protection/>
    </xf>
    <xf numFmtId="0" fontId="5" fillId="0" borderId="73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/>
    </xf>
    <xf numFmtId="0" fontId="5" fillId="0" borderId="3" xfId="0" applyFont="1" applyBorder="1" applyAlignment="1">
      <alignment horizontal="centerContinuous" vertical="center"/>
    </xf>
    <xf numFmtId="0" fontId="5" fillId="0" borderId="43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0" fontId="5" fillId="0" borderId="7" xfId="0" applyFont="1" applyBorder="1" applyAlignment="1" applyProtection="1">
      <alignment horizontal="center" vertical="center" shrinkToFit="1"/>
      <protection/>
    </xf>
    <xf numFmtId="0" fontId="5" fillId="0" borderId="9" xfId="0" applyFont="1" applyFill="1" applyBorder="1" applyAlignment="1">
      <alignment vertical="center" shrinkToFit="1"/>
    </xf>
    <xf numFmtId="0" fontId="5" fillId="0" borderId="14" xfId="0" applyFont="1" applyFill="1" applyBorder="1" applyAlignment="1" applyProtection="1">
      <alignment horizontal="left" vertical="center" shrinkToFit="1"/>
      <protection/>
    </xf>
    <xf numFmtId="0" fontId="5" fillId="0" borderId="32" xfId="0" applyFont="1" applyFill="1" applyBorder="1" applyAlignment="1">
      <alignment vertical="center" shrinkToFit="1"/>
    </xf>
    <xf numFmtId="0" fontId="5" fillId="0" borderId="72" xfId="0" applyFont="1" applyFill="1" applyBorder="1" applyAlignment="1" applyProtection="1">
      <alignment horizontal="left" vertical="center" shrinkToFi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>
      <alignment vertical="center"/>
    </xf>
    <xf numFmtId="0" fontId="5" fillId="0" borderId="72" xfId="0" applyFont="1" applyBorder="1" applyAlignment="1" applyProtection="1">
      <alignment horizontal="left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62" xfId="0" applyFont="1" applyBorder="1" applyAlignment="1" applyProtection="1">
      <alignment horizontal="center" vertical="center" wrapText="1" shrinkToFit="1"/>
      <protection/>
    </xf>
    <xf numFmtId="0" fontId="5" fillId="0" borderId="7" xfId="0" applyFont="1" applyBorder="1" applyAlignment="1" applyProtection="1">
      <alignment horizontal="center" vertical="center" wrapText="1" shrinkToFit="1"/>
      <protection/>
    </xf>
    <xf numFmtId="0" fontId="5" fillId="0" borderId="8" xfId="0" applyFont="1" applyBorder="1" applyAlignment="1" applyProtection="1">
      <alignment horizontal="center" vertical="center" wrapText="1" shrinkToFit="1"/>
      <protection/>
    </xf>
    <xf numFmtId="0" fontId="5" fillId="0" borderId="38" xfId="0" applyFont="1" applyBorder="1" applyAlignment="1" applyProtection="1">
      <alignment horizontal="center" vertical="center" wrapText="1" shrinkToFit="1"/>
      <protection/>
    </xf>
    <xf numFmtId="0" fontId="5" fillId="0" borderId="4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47" xfId="0" applyFont="1" applyBorder="1" applyAlignment="1">
      <alignment vertical="center"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7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 applyProtection="1">
      <alignment horizontal="left" vertical="center"/>
      <protection/>
    </xf>
    <xf numFmtId="180" fontId="5" fillId="0" borderId="3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2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center"/>
    </xf>
    <xf numFmtId="0" fontId="5" fillId="0" borderId="59" xfId="0" applyFont="1" applyBorder="1" applyAlignment="1" applyProtection="1">
      <alignment horizontal="center"/>
      <protection/>
    </xf>
    <xf numFmtId="0" fontId="5" fillId="0" borderId="37" xfId="0" applyFont="1" applyBorder="1" applyAlignment="1">
      <alignment horizontal="center"/>
    </xf>
    <xf numFmtId="0" fontId="5" fillId="0" borderId="75" xfId="0" applyFont="1" applyBorder="1" applyAlignment="1" applyProtection="1">
      <alignment horizontal="center"/>
      <protection/>
    </xf>
    <xf numFmtId="0" fontId="5" fillId="0" borderId="76" xfId="0" applyFont="1" applyBorder="1" applyAlignment="1" applyProtection="1">
      <alignment horizontal="center"/>
      <protection/>
    </xf>
    <xf numFmtId="0" fontId="5" fillId="0" borderId="7" xfId="0" applyFont="1" applyBorder="1" applyAlignment="1">
      <alignment horizontal="center"/>
    </xf>
    <xf numFmtId="0" fontId="5" fillId="0" borderId="28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37" fontId="5" fillId="0" borderId="0" xfId="0" applyNumberFormat="1" applyFont="1" applyAlignment="1">
      <alignment horizontal="center"/>
    </xf>
    <xf numFmtId="0" fontId="5" fillId="0" borderId="53" xfId="0" applyFont="1" applyBorder="1" applyAlignment="1">
      <alignment/>
    </xf>
    <xf numFmtId="0" fontId="5" fillId="0" borderId="77" xfId="0" applyFont="1" applyBorder="1" applyAlignment="1" applyProtection="1">
      <alignment horizontal="left"/>
      <protection/>
    </xf>
    <xf numFmtId="0" fontId="5" fillId="0" borderId="3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180" fontId="5" fillId="0" borderId="4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shrinkToFit="1"/>
      <protection/>
    </xf>
    <xf numFmtId="0" fontId="0" fillId="0" borderId="4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65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9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 shrinkToFit="1"/>
      <protection/>
    </xf>
    <xf numFmtId="0" fontId="5" fillId="0" borderId="3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34" xfId="0" applyFont="1" applyBorder="1" applyAlignment="1" applyProtection="1">
      <alignment vertical="center" shrinkToFit="1"/>
      <protection/>
    </xf>
    <xf numFmtId="0" fontId="0" fillId="0" borderId="34" xfId="0" applyBorder="1" applyAlignment="1">
      <alignment vertical="center" shrinkToFit="1"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5" fillId="0" borderId="81" xfId="0" applyFont="1" applyBorder="1" applyAlignment="1" applyProtection="1">
      <alignment horizontal="center" vertical="center" wrapText="1"/>
      <protection/>
    </xf>
    <xf numFmtId="0" fontId="5" fillId="0" borderId="82" xfId="0" applyFont="1" applyBorder="1" applyAlignment="1" applyProtection="1">
      <alignment horizontal="center" vertical="center" wrapText="1"/>
      <protection/>
    </xf>
    <xf numFmtId="0" fontId="5" fillId="0" borderId="83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85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5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80"/>
  <sheetViews>
    <sheetView showGridLines="0" zoomScaleSheetLayoutView="75" workbookViewId="0" topLeftCell="A1">
      <selection activeCell="F78" sqref="F78"/>
    </sheetView>
  </sheetViews>
  <sheetFormatPr defaultColWidth="10.66015625" defaultRowHeight="18"/>
  <cols>
    <col min="1" max="1" width="0.91796875" style="0" customWidth="1"/>
    <col min="2" max="2" width="12.66015625" style="0" customWidth="1"/>
    <col min="3" max="5" width="10.66015625" style="0" customWidth="1"/>
    <col min="6" max="6" width="1.16796875" style="0" customWidth="1"/>
  </cols>
  <sheetData>
    <row r="1" spans="1:7" s="16" customFormat="1" ht="12" customHeight="1" thickBot="1">
      <c r="A1" s="36"/>
      <c r="B1" s="20" t="s">
        <v>0</v>
      </c>
      <c r="C1" s="21"/>
      <c r="D1" s="21" t="s">
        <v>231</v>
      </c>
      <c r="E1" s="21"/>
      <c r="F1" s="36"/>
      <c r="G1" s="36"/>
    </row>
    <row r="2" spans="1:7" s="16" customFormat="1" ht="12" customHeight="1">
      <c r="A2" s="90"/>
      <c r="B2" s="87" t="s">
        <v>1</v>
      </c>
      <c r="C2" s="72" t="s">
        <v>168</v>
      </c>
      <c r="D2" s="73" t="s">
        <v>2</v>
      </c>
      <c r="E2" s="74"/>
      <c r="F2" s="76"/>
      <c r="G2" s="36"/>
    </row>
    <row r="3" spans="1:7" s="16" customFormat="1" ht="12" customHeight="1" thickBot="1">
      <c r="A3" s="84"/>
      <c r="B3" s="88"/>
      <c r="C3" s="27"/>
      <c r="D3" s="27" t="s">
        <v>169</v>
      </c>
      <c r="E3" s="75" t="s">
        <v>170</v>
      </c>
      <c r="F3" s="76"/>
      <c r="G3" s="36"/>
    </row>
    <row r="4" spans="1:7" s="16" customFormat="1" ht="12" customHeight="1">
      <c r="A4" s="92"/>
      <c r="B4" s="93" t="s">
        <v>3</v>
      </c>
      <c r="C4" s="29">
        <f>D4+E4</f>
        <v>27998</v>
      </c>
      <c r="D4" s="29">
        <v>27998</v>
      </c>
      <c r="E4" s="30">
        <v>0</v>
      </c>
      <c r="F4" s="76"/>
      <c r="G4" s="36"/>
    </row>
    <row r="5" spans="1:7" s="16" customFormat="1" ht="12" customHeight="1">
      <c r="A5" s="94"/>
      <c r="B5" s="95" t="s">
        <v>4</v>
      </c>
      <c r="C5" s="29">
        <f>D5+E5</f>
        <v>43463</v>
      </c>
      <c r="D5" s="29">
        <v>43463</v>
      </c>
      <c r="E5" s="30">
        <v>0</v>
      </c>
      <c r="F5" s="76"/>
      <c r="G5" s="36"/>
    </row>
    <row r="6" spans="1:7" s="16" customFormat="1" ht="12" customHeight="1">
      <c r="A6" s="94"/>
      <c r="B6" s="95" t="s">
        <v>5</v>
      </c>
      <c r="C6" s="29">
        <f aca="true" t="shared" si="0" ref="C6:C69">D6+E6</f>
        <v>71720</v>
      </c>
      <c r="D6" s="29">
        <v>71720</v>
      </c>
      <c r="E6" s="30">
        <v>0</v>
      </c>
      <c r="F6" s="76"/>
      <c r="G6" s="36"/>
    </row>
    <row r="7" spans="1:7" s="16" customFormat="1" ht="12" customHeight="1">
      <c r="A7" s="94"/>
      <c r="B7" s="95" t="s">
        <v>6</v>
      </c>
      <c r="C7" s="29">
        <f t="shared" si="0"/>
        <v>111201</v>
      </c>
      <c r="D7" s="29">
        <v>111201</v>
      </c>
      <c r="E7" s="30">
        <v>0</v>
      </c>
      <c r="F7" s="76"/>
      <c r="G7" s="36"/>
    </row>
    <row r="8" spans="1:7" s="16" customFormat="1" ht="12" customHeight="1">
      <c r="A8" s="94"/>
      <c r="B8" s="95" t="s">
        <v>7</v>
      </c>
      <c r="C8" s="29">
        <f t="shared" si="0"/>
        <v>210128</v>
      </c>
      <c r="D8" s="29">
        <v>210128</v>
      </c>
      <c r="E8" s="30">
        <v>0</v>
      </c>
      <c r="F8" s="76"/>
      <c r="G8" s="36"/>
    </row>
    <row r="9" spans="1:7" s="16" customFormat="1" ht="12" customHeight="1">
      <c r="A9" s="94"/>
      <c r="B9" s="95" t="s">
        <v>8</v>
      </c>
      <c r="C9" s="29">
        <f t="shared" si="0"/>
        <v>52570</v>
      </c>
      <c r="D9" s="29">
        <v>52570</v>
      </c>
      <c r="E9" s="30">
        <v>0</v>
      </c>
      <c r="F9" s="76"/>
      <c r="G9" s="36"/>
    </row>
    <row r="10" spans="1:7" s="16" customFormat="1" ht="12" customHeight="1">
      <c r="A10" s="94"/>
      <c r="B10" s="95" t="s">
        <v>9</v>
      </c>
      <c r="C10" s="29">
        <f t="shared" si="0"/>
        <v>81694</v>
      </c>
      <c r="D10" s="29">
        <v>81694</v>
      </c>
      <c r="E10" s="30">
        <v>0</v>
      </c>
      <c r="F10" s="76"/>
      <c r="G10" s="36"/>
    </row>
    <row r="11" spans="1:7" s="16" customFormat="1" ht="12" customHeight="1">
      <c r="A11" s="94"/>
      <c r="B11" s="95" t="s">
        <v>10</v>
      </c>
      <c r="C11" s="29">
        <f t="shared" si="0"/>
        <v>236275</v>
      </c>
      <c r="D11" s="29">
        <v>236275</v>
      </c>
      <c r="E11" s="30">
        <v>0</v>
      </c>
      <c r="F11" s="76"/>
      <c r="G11" s="36"/>
    </row>
    <row r="12" spans="1:7" s="16" customFormat="1" ht="12" customHeight="1">
      <c r="A12" s="94"/>
      <c r="B12" s="95" t="s">
        <v>11</v>
      </c>
      <c r="C12" s="29">
        <f t="shared" si="0"/>
        <v>122233</v>
      </c>
      <c r="D12" s="29">
        <v>122233</v>
      </c>
      <c r="E12" s="30">
        <v>0</v>
      </c>
      <c r="F12" s="76"/>
      <c r="G12" s="36"/>
    </row>
    <row r="13" spans="1:7" s="16" customFormat="1" ht="12" customHeight="1">
      <c r="A13" s="94"/>
      <c r="B13" s="95" t="s">
        <v>12</v>
      </c>
      <c r="C13" s="29">
        <f t="shared" si="0"/>
        <v>237811</v>
      </c>
      <c r="D13" s="29">
        <v>237811</v>
      </c>
      <c r="E13" s="30">
        <v>0</v>
      </c>
      <c r="F13" s="76"/>
      <c r="G13" s="36"/>
    </row>
    <row r="14" spans="1:7" s="16" customFormat="1" ht="12" customHeight="1">
      <c r="A14" s="94"/>
      <c r="B14" s="95" t="s">
        <v>13</v>
      </c>
      <c r="C14" s="29">
        <f t="shared" si="0"/>
        <v>475624</v>
      </c>
      <c r="D14" s="29">
        <v>475624</v>
      </c>
      <c r="E14" s="30">
        <v>0</v>
      </c>
      <c r="F14" s="76"/>
      <c r="G14" s="36"/>
    </row>
    <row r="15" spans="1:7" s="16" customFormat="1" ht="12" customHeight="1">
      <c r="A15" s="94"/>
      <c r="B15" s="95" t="s">
        <v>14</v>
      </c>
      <c r="C15" s="29">
        <f t="shared" si="0"/>
        <v>118316</v>
      </c>
      <c r="D15" s="29">
        <v>118316</v>
      </c>
      <c r="E15" s="30">
        <v>0</v>
      </c>
      <c r="F15" s="76"/>
      <c r="G15" s="36"/>
    </row>
    <row r="16" spans="1:7" s="16" customFormat="1" ht="12" customHeight="1">
      <c r="A16" s="94"/>
      <c r="B16" s="95" t="s">
        <v>15</v>
      </c>
      <c r="C16" s="29">
        <f t="shared" si="0"/>
        <v>129829</v>
      </c>
      <c r="D16" s="29">
        <v>129829</v>
      </c>
      <c r="E16" s="30">
        <v>0</v>
      </c>
      <c r="F16" s="76"/>
      <c r="G16" s="36"/>
    </row>
    <row r="17" spans="1:7" s="16" customFormat="1" ht="12" customHeight="1">
      <c r="A17" s="94"/>
      <c r="B17" s="95" t="s">
        <v>16</v>
      </c>
      <c r="C17" s="29">
        <f t="shared" si="0"/>
        <v>76133</v>
      </c>
      <c r="D17" s="29">
        <v>76133</v>
      </c>
      <c r="E17" s="30">
        <v>0</v>
      </c>
      <c r="F17" s="76"/>
      <c r="G17" s="36"/>
    </row>
    <row r="18" spans="1:7" s="16" customFormat="1" ht="12" customHeight="1">
      <c r="A18" s="94"/>
      <c r="B18" s="95" t="s">
        <v>17</v>
      </c>
      <c r="C18" s="29">
        <f t="shared" si="0"/>
        <v>79953</v>
      </c>
      <c r="D18" s="29">
        <v>79953</v>
      </c>
      <c r="E18" s="30">
        <v>0</v>
      </c>
      <c r="F18" s="76"/>
      <c r="G18" s="36"/>
    </row>
    <row r="19" spans="1:7" s="16" customFormat="1" ht="12" customHeight="1">
      <c r="A19" s="94"/>
      <c r="B19" s="95" t="s">
        <v>18</v>
      </c>
      <c r="C19" s="29">
        <f t="shared" si="0"/>
        <v>58895</v>
      </c>
      <c r="D19" s="29">
        <v>58895</v>
      </c>
      <c r="E19" s="30">
        <v>0</v>
      </c>
      <c r="F19" s="76"/>
      <c r="G19" s="36"/>
    </row>
    <row r="20" spans="1:7" s="16" customFormat="1" ht="12" customHeight="1">
      <c r="A20" s="94"/>
      <c r="B20" s="95" t="s">
        <v>19</v>
      </c>
      <c r="C20" s="29">
        <f t="shared" si="0"/>
        <v>85552</v>
      </c>
      <c r="D20" s="29">
        <v>85552</v>
      </c>
      <c r="E20" s="30">
        <v>0</v>
      </c>
      <c r="F20" s="76"/>
      <c r="G20" s="36"/>
    </row>
    <row r="21" spans="1:7" s="16" customFormat="1" ht="12" customHeight="1">
      <c r="A21" s="94"/>
      <c r="B21" s="95" t="s">
        <v>20</v>
      </c>
      <c r="C21" s="29">
        <f t="shared" si="0"/>
        <v>587995</v>
      </c>
      <c r="D21" s="29">
        <v>587995</v>
      </c>
      <c r="E21" s="30">
        <v>0</v>
      </c>
      <c r="F21" s="76"/>
      <c r="G21" s="36"/>
    </row>
    <row r="22" spans="1:7" s="16" customFormat="1" ht="12" customHeight="1">
      <c r="A22" s="94"/>
      <c r="B22" s="95" t="s">
        <v>21</v>
      </c>
      <c r="C22" s="29">
        <f t="shared" si="0"/>
        <v>23402</v>
      </c>
      <c r="D22" s="29">
        <v>23402</v>
      </c>
      <c r="E22" s="30">
        <v>0</v>
      </c>
      <c r="F22" s="76"/>
      <c r="G22" s="36"/>
    </row>
    <row r="23" spans="1:7" s="16" customFormat="1" ht="12" customHeight="1">
      <c r="A23" s="94"/>
      <c r="B23" s="95" t="s">
        <v>22</v>
      </c>
      <c r="C23" s="29">
        <f t="shared" si="0"/>
        <v>84751</v>
      </c>
      <c r="D23" s="29">
        <v>84751</v>
      </c>
      <c r="E23" s="30">
        <v>0</v>
      </c>
      <c r="F23" s="76"/>
      <c r="G23" s="36"/>
    </row>
    <row r="24" spans="1:7" s="16" customFormat="1" ht="12" customHeight="1">
      <c r="A24" s="94"/>
      <c r="B24" s="95" t="s">
        <v>23</v>
      </c>
      <c r="C24" s="29">
        <f t="shared" si="0"/>
        <v>42232</v>
      </c>
      <c r="D24" s="29">
        <v>42232</v>
      </c>
      <c r="E24" s="30">
        <v>0</v>
      </c>
      <c r="F24" s="76"/>
      <c r="G24" s="36"/>
    </row>
    <row r="25" spans="1:7" s="16" customFormat="1" ht="12" customHeight="1">
      <c r="A25" s="94"/>
      <c r="B25" s="95" t="s">
        <v>24</v>
      </c>
      <c r="C25" s="29">
        <f t="shared" si="0"/>
        <v>15818</v>
      </c>
      <c r="D25" s="29">
        <v>15818</v>
      </c>
      <c r="E25" s="30">
        <v>0</v>
      </c>
      <c r="F25" s="76"/>
      <c r="G25" s="36"/>
    </row>
    <row r="26" spans="1:7" s="16" customFormat="1" ht="12" customHeight="1">
      <c r="A26" s="94"/>
      <c r="B26" s="95" t="s">
        <v>25</v>
      </c>
      <c r="C26" s="29">
        <f t="shared" si="0"/>
        <v>10490</v>
      </c>
      <c r="D26" s="29">
        <v>10490</v>
      </c>
      <c r="E26" s="30">
        <v>0</v>
      </c>
      <c r="F26" s="76"/>
      <c r="G26" s="36"/>
    </row>
    <row r="27" spans="1:7" s="16" customFormat="1" ht="12" customHeight="1">
      <c r="A27" s="94"/>
      <c r="B27" s="95" t="s">
        <v>26</v>
      </c>
      <c r="C27" s="29">
        <f t="shared" si="0"/>
        <v>8880</v>
      </c>
      <c r="D27" s="29">
        <v>8880</v>
      </c>
      <c r="E27" s="30">
        <v>0</v>
      </c>
      <c r="F27" s="76"/>
      <c r="G27" s="36"/>
    </row>
    <row r="28" spans="1:7" s="16" customFormat="1" ht="12" customHeight="1">
      <c r="A28" s="94"/>
      <c r="B28" s="95" t="s">
        <v>27</v>
      </c>
      <c r="C28" s="29">
        <f t="shared" si="0"/>
        <v>8931</v>
      </c>
      <c r="D28" s="29">
        <v>8931</v>
      </c>
      <c r="E28" s="30">
        <v>0</v>
      </c>
      <c r="F28" s="76"/>
      <c r="G28" s="36"/>
    </row>
    <row r="29" spans="1:7" s="16" customFormat="1" ht="12" customHeight="1">
      <c r="A29" s="94"/>
      <c r="B29" s="95" t="s">
        <v>28</v>
      </c>
      <c r="C29" s="29">
        <f t="shared" si="0"/>
        <v>7747</v>
      </c>
      <c r="D29" s="29">
        <v>7747</v>
      </c>
      <c r="E29" s="30">
        <v>0</v>
      </c>
      <c r="F29" s="76"/>
      <c r="G29" s="36"/>
    </row>
    <row r="30" spans="1:7" s="16" customFormat="1" ht="12" customHeight="1">
      <c r="A30" s="94"/>
      <c r="B30" s="95" t="s">
        <v>29</v>
      </c>
      <c r="C30" s="29">
        <f t="shared" si="0"/>
        <v>17313</v>
      </c>
      <c r="D30" s="29">
        <v>17313</v>
      </c>
      <c r="E30" s="30">
        <v>0</v>
      </c>
      <c r="F30" s="76"/>
      <c r="G30" s="36"/>
    </row>
    <row r="31" spans="1:7" s="16" customFormat="1" ht="12" customHeight="1">
      <c r="A31" s="94"/>
      <c r="B31" s="95" t="s">
        <v>30</v>
      </c>
      <c r="C31" s="29">
        <f t="shared" si="0"/>
        <v>5516</v>
      </c>
      <c r="D31" s="29">
        <v>5516</v>
      </c>
      <c r="E31" s="30">
        <v>0</v>
      </c>
      <c r="F31" s="76"/>
      <c r="G31" s="36"/>
    </row>
    <row r="32" spans="1:7" s="16" customFormat="1" ht="12" customHeight="1">
      <c r="A32" s="94"/>
      <c r="B32" s="95" t="s">
        <v>31</v>
      </c>
      <c r="C32" s="29">
        <f t="shared" si="0"/>
        <v>15784</v>
      </c>
      <c r="D32" s="29">
        <v>15784</v>
      </c>
      <c r="E32" s="30">
        <v>0</v>
      </c>
      <c r="F32" s="76"/>
      <c r="G32" s="36"/>
    </row>
    <row r="33" spans="1:7" s="16" customFormat="1" ht="12" customHeight="1">
      <c r="A33" s="94"/>
      <c r="B33" s="95" t="s">
        <v>32</v>
      </c>
      <c r="C33" s="29">
        <f t="shared" si="0"/>
        <v>8242</v>
      </c>
      <c r="D33" s="29">
        <v>8242</v>
      </c>
      <c r="E33" s="30">
        <v>0</v>
      </c>
      <c r="F33" s="76"/>
      <c r="G33" s="36"/>
    </row>
    <row r="34" spans="1:7" s="16" customFormat="1" ht="12" customHeight="1">
      <c r="A34" s="94"/>
      <c r="B34" s="95" t="s">
        <v>33</v>
      </c>
      <c r="C34" s="29">
        <f t="shared" si="0"/>
        <v>7886</v>
      </c>
      <c r="D34" s="29">
        <v>7886</v>
      </c>
      <c r="E34" s="30">
        <v>0</v>
      </c>
      <c r="F34" s="76"/>
      <c r="G34" s="36"/>
    </row>
    <row r="35" spans="1:7" s="16" customFormat="1" ht="12" customHeight="1">
      <c r="A35" s="94"/>
      <c r="B35" s="95" t="s">
        <v>34</v>
      </c>
      <c r="C35" s="29">
        <f t="shared" si="0"/>
        <v>15368</v>
      </c>
      <c r="D35" s="29">
        <v>15368</v>
      </c>
      <c r="E35" s="30">
        <v>0</v>
      </c>
      <c r="F35" s="76"/>
      <c r="G35" s="36"/>
    </row>
    <row r="36" spans="1:7" s="16" customFormat="1" ht="12" customHeight="1">
      <c r="A36" s="94"/>
      <c r="B36" s="95" t="s">
        <v>35</v>
      </c>
      <c r="C36" s="29">
        <f t="shared" si="0"/>
        <v>38495</v>
      </c>
      <c r="D36" s="29">
        <v>38495</v>
      </c>
      <c r="E36" s="30">
        <v>0</v>
      </c>
      <c r="F36" s="76"/>
      <c r="G36" s="36"/>
    </row>
    <row r="37" spans="1:7" s="16" customFormat="1" ht="12" customHeight="1">
      <c r="A37" s="94"/>
      <c r="B37" s="95" t="s">
        <v>36</v>
      </c>
      <c r="C37" s="29">
        <f t="shared" si="0"/>
        <v>19580</v>
      </c>
      <c r="D37" s="29">
        <v>19580</v>
      </c>
      <c r="E37" s="30">
        <v>0</v>
      </c>
      <c r="F37" s="76"/>
      <c r="G37" s="36"/>
    </row>
    <row r="38" spans="1:7" s="16" customFormat="1" ht="12" customHeight="1">
      <c r="A38" s="94"/>
      <c r="B38" s="95" t="s">
        <v>37</v>
      </c>
      <c r="C38" s="29">
        <f t="shared" si="0"/>
        <v>30757</v>
      </c>
      <c r="D38" s="29">
        <v>30757</v>
      </c>
      <c r="E38" s="30">
        <v>0</v>
      </c>
      <c r="F38" s="76"/>
      <c r="G38" s="36"/>
    </row>
    <row r="39" spans="1:7" s="16" customFormat="1" ht="12" customHeight="1">
      <c r="A39" s="94"/>
      <c r="B39" s="95" t="s">
        <v>38</v>
      </c>
      <c r="C39" s="29">
        <f t="shared" si="0"/>
        <v>36169</v>
      </c>
      <c r="D39" s="29">
        <v>36169</v>
      </c>
      <c r="E39" s="30">
        <v>0</v>
      </c>
      <c r="F39" s="76"/>
      <c r="G39" s="36"/>
    </row>
    <row r="40" spans="1:7" s="16" customFormat="1" ht="12" customHeight="1">
      <c r="A40" s="94"/>
      <c r="B40" s="95" t="s">
        <v>39</v>
      </c>
      <c r="C40" s="29">
        <f t="shared" si="0"/>
        <v>22082</v>
      </c>
      <c r="D40" s="29">
        <v>22082</v>
      </c>
      <c r="E40" s="30">
        <v>0</v>
      </c>
      <c r="F40" s="76"/>
      <c r="G40" s="36"/>
    </row>
    <row r="41" spans="1:7" s="16" customFormat="1" ht="12" customHeight="1">
      <c r="A41" s="94"/>
      <c r="B41" s="95" t="s">
        <v>40</v>
      </c>
      <c r="C41" s="29">
        <f t="shared" si="0"/>
        <v>10447</v>
      </c>
      <c r="D41" s="29">
        <v>10447</v>
      </c>
      <c r="E41" s="30">
        <v>0</v>
      </c>
      <c r="F41" s="76"/>
      <c r="G41" s="36"/>
    </row>
    <row r="42" spans="1:7" s="16" customFormat="1" ht="12" customHeight="1">
      <c r="A42" s="94"/>
      <c r="B42" s="95" t="s">
        <v>41</v>
      </c>
      <c r="C42" s="29">
        <f t="shared" si="0"/>
        <v>17773</v>
      </c>
      <c r="D42" s="29">
        <v>17773</v>
      </c>
      <c r="E42" s="30">
        <v>0</v>
      </c>
      <c r="F42" s="76"/>
      <c r="G42" s="36"/>
    </row>
    <row r="43" spans="1:7" s="16" customFormat="1" ht="12" customHeight="1">
      <c r="A43" s="94"/>
      <c r="B43" s="95" t="s">
        <v>42</v>
      </c>
      <c r="C43" s="29">
        <f t="shared" si="0"/>
        <v>13721</v>
      </c>
      <c r="D43" s="29">
        <v>13721</v>
      </c>
      <c r="E43" s="30">
        <v>0</v>
      </c>
      <c r="F43" s="76"/>
      <c r="G43" s="36"/>
    </row>
    <row r="44" spans="1:7" s="16" customFormat="1" ht="12" customHeight="1">
      <c r="A44" s="94"/>
      <c r="B44" s="95" t="s">
        <v>43</v>
      </c>
      <c r="C44" s="29">
        <f t="shared" si="0"/>
        <v>10353</v>
      </c>
      <c r="D44" s="29">
        <v>10353</v>
      </c>
      <c r="E44" s="30">
        <v>0</v>
      </c>
      <c r="F44" s="76"/>
      <c r="G44" s="36"/>
    </row>
    <row r="45" spans="1:7" s="16" customFormat="1" ht="12" customHeight="1">
      <c r="A45" s="94"/>
      <c r="B45" s="95" t="s">
        <v>44</v>
      </c>
      <c r="C45" s="29">
        <f t="shared" si="0"/>
        <v>13407</v>
      </c>
      <c r="D45" s="29">
        <v>13407</v>
      </c>
      <c r="E45" s="30">
        <v>0</v>
      </c>
      <c r="F45" s="76"/>
      <c r="G45" s="36"/>
    </row>
    <row r="46" spans="1:7" s="16" customFormat="1" ht="12" customHeight="1">
      <c r="A46" s="94"/>
      <c r="B46" s="95" t="s">
        <v>45</v>
      </c>
      <c r="C46" s="29">
        <f t="shared" si="0"/>
        <v>23615</v>
      </c>
      <c r="D46" s="29">
        <v>23615</v>
      </c>
      <c r="E46" s="30">
        <v>0</v>
      </c>
      <c r="F46" s="76"/>
      <c r="G46" s="36"/>
    </row>
    <row r="47" spans="1:7" s="16" customFormat="1" ht="12" customHeight="1">
      <c r="A47" s="94"/>
      <c r="B47" s="95" t="s">
        <v>46</v>
      </c>
      <c r="C47" s="29">
        <f t="shared" si="0"/>
        <v>21438</v>
      </c>
      <c r="D47" s="29">
        <v>21438</v>
      </c>
      <c r="E47" s="30">
        <v>0</v>
      </c>
      <c r="F47" s="76"/>
      <c r="G47" s="36"/>
    </row>
    <row r="48" spans="1:7" s="16" customFormat="1" ht="12" customHeight="1">
      <c r="A48" s="94"/>
      <c r="B48" s="95" t="s">
        <v>47</v>
      </c>
      <c r="C48" s="29">
        <f t="shared" si="0"/>
        <v>6749</v>
      </c>
      <c r="D48" s="29">
        <v>6749</v>
      </c>
      <c r="E48" s="30">
        <v>0</v>
      </c>
      <c r="F48" s="76"/>
      <c r="G48" s="36"/>
    </row>
    <row r="49" spans="1:7" s="16" customFormat="1" ht="12" customHeight="1">
      <c r="A49" s="94"/>
      <c r="B49" s="95" t="s">
        <v>48</v>
      </c>
      <c r="C49" s="29">
        <f t="shared" si="0"/>
        <v>3405</v>
      </c>
      <c r="D49" s="29">
        <v>3405</v>
      </c>
      <c r="E49" s="30">
        <v>0</v>
      </c>
      <c r="F49" s="76"/>
      <c r="G49" s="36"/>
    </row>
    <row r="50" spans="1:7" s="16" customFormat="1" ht="12" customHeight="1">
      <c r="A50" s="94"/>
      <c r="B50" s="95" t="s">
        <v>49</v>
      </c>
      <c r="C50" s="29">
        <f t="shared" si="0"/>
        <v>6673</v>
      </c>
      <c r="D50" s="29">
        <v>6673</v>
      </c>
      <c r="E50" s="30">
        <v>0</v>
      </c>
      <c r="F50" s="76"/>
      <c r="G50" s="36"/>
    </row>
    <row r="51" spans="1:7" s="16" customFormat="1" ht="12" customHeight="1">
      <c r="A51" s="94"/>
      <c r="B51" s="95" t="s">
        <v>50</v>
      </c>
      <c r="C51" s="29">
        <f t="shared" si="0"/>
        <v>11594</v>
      </c>
      <c r="D51" s="29">
        <v>11594</v>
      </c>
      <c r="E51" s="30">
        <v>0</v>
      </c>
      <c r="F51" s="76"/>
      <c r="G51" s="36"/>
    </row>
    <row r="52" spans="1:7" s="16" customFormat="1" ht="12" customHeight="1">
      <c r="A52" s="94"/>
      <c r="B52" s="95" t="s">
        <v>51</v>
      </c>
      <c r="C52" s="29">
        <f t="shared" si="0"/>
        <v>27536</v>
      </c>
      <c r="D52" s="29">
        <v>27536</v>
      </c>
      <c r="E52" s="30">
        <v>0</v>
      </c>
      <c r="F52" s="76"/>
      <c r="G52" s="36"/>
    </row>
    <row r="53" spans="1:7" s="16" customFormat="1" ht="12" customHeight="1">
      <c r="A53" s="94"/>
      <c r="B53" s="95" t="s">
        <v>52</v>
      </c>
      <c r="C53" s="29">
        <f t="shared" si="0"/>
        <v>25369</v>
      </c>
      <c r="D53" s="29">
        <v>25369</v>
      </c>
      <c r="E53" s="30">
        <v>0</v>
      </c>
      <c r="F53" s="76"/>
      <c r="G53" s="36"/>
    </row>
    <row r="54" spans="1:7" s="16" customFormat="1" ht="12" customHeight="1">
      <c r="A54" s="94"/>
      <c r="B54" s="95" t="s">
        <v>53</v>
      </c>
      <c r="C54" s="29">
        <f t="shared" si="0"/>
        <v>26792</v>
      </c>
      <c r="D54" s="29">
        <v>26792</v>
      </c>
      <c r="E54" s="30">
        <v>0</v>
      </c>
      <c r="F54" s="76"/>
      <c r="G54" s="36"/>
    </row>
    <row r="55" spans="1:7" s="16" customFormat="1" ht="12" customHeight="1">
      <c r="A55" s="94"/>
      <c r="B55" s="95" t="s">
        <v>54</v>
      </c>
      <c r="C55" s="29">
        <f t="shared" si="0"/>
        <v>12284</v>
      </c>
      <c r="D55" s="29">
        <v>12284</v>
      </c>
      <c r="E55" s="30">
        <v>0</v>
      </c>
      <c r="F55" s="76"/>
      <c r="G55" s="36"/>
    </row>
    <row r="56" spans="1:7" s="16" customFormat="1" ht="12" customHeight="1">
      <c r="A56" s="94"/>
      <c r="B56" s="95" t="s">
        <v>55</v>
      </c>
      <c r="C56" s="29">
        <f t="shared" si="0"/>
        <v>32516</v>
      </c>
      <c r="D56" s="29">
        <v>32516</v>
      </c>
      <c r="E56" s="30">
        <v>0</v>
      </c>
      <c r="F56" s="76"/>
      <c r="G56" s="36"/>
    </row>
    <row r="57" spans="1:7" s="16" customFormat="1" ht="12" customHeight="1">
      <c r="A57" s="94"/>
      <c r="B57" s="95" t="s">
        <v>56</v>
      </c>
      <c r="C57" s="29">
        <f t="shared" si="0"/>
        <v>14398</v>
      </c>
      <c r="D57" s="29">
        <v>14398</v>
      </c>
      <c r="E57" s="30">
        <v>0</v>
      </c>
      <c r="F57" s="76"/>
      <c r="G57" s="36"/>
    </row>
    <row r="58" spans="1:7" s="16" customFormat="1" ht="12" customHeight="1">
      <c r="A58" s="94"/>
      <c r="B58" s="95" t="s">
        <v>57</v>
      </c>
      <c r="C58" s="29">
        <f t="shared" si="0"/>
        <v>23814</v>
      </c>
      <c r="D58" s="29">
        <v>23814</v>
      </c>
      <c r="E58" s="30">
        <v>0</v>
      </c>
      <c r="F58" s="76"/>
      <c r="G58" s="36"/>
    </row>
    <row r="59" spans="1:7" s="16" customFormat="1" ht="12" customHeight="1">
      <c r="A59" s="94"/>
      <c r="B59" s="95" t="s">
        <v>58</v>
      </c>
      <c r="C59" s="29">
        <f t="shared" si="0"/>
        <v>20877</v>
      </c>
      <c r="D59" s="29">
        <v>20877</v>
      </c>
      <c r="E59" s="30">
        <v>0</v>
      </c>
      <c r="F59" s="76"/>
      <c r="G59" s="36"/>
    </row>
    <row r="60" spans="1:7" s="16" customFormat="1" ht="12" customHeight="1">
      <c r="A60" s="94"/>
      <c r="B60" s="95" t="s">
        <v>59</v>
      </c>
      <c r="C60" s="29">
        <f t="shared" si="0"/>
        <v>21154</v>
      </c>
      <c r="D60" s="29">
        <v>21154</v>
      </c>
      <c r="E60" s="30">
        <v>0</v>
      </c>
      <c r="F60" s="76"/>
      <c r="G60" s="36"/>
    </row>
    <row r="61" spans="1:7" s="16" customFormat="1" ht="12" customHeight="1">
      <c r="A61" s="94"/>
      <c r="B61" s="95" t="s">
        <v>60</v>
      </c>
      <c r="C61" s="29">
        <f t="shared" si="0"/>
        <v>19645</v>
      </c>
      <c r="D61" s="29">
        <v>19645</v>
      </c>
      <c r="E61" s="30">
        <v>0</v>
      </c>
      <c r="F61" s="76"/>
      <c r="G61" s="36"/>
    </row>
    <row r="62" spans="1:7" s="16" customFormat="1" ht="12" customHeight="1">
      <c r="A62" s="94"/>
      <c r="B62" s="95" t="s">
        <v>61</v>
      </c>
      <c r="C62" s="29">
        <f t="shared" si="0"/>
        <v>19389</v>
      </c>
      <c r="D62" s="29">
        <v>19389</v>
      </c>
      <c r="E62" s="30">
        <v>0</v>
      </c>
      <c r="F62" s="76"/>
      <c r="G62" s="36"/>
    </row>
    <row r="63" spans="1:7" s="16" customFormat="1" ht="12" customHeight="1">
      <c r="A63" s="94"/>
      <c r="B63" s="95" t="s">
        <v>62</v>
      </c>
      <c r="C63" s="29">
        <f t="shared" si="0"/>
        <v>18810</v>
      </c>
      <c r="D63" s="29">
        <v>18810</v>
      </c>
      <c r="E63" s="30">
        <v>0</v>
      </c>
      <c r="F63" s="76"/>
      <c r="G63" s="36"/>
    </row>
    <row r="64" spans="1:7" s="16" customFormat="1" ht="12" customHeight="1">
      <c r="A64" s="94"/>
      <c r="B64" s="95" t="s">
        <v>63</v>
      </c>
      <c r="C64" s="29">
        <f t="shared" si="0"/>
        <v>28691</v>
      </c>
      <c r="D64" s="29">
        <v>28691</v>
      </c>
      <c r="E64" s="30">
        <v>0</v>
      </c>
      <c r="F64" s="76"/>
      <c r="G64" s="36"/>
    </row>
    <row r="65" spans="1:7" s="16" customFormat="1" ht="12" customHeight="1">
      <c r="A65" s="94"/>
      <c r="B65" s="95" t="s">
        <v>64</v>
      </c>
      <c r="C65" s="29">
        <f t="shared" si="0"/>
        <v>6702</v>
      </c>
      <c r="D65" s="29">
        <v>6702</v>
      </c>
      <c r="E65" s="30">
        <v>0</v>
      </c>
      <c r="F65" s="76"/>
      <c r="G65" s="36"/>
    </row>
    <row r="66" spans="1:7" s="16" customFormat="1" ht="12" customHeight="1">
      <c r="A66" s="94"/>
      <c r="B66" s="95" t="s">
        <v>65</v>
      </c>
      <c r="C66" s="29">
        <f t="shared" si="0"/>
        <v>3869</v>
      </c>
      <c r="D66" s="29">
        <v>3392</v>
      </c>
      <c r="E66" s="30">
        <v>477</v>
      </c>
      <c r="F66" s="76"/>
      <c r="G66" s="36"/>
    </row>
    <row r="67" spans="1:7" s="16" customFormat="1" ht="12" customHeight="1">
      <c r="A67" s="94"/>
      <c r="B67" s="95" t="s">
        <v>66</v>
      </c>
      <c r="C67" s="29">
        <f t="shared" si="0"/>
        <v>6173</v>
      </c>
      <c r="D67" s="29">
        <v>6173</v>
      </c>
      <c r="E67" s="30">
        <v>0</v>
      </c>
      <c r="F67" s="76"/>
      <c r="G67" s="36"/>
    </row>
    <row r="68" spans="1:7" s="16" customFormat="1" ht="12" customHeight="1">
      <c r="A68" s="94"/>
      <c r="B68" s="95" t="s">
        <v>67</v>
      </c>
      <c r="C68" s="29">
        <f t="shared" si="0"/>
        <v>17033</v>
      </c>
      <c r="D68" s="29">
        <v>17033</v>
      </c>
      <c r="E68" s="30">
        <v>0</v>
      </c>
      <c r="F68" s="76"/>
      <c r="G68" s="36"/>
    </row>
    <row r="69" spans="1:7" s="16" customFormat="1" ht="12" customHeight="1">
      <c r="A69" s="94"/>
      <c r="B69" s="95" t="s">
        <v>68</v>
      </c>
      <c r="C69" s="29">
        <f t="shared" si="0"/>
        <v>14176</v>
      </c>
      <c r="D69" s="29">
        <v>14176</v>
      </c>
      <c r="E69" s="30">
        <v>0</v>
      </c>
      <c r="F69" s="76"/>
      <c r="G69" s="36"/>
    </row>
    <row r="70" spans="1:7" s="16" customFormat="1" ht="12" customHeight="1">
      <c r="A70" s="94"/>
      <c r="B70" s="95" t="s">
        <v>69</v>
      </c>
      <c r="C70" s="29">
        <f aca="true" t="shared" si="1" ref="C70:C78">D70+E70</f>
        <v>11796</v>
      </c>
      <c r="D70" s="29">
        <v>11796</v>
      </c>
      <c r="E70" s="30">
        <v>0</v>
      </c>
      <c r="F70" s="76"/>
      <c r="G70" s="36"/>
    </row>
    <row r="71" spans="1:7" s="16" customFormat="1" ht="12" customHeight="1">
      <c r="A71" s="94"/>
      <c r="B71" s="95" t="s">
        <v>70</v>
      </c>
      <c r="C71" s="29">
        <f t="shared" si="1"/>
        <v>21390</v>
      </c>
      <c r="D71" s="29">
        <v>21390</v>
      </c>
      <c r="E71" s="30">
        <v>0</v>
      </c>
      <c r="F71" s="76"/>
      <c r="G71" s="36"/>
    </row>
    <row r="72" spans="1:7" s="16" customFormat="1" ht="12" customHeight="1">
      <c r="A72" s="94"/>
      <c r="B72" s="95" t="s">
        <v>71</v>
      </c>
      <c r="C72" s="29">
        <f t="shared" si="1"/>
        <v>15478</v>
      </c>
      <c r="D72" s="29">
        <v>15478</v>
      </c>
      <c r="E72" s="30">
        <v>0</v>
      </c>
      <c r="F72" s="76"/>
      <c r="G72" s="36"/>
    </row>
    <row r="73" spans="1:7" s="16" customFormat="1" ht="12" customHeight="1">
      <c r="A73" s="94"/>
      <c r="B73" s="95" t="s">
        <v>72</v>
      </c>
      <c r="C73" s="29">
        <f t="shared" si="1"/>
        <v>16073</v>
      </c>
      <c r="D73" s="29">
        <v>16073</v>
      </c>
      <c r="E73" s="30">
        <v>0</v>
      </c>
      <c r="F73" s="76"/>
      <c r="G73" s="36"/>
    </row>
    <row r="74" spans="1:7" s="16" customFormat="1" ht="12" customHeight="1">
      <c r="A74" s="94"/>
      <c r="B74" s="95" t="s">
        <v>73</v>
      </c>
      <c r="C74" s="29">
        <f t="shared" si="1"/>
        <v>3722</v>
      </c>
      <c r="D74" s="29">
        <v>3722</v>
      </c>
      <c r="E74" s="30">
        <v>0</v>
      </c>
      <c r="F74" s="76"/>
      <c r="G74" s="36"/>
    </row>
    <row r="75" spans="1:7" s="16" customFormat="1" ht="12" customHeight="1">
      <c r="A75" s="94"/>
      <c r="B75" s="95" t="s">
        <v>74</v>
      </c>
      <c r="C75" s="29">
        <f t="shared" si="1"/>
        <v>4335</v>
      </c>
      <c r="D75" s="29">
        <v>4335</v>
      </c>
      <c r="E75" s="30">
        <v>0</v>
      </c>
      <c r="F75" s="76"/>
      <c r="G75" s="36"/>
    </row>
    <row r="76" spans="1:7" s="16" customFormat="1" ht="12" customHeight="1">
      <c r="A76" s="94"/>
      <c r="B76" s="95" t="s">
        <v>75</v>
      </c>
      <c r="C76" s="29">
        <f t="shared" si="1"/>
        <v>11516</v>
      </c>
      <c r="D76" s="29">
        <v>11516</v>
      </c>
      <c r="E76" s="30">
        <v>0</v>
      </c>
      <c r="F76" s="76"/>
      <c r="G76" s="36"/>
    </row>
    <row r="77" spans="1:7" s="16" customFormat="1" ht="12" customHeight="1" thickBot="1">
      <c r="A77" s="96"/>
      <c r="B77" s="97" t="s">
        <v>76</v>
      </c>
      <c r="C77" s="31">
        <f t="shared" si="1"/>
        <v>1276</v>
      </c>
      <c r="D77" s="32">
        <v>1276</v>
      </c>
      <c r="E77" s="33">
        <v>0</v>
      </c>
      <c r="F77" s="76"/>
      <c r="G77" s="36"/>
    </row>
    <row r="78" spans="1:7" s="16" customFormat="1" ht="12" customHeight="1" thickBot="1">
      <c r="A78" s="6"/>
      <c r="B78" s="91" t="s">
        <v>77</v>
      </c>
      <c r="C78" s="34">
        <f t="shared" si="1"/>
        <v>3790822</v>
      </c>
      <c r="D78" s="32">
        <f>SUM(D4:D77)</f>
        <v>3790345</v>
      </c>
      <c r="E78" s="35">
        <f>SUM(E4:E77)</f>
        <v>477</v>
      </c>
      <c r="F78" s="77"/>
      <c r="G78" s="36"/>
    </row>
    <row r="79" spans="2:7" ht="17.25">
      <c r="B79" s="36"/>
      <c r="C79" s="36"/>
      <c r="D79" s="36"/>
      <c r="E79" s="36"/>
      <c r="F79" s="22"/>
      <c r="G79" s="23"/>
    </row>
    <row r="80" spans="2:7" ht="17.25">
      <c r="B80" s="37" t="s">
        <v>161</v>
      </c>
      <c r="C80" s="38">
        <v>100</v>
      </c>
      <c r="D80" s="38">
        <f>ROUND(D78/$C$78*100,2)</f>
        <v>99.99</v>
      </c>
      <c r="E80" s="38">
        <f>ROUND(E78/$C$78*100,2)</f>
        <v>0.01</v>
      </c>
      <c r="F80" s="22"/>
      <c r="G80" s="23"/>
    </row>
  </sheetData>
  <printOptions/>
  <pageMargins left="1.1811023622047245" right="0.7874015748031497" top="0.7874015748031497" bottom="0.7874015748031497" header="0.5118110236220472" footer="0.5118110236220472"/>
  <pageSetup horizontalDpi="400" verticalDpi="4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1"/>
  <sheetViews>
    <sheetView showGridLines="0" view="pageBreakPreview" zoomScaleNormal="75" zoomScaleSheetLayoutView="10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2" sqref="C2"/>
    </sheetView>
  </sheetViews>
  <sheetFormatPr defaultColWidth="10.66015625" defaultRowHeight="18"/>
  <cols>
    <col min="2" max="2" width="0.91796875" style="0" customWidth="1"/>
    <col min="3" max="3" width="10.66015625" style="0" customWidth="1"/>
    <col min="4" max="10" width="9.16015625" style="0" customWidth="1"/>
  </cols>
  <sheetData>
    <row r="1" spans="2:10" ht="12" customHeight="1">
      <c r="B1" s="36"/>
      <c r="C1" s="20" t="s">
        <v>261</v>
      </c>
      <c r="D1" s="20"/>
      <c r="E1" s="36"/>
      <c r="F1" s="36"/>
      <c r="G1" s="36"/>
      <c r="H1" s="36"/>
      <c r="I1" s="36"/>
      <c r="J1" s="36"/>
    </row>
    <row r="2" spans="2:10" ht="12" customHeight="1" thickBot="1">
      <c r="B2" s="36"/>
      <c r="C2" s="20" t="s">
        <v>107</v>
      </c>
      <c r="D2" s="20"/>
      <c r="E2" s="36"/>
      <c r="F2" s="36"/>
      <c r="G2" s="36"/>
      <c r="H2" s="36"/>
      <c r="I2" s="36" t="s">
        <v>243</v>
      </c>
      <c r="J2" s="36"/>
    </row>
    <row r="3" spans="2:10" ht="12" customHeight="1">
      <c r="B3" s="90"/>
      <c r="C3" s="3"/>
      <c r="D3" s="117"/>
      <c r="E3" s="122" t="s">
        <v>108</v>
      </c>
      <c r="F3" s="123"/>
      <c r="G3" s="123"/>
      <c r="H3" s="123"/>
      <c r="I3" s="123"/>
      <c r="J3" s="100"/>
    </row>
    <row r="4" spans="2:10" ht="12" customHeight="1">
      <c r="B4" s="76"/>
      <c r="C4" s="120" t="s">
        <v>1</v>
      </c>
      <c r="D4" s="132" t="s">
        <v>109</v>
      </c>
      <c r="E4" s="124" t="s">
        <v>78</v>
      </c>
      <c r="F4" s="25" t="s">
        <v>110</v>
      </c>
      <c r="G4" s="125" t="s">
        <v>111</v>
      </c>
      <c r="H4" s="126" t="s">
        <v>112</v>
      </c>
      <c r="I4" s="25" t="s">
        <v>113</v>
      </c>
      <c r="J4" s="131" t="s">
        <v>171</v>
      </c>
    </row>
    <row r="5" spans="2:10" ht="12" customHeight="1" thickBot="1">
      <c r="B5" s="84"/>
      <c r="C5" s="121"/>
      <c r="D5" s="119"/>
      <c r="E5" s="127" t="s">
        <v>114</v>
      </c>
      <c r="F5" s="28" t="s">
        <v>115</v>
      </c>
      <c r="G5" s="128" t="s">
        <v>116</v>
      </c>
      <c r="H5" s="129" t="s">
        <v>117</v>
      </c>
      <c r="I5" s="130" t="s">
        <v>117</v>
      </c>
      <c r="J5" s="26"/>
    </row>
    <row r="6" spans="1:10" ht="12" customHeight="1">
      <c r="A6" s="4">
        <v>1</v>
      </c>
      <c r="B6" s="81"/>
      <c r="C6" s="82" t="s">
        <v>3</v>
      </c>
      <c r="D6" s="106">
        <v>14550</v>
      </c>
      <c r="E6" s="107">
        <v>311</v>
      </c>
      <c r="F6" s="30">
        <v>0</v>
      </c>
      <c r="G6" s="30">
        <v>0</v>
      </c>
      <c r="H6" s="30">
        <v>0</v>
      </c>
      <c r="I6" s="30">
        <v>0</v>
      </c>
      <c r="J6" s="108">
        <f>SUM(D6:I6)</f>
        <v>14861</v>
      </c>
    </row>
    <row r="7" spans="1:11" ht="12" customHeight="1">
      <c r="A7" s="4">
        <v>2</v>
      </c>
      <c r="B7" s="81"/>
      <c r="C7" s="82" t="s">
        <v>4</v>
      </c>
      <c r="D7" s="106">
        <v>25678</v>
      </c>
      <c r="E7" s="107">
        <v>153</v>
      </c>
      <c r="F7" s="30">
        <v>512</v>
      </c>
      <c r="G7" s="30">
        <v>0</v>
      </c>
      <c r="H7" s="30">
        <v>0</v>
      </c>
      <c r="I7" s="30">
        <v>0</v>
      </c>
      <c r="J7" s="109">
        <f aca="true" t="shared" si="0" ref="J7:J38">D7+E7+F7+G7+H7+I7</f>
        <v>26343</v>
      </c>
      <c r="K7" s="5"/>
    </row>
    <row r="8" spans="1:10" ht="12" customHeight="1">
      <c r="A8" s="4">
        <v>3</v>
      </c>
      <c r="B8" s="81"/>
      <c r="C8" s="82" t="s">
        <v>5</v>
      </c>
      <c r="D8" s="106">
        <v>42993</v>
      </c>
      <c r="E8" s="107">
        <v>480</v>
      </c>
      <c r="F8" s="30">
        <v>0</v>
      </c>
      <c r="G8" s="30">
        <v>0</v>
      </c>
      <c r="H8" s="30">
        <v>0</v>
      </c>
      <c r="I8" s="30">
        <v>0</v>
      </c>
      <c r="J8" s="109">
        <f t="shared" si="0"/>
        <v>43473</v>
      </c>
    </row>
    <row r="9" spans="1:10" ht="12" customHeight="1">
      <c r="A9" s="4">
        <v>4</v>
      </c>
      <c r="B9" s="81"/>
      <c r="C9" s="82" t="s">
        <v>6</v>
      </c>
      <c r="D9" s="106">
        <v>39421</v>
      </c>
      <c r="E9" s="107">
        <v>1076</v>
      </c>
      <c r="F9" s="30">
        <v>0</v>
      </c>
      <c r="G9" s="30">
        <v>0</v>
      </c>
      <c r="H9" s="30">
        <v>0</v>
      </c>
      <c r="I9" s="30">
        <v>0</v>
      </c>
      <c r="J9" s="109">
        <f t="shared" si="0"/>
        <v>40497</v>
      </c>
    </row>
    <row r="10" spans="1:10" ht="12" customHeight="1">
      <c r="A10" s="4">
        <v>5</v>
      </c>
      <c r="B10" s="81"/>
      <c r="C10" s="82" t="s">
        <v>7</v>
      </c>
      <c r="D10" s="106">
        <v>51507</v>
      </c>
      <c r="E10" s="107">
        <v>0</v>
      </c>
      <c r="F10" s="30">
        <v>0</v>
      </c>
      <c r="G10" s="30">
        <v>0</v>
      </c>
      <c r="H10" s="30">
        <v>0</v>
      </c>
      <c r="I10" s="30">
        <v>0</v>
      </c>
      <c r="J10" s="109">
        <f t="shared" si="0"/>
        <v>51507</v>
      </c>
    </row>
    <row r="11" spans="1:10" ht="12" customHeight="1">
      <c r="A11" s="4">
        <v>6</v>
      </c>
      <c r="B11" s="81"/>
      <c r="C11" s="82" t="s">
        <v>8</v>
      </c>
      <c r="D11" s="106">
        <v>13659</v>
      </c>
      <c r="E11" s="107">
        <v>238</v>
      </c>
      <c r="F11" s="30">
        <v>0</v>
      </c>
      <c r="G11" s="30">
        <v>0</v>
      </c>
      <c r="H11" s="30">
        <v>0</v>
      </c>
      <c r="I11" s="30">
        <v>0</v>
      </c>
      <c r="J11" s="109">
        <f t="shared" si="0"/>
        <v>13897</v>
      </c>
    </row>
    <row r="12" spans="1:10" ht="12" customHeight="1">
      <c r="A12" s="4">
        <v>7</v>
      </c>
      <c r="B12" s="81"/>
      <c r="C12" s="82" t="s">
        <v>9</v>
      </c>
      <c r="D12" s="106">
        <v>0</v>
      </c>
      <c r="E12" s="107">
        <v>0</v>
      </c>
      <c r="F12" s="30">
        <v>0</v>
      </c>
      <c r="G12" s="30">
        <v>0</v>
      </c>
      <c r="H12" s="30">
        <v>0</v>
      </c>
      <c r="I12" s="30">
        <v>0</v>
      </c>
      <c r="J12" s="109">
        <f t="shared" si="0"/>
        <v>0</v>
      </c>
    </row>
    <row r="13" spans="1:10" ht="12" customHeight="1">
      <c r="A13" s="4">
        <v>8</v>
      </c>
      <c r="B13" s="81"/>
      <c r="C13" s="82" t="s">
        <v>10</v>
      </c>
      <c r="D13" s="106">
        <v>84573</v>
      </c>
      <c r="E13" s="107">
        <v>144</v>
      </c>
      <c r="F13" s="30">
        <v>0</v>
      </c>
      <c r="G13" s="30">
        <v>0</v>
      </c>
      <c r="H13" s="30">
        <v>0</v>
      </c>
      <c r="I13" s="30">
        <v>0</v>
      </c>
      <c r="J13" s="109">
        <f t="shared" si="0"/>
        <v>84717</v>
      </c>
    </row>
    <row r="14" spans="1:10" ht="12" customHeight="1">
      <c r="A14" s="4">
        <v>9</v>
      </c>
      <c r="B14" s="81"/>
      <c r="C14" s="82" t="s">
        <v>11</v>
      </c>
      <c r="D14" s="106">
        <v>36358</v>
      </c>
      <c r="E14" s="107">
        <v>1724</v>
      </c>
      <c r="F14" s="30">
        <v>0</v>
      </c>
      <c r="G14" s="30">
        <v>0</v>
      </c>
      <c r="H14" s="30">
        <v>0</v>
      </c>
      <c r="I14" s="30">
        <v>0</v>
      </c>
      <c r="J14" s="109">
        <f t="shared" si="0"/>
        <v>38082</v>
      </c>
    </row>
    <row r="15" spans="1:10" ht="12" customHeight="1">
      <c r="A15" s="4">
        <v>10</v>
      </c>
      <c r="B15" s="81"/>
      <c r="C15" s="82" t="s">
        <v>12</v>
      </c>
      <c r="D15" s="106">
        <v>68147</v>
      </c>
      <c r="E15" s="107">
        <v>6486</v>
      </c>
      <c r="F15" s="30">
        <v>0</v>
      </c>
      <c r="G15" s="30">
        <v>0</v>
      </c>
      <c r="H15" s="30">
        <v>0</v>
      </c>
      <c r="I15" s="30">
        <v>0</v>
      </c>
      <c r="J15" s="109">
        <f t="shared" si="0"/>
        <v>74633</v>
      </c>
    </row>
    <row r="16" spans="1:10" ht="12" customHeight="1">
      <c r="A16" s="4">
        <v>11</v>
      </c>
      <c r="B16" s="81"/>
      <c r="C16" s="82" t="s">
        <v>13</v>
      </c>
      <c r="D16" s="106">
        <v>183966</v>
      </c>
      <c r="E16" s="107">
        <v>8386</v>
      </c>
      <c r="F16" s="30">
        <v>0</v>
      </c>
      <c r="G16" s="30">
        <v>0</v>
      </c>
      <c r="H16" s="30">
        <v>0</v>
      </c>
      <c r="I16" s="30">
        <v>0</v>
      </c>
      <c r="J16" s="109">
        <f t="shared" si="0"/>
        <v>192352</v>
      </c>
    </row>
    <row r="17" spans="1:10" ht="12" customHeight="1">
      <c r="A17" s="4">
        <v>12</v>
      </c>
      <c r="B17" s="81"/>
      <c r="C17" s="82" t="s">
        <v>14</v>
      </c>
      <c r="D17" s="106">
        <v>35433</v>
      </c>
      <c r="E17" s="107">
        <v>0</v>
      </c>
      <c r="F17" s="30">
        <v>15</v>
      </c>
      <c r="G17" s="30">
        <v>0</v>
      </c>
      <c r="H17" s="30">
        <v>0</v>
      </c>
      <c r="I17" s="30">
        <v>0</v>
      </c>
      <c r="J17" s="109">
        <f t="shared" si="0"/>
        <v>35448</v>
      </c>
    </row>
    <row r="18" spans="1:10" ht="12" customHeight="1">
      <c r="A18" s="4">
        <v>13</v>
      </c>
      <c r="B18" s="81"/>
      <c r="C18" s="82" t="s">
        <v>15</v>
      </c>
      <c r="D18" s="106">
        <v>34279</v>
      </c>
      <c r="E18" s="107">
        <v>0</v>
      </c>
      <c r="F18" s="30">
        <v>19</v>
      </c>
      <c r="G18" s="30">
        <v>0</v>
      </c>
      <c r="H18" s="30">
        <v>0</v>
      </c>
      <c r="I18" s="30">
        <v>0</v>
      </c>
      <c r="J18" s="109">
        <f t="shared" si="0"/>
        <v>34298</v>
      </c>
    </row>
    <row r="19" spans="1:10" ht="12" customHeight="1">
      <c r="A19" s="4">
        <v>14</v>
      </c>
      <c r="B19" s="81"/>
      <c r="C19" s="82" t="s">
        <v>16</v>
      </c>
      <c r="D19" s="106">
        <v>17262</v>
      </c>
      <c r="E19" s="107">
        <v>0</v>
      </c>
      <c r="F19" s="30">
        <v>0</v>
      </c>
      <c r="G19" s="30">
        <v>0</v>
      </c>
      <c r="H19" s="30">
        <v>0</v>
      </c>
      <c r="I19" s="30">
        <v>0</v>
      </c>
      <c r="J19" s="109">
        <f t="shared" si="0"/>
        <v>17262</v>
      </c>
    </row>
    <row r="20" spans="1:10" ht="12" customHeight="1">
      <c r="A20" s="4">
        <v>15</v>
      </c>
      <c r="B20" s="81"/>
      <c r="C20" s="82" t="s">
        <v>17</v>
      </c>
      <c r="D20" s="106">
        <v>17470</v>
      </c>
      <c r="E20" s="107">
        <v>0</v>
      </c>
      <c r="F20" s="30">
        <v>0</v>
      </c>
      <c r="G20" s="30">
        <v>0</v>
      </c>
      <c r="H20" s="30">
        <v>0</v>
      </c>
      <c r="I20" s="30">
        <v>0</v>
      </c>
      <c r="J20" s="109">
        <f t="shared" si="0"/>
        <v>17470</v>
      </c>
    </row>
    <row r="21" spans="1:10" ht="12" customHeight="1">
      <c r="A21" s="4">
        <v>16</v>
      </c>
      <c r="B21" s="81"/>
      <c r="C21" s="82" t="s">
        <v>18</v>
      </c>
      <c r="D21" s="106">
        <v>15121</v>
      </c>
      <c r="E21" s="107">
        <v>0</v>
      </c>
      <c r="F21" s="30">
        <v>0</v>
      </c>
      <c r="G21" s="30">
        <v>0</v>
      </c>
      <c r="H21" s="30">
        <v>0</v>
      </c>
      <c r="I21" s="30">
        <v>0</v>
      </c>
      <c r="J21" s="109">
        <f t="shared" si="0"/>
        <v>15121</v>
      </c>
    </row>
    <row r="22" spans="1:10" ht="12" customHeight="1">
      <c r="A22" s="4">
        <v>17</v>
      </c>
      <c r="B22" s="81"/>
      <c r="C22" s="82" t="s">
        <v>19</v>
      </c>
      <c r="D22" s="106">
        <v>19478</v>
      </c>
      <c r="E22" s="107">
        <v>0</v>
      </c>
      <c r="F22" s="30">
        <v>0</v>
      </c>
      <c r="G22" s="30">
        <v>0</v>
      </c>
      <c r="H22" s="30">
        <v>0</v>
      </c>
      <c r="I22" s="30">
        <v>0</v>
      </c>
      <c r="J22" s="109">
        <f t="shared" si="0"/>
        <v>19478</v>
      </c>
    </row>
    <row r="23" spans="1:10" ht="12" customHeight="1">
      <c r="A23" s="4">
        <v>18</v>
      </c>
      <c r="B23" s="81"/>
      <c r="C23" s="82" t="s">
        <v>20</v>
      </c>
      <c r="D23" s="106">
        <v>202193</v>
      </c>
      <c r="E23" s="107">
        <v>5017</v>
      </c>
      <c r="F23" s="30">
        <v>42</v>
      </c>
      <c r="G23" s="30">
        <v>0</v>
      </c>
      <c r="H23" s="30">
        <v>0</v>
      </c>
      <c r="I23" s="30">
        <v>0</v>
      </c>
      <c r="J23" s="109">
        <f t="shared" si="0"/>
        <v>207252</v>
      </c>
    </row>
    <row r="24" spans="1:10" ht="12" customHeight="1">
      <c r="A24" s="4">
        <v>19</v>
      </c>
      <c r="B24" s="81"/>
      <c r="C24" s="82" t="s">
        <v>21</v>
      </c>
      <c r="D24" s="106">
        <v>5042</v>
      </c>
      <c r="E24" s="107">
        <v>0</v>
      </c>
      <c r="F24" s="30">
        <v>0</v>
      </c>
      <c r="G24" s="30">
        <v>0</v>
      </c>
      <c r="H24" s="30">
        <v>0</v>
      </c>
      <c r="I24" s="30">
        <v>0</v>
      </c>
      <c r="J24" s="109">
        <f t="shared" si="0"/>
        <v>5042</v>
      </c>
    </row>
    <row r="25" spans="1:10" ht="12" customHeight="1">
      <c r="A25" s="4">
        <v>20</v>
      </c>
      <c r="B25" s="81"/>
      <c r="C25" s="82" t="s">
        <v>22</v>
      </c>
      <c r="D25" s="106">
        <v>21506</v>
      </c>
      <c r="E25" s="107">
        <v>439</v>
      </c>
      <c r="F25" s="30">
        <v>0</v>
      </c>
      <c r="G25" s="30">
        <v>0</v>
      </c>
      <c r="H25" s="30">
        <v>0</v>
      </c>
      <c r="I25" s="30">
        <v>0</v>
      </c>
      <c r="J25" s="109">
        <f t="shared" si="0"/>
        <v>21945</v>
      </c>
    </row>
    <row r="26" spans="1:10" ht="12" customHeight="1">
      <c r="A26" s="4">
        <v>21</v>
      </c>
      <c r="B26" s="81"/>
      <c r="C26" s="82" t="s">
        <v>23</v>
      </c>
      <c r="D26" s="106">
        <v>12214</v>
      </c>
      <c r="E26" s="107">
        <v>0</v>
      </c>
      <c r="F26" s="30">
        <v>2308</v>
      </c>
      <c r="G26" s="30">
        <v>0</v>
      </c>
      <c r="H26" s="30">
        <v>0</v>
      </c>
      <c r="I26" s="30">
        <v>0</v>
      </c>
      <c r="J26" s="109">
        <f t="shared" si="0"/>
        <v>14522</v>
      </c>
    </row>
    <row r="27" spans="1:10" ht="12" customHeight="1">
      <c r="A27" s="4">
        <v>22</v>
      </c>
      <c r="B27" s="81"/>
      <c r="C27" s="82" t="s">
        <v>24</v>
      </c>
      <c r="D27" s="106">
        <v>9253</v>
      </c>
      <c r="E27" s="107">
        <v>151</v>
      </c>
      <c r="F27" s="30">
        <v>242</v>
      </c>
      <c r="G27" s="30">
        <v>0</v>
      </c>
      <c r="H27" s="30">
        <v>0</v>
      </c>
      <c r="I27" s="30">
        <v>0</v>
      </c>
      <c r="J27" s="109">
        <f t="shared" si="0"/>
        <v>9646</v>
      </c>
    </row>
    <row r="28" spans="1:10" ht="12" customHeight="1">
      <c r="A28" s="4">
        <v>23</v>
      </c>
      <c r="B28" s="81"/>
      <c r="C28" s="82" t="s">
        <v>25</v>
      </c>
      <c r="D28" s="106">
        <v>4436</v>
      </c>
      <c r="E28" s="107">
        <v>134</v>
      </c>
      <c r="F28" s="30">
        <v>0</v>
      </c>
      <c r="G28" s="30">
        <v>0</v>
      </c>
      <c r="H28" s="30">
        <v>0</v>
      </c>
      <c r="I28" s="30">
        <v>0</v>
      </c>
      <c r="J28" s="109">
        <f t="shared" si="0"/>
        <v>4570</v>
      </c>
    </row>
    <row r="29" spans="1:10" ht="12" customHeight="1">
      <c r="A29" s="4">
        <v>24</v>
      </c>
      <c r="B29" s="81"/>
      <c r="C29" s="82" t="s">
        <v>26</v>
      </c>
      <c r="D29" s="106">
        <v>4057</v>
      </c>
      <c r="E29" s="107">
        <v>0</v>
      </c>
      <c r="F29" s="30">
        <v>0</v>
      </c>
      <c r="G29" s="30">
        <v>0</v>
      </c>
      <c r="H29" s="30">
        <v>0</v>
      </c>
      <c r="I29" s="30">
        <v>0</v>
      </c>
      <c r="J29" s="109">
        <f t="shared" si="0"/>
        <v>4057</v>
      </c>
    </row>
    <row r="30" spans="1:10" ht="12" customHeight="1">
      <c r="A30" s="4">
        <v>25</v>
      </c>
      <c r="B30" s="81"/>
      <c r="C30" s="82" t="s">
        <v>27</v>
      </c>
      <c r="D30" s="106">
        <v>3190</v>
      </c>
      <c r="E30" s="107">
        <v>110</v>
      </c>
      <c r="F30" s="30">
        <v>0</v>
      </c>
      <c r="G30" s="30">
        <v>0</v>
      </c>
      <c r="H30" s="30">
        <v>0</v>
      </c>
      <c r="I30" s="30">
        <v>0</v>
      </c>
      <c r="J30" s="109">
        <f t="shared" si="0"/>
        <v>3300</v>
      </c>
    </row>
    <row r="31" spans="1:10" ht="12" customHeight="1">
      <c r="A31" s="4">
        <v>26</v>
      </c>
      <c r="B31" s="81"/>
      <c r="C31" s="82" t="s">
        <v>28</v>
      </c>
      <c r="D31" s="106">
        <v>3802</v>
      </c>
      <c r="E31" s="107">
        <v>0</v>
      </c>
      <c r="F31" s="30">
        <v>0</v>
      </c>
      <c r="G31" s="30">
        <v>0</v>
      </c>
      <c r="H31" s="30">
        <v>0</v>
      </c>
      <c r="I31" s="30">
        <v>0</v>
      </c>
      <c r="J31" s="109">
        <f t="shared" si="0"/>
        <v>3802</v>
      </c>
    </row>
    <row r="32" spans="1:10" ht="12" customHeight="1">
      <c r="A32" s="4">
        <v>27</v>
      </c>
      <c r="B32" s="81"/>
      <c r="C32" s="82" t="s">
        <v>29</v>
      </c>
      <c r="D32" s="106">
        <v>5011</v>
      </c>
      <c r="E32" s="107">
        <v>0</v>
      </c>
      <c r="F32" s="30">
        <v>0</v>
      </c>
      <c r="G32" s="30">
        <v>0</v>
      </c>
      <c r="H32" s="30">
        <v>0</v>
      </c>
      <c r="I32" s="30">
        <v>0</v>
      </c>
      <c r="J32" s="109">
        <f t="shared" si="0"/>
        <v>5011</v>
      </c>
    </row>
    <row r="33" spans="1:10" ht="12" customHeight="1">
      <c r="A33" s="4">
        <v>28</v>
      </c>
      <c r="B33" s="81"/>
      <c r="C33" s="82" t="s">
        <v>30</v>
      </c>
      <c r="D33" s="106">
        <v>2800</v>
      </c>
      <c r="E33" s="107">
        <v>0</v>
      </c>
      <c r="F33" s="30">
        <v>127</v>
      </c>
      <c r="G33" s="30">
        <v>0</v>
      </c>
      <c r="H33" s="30">
        <v>0</v>
      </c>
      <c r="I33" s="30">
        <v>0</v>
      </c>
      <c r="J33" s="109">
        <f t="shared" si="0"/>
        <v>2927</v>
      </c>
    </row>
    <row r="34" spans="1:10" ht="12" customHeight="1">
      <c r="A34" s="4">
        <v>29</v>
      </c>
      <c r="B34" s="81"/>
      <c r="C34" s="82" t="s">
        <v>31</v>
      </c>
      <c r="D34" s="106">
        <v>3765</v>
      </c>
      <c r="E34" s="107">
        <v>0</v>
      </c>
      <c r="F34" s="30">
        <v>0</v>
      </c>
      <c r="G34" s="30">
        <v>0</v>
      </c>
      <c r="H34" s="30">
        <v>0</v>
      </c>
      <c r="I34" s="30">
        <v>0</v>
      </c>
      <c r="J34" s="109">
        <f t="shared" si="0"/>
        <v>3765</v>
      </c>
    </row>
    <row r="35" spans="1:10" ht="12" customHeight="1">
      <c r="A35" s="4">
        <v>30</v>
      </c>
      <c r="B35" s="81"/>
      <c r="C35" s="82" t="s">
        <v>32</v>
      </c>
      <c r="D35" s="106">
        <v>1735</v>
      </c>
      <c r="E35" s="107">
        <v>0</v>
      </c>
      <c r="F35" s="30">
        <v>0</v>
      </c>
      <c r="G35" s="30">
        <v>0</v>
      </c>
      <c r="H35" s="30">
        <v>0</v>
      </c>
      <c r="I35" s="30">
        <v>0</v>
      </c>
      <c r="J35" s="109">
        <f t="shared" si="0"/>
        <v>1735</v>
      </c>
    </row>
    <row r="36" spans="1:10" ht="12" customHeight="1">
      <c r="A36" s="4">
        <v>31</v>
      </c>
      <c r="B36" s="81"/>
      <c r="C36" s="82" t="s">
        <v>33</v>
      </c>
      <c r="D36" s="106">
        <v>2052</v>
      </c>
      <c r="E36" s="107">
        <v>0</v>
      </c>
      <c r="F36" s="30">
        <v>0</v>
      </c>
      <c r="G36" s="30">
        <v>0</v>
      </c>
      <c r="H36" s="30">
        <v>0</v>
      </c>
      <c r="I36" s="30">
        <v>0</v>
      </c>
      <c r="J36" s="109">
        <f t="shared" si="0"/>
        <v>2052</v>
      </c>
    </row>
    <row r="37" spans="1:10" ht="12" customHeight="1">
      <c r="A37" s="4">
        <v>32</v>
      </c>
      <c r="B37" s="81"/>
      <c r="C37" s="82" t="s">
        <v>34</v>
      </c>
      <c r="D37" s="106">
        <v>4931</v>
      </c>
      <c r="E37" s="107">
        <v>0</v>
      </c>
      <c r="F37" s="30">
        <v>0</v>
      </c>
      <c r="G37" s="30">
        <v>0</v>
      </c>
      <c r="H37" s="30">
        <v>0</v>
      </c>
      <c r="I37" s="30">
        <v>0</v>
      </c>
      <c r="J37" s="109">
        <f t="shared" si="0"/>
        <v>4931</v>
      </c>
    </row>
    <row r="38" spans="1:10" ht="12" customHeight="1">
      <c r="A38" s="4">
        <v>33</v>
      </c>
      <c r="B38" s="81"/>
      <c r="C38" s="82" t="s">
        <v>35</v>
      </c>
      <c r="D38" s="106">
        <v>12541</v>
      </c>
      <c r="E38" s="107">
        <v>823</v>
      </c>
      <c r="F38" s="30">
        <v>34</v>
      </c>
      <c r="G38" s="30">
        <v>0</v>
      </c>
      <c r="H38" s="30">
        <v>0</v>
      </c>
      <c r="I38" s="30">
        <v>0</v>
      </c>
      <c r="J38" s="109">
        <f t="shared" si="0"/>
        <v>13398</v>
      </c>
    </row>
    <row r="39" spans="1:10" ht="12" customHeight="1">
      <c r="A39" s="4">
        <v>34</v>
      </c>
      <c r="B39" s="81"/>
      <c r="C39" s="82" t="s">
        <v>36</v>
      </c>
      <c r="D39" s="106">
        <v>4244</v>
      </c>
      <c r="E39" s="107">
        <v>0</v>
      </c>
      <c r="F39" s="30">
        <v>288</v>
      </c>
      <c r="G39" s="30">
        <v>0</v>
      </c>
      <c r="H39" s="30">
        <v>0</v>
      </c>
      <c r="I39" s="30">
        <v>0</v>
      </c>
      <c r="J39" s="109">
        <f aca="true" t="shared" si="1" ref="J39:J70">D39+E39+F39+G39+H39+I39</f>
        <v>4532</v>
      </c>
    </row>
    <row r="40" spans="1:10" ht="12" customHeight="1">
      <c r="A40" s="4">
        <v>35</v>
      </c>
      <c r="B40" s="81"/>
      <c r="C40" s="82" t="s">
        <v>37</v>
      </c>
      <c r="D40" s="106">
        <v>5773</v>
      </c>
      <c r="E40" s="107">
        <v>0</v>
      </c>
      <c r="F40" s="30">
        <v>0</v>
      </c>
      <c r="G40" s="30">
        <v>0</v>
      </c>
      <c r="H40" s="30">
        <v>0</v>
      </c>
      <c r="I40" s="30">
        <v>0</v>
      </c>
      <c r="J40" s="109">
        <f t="shared" si="1"/>
        <v>5773</v>
      </c>
    </row>
    <row r="41" spans="1:10" ht="12" customHeight="1">
      <c r="A41" s="4">
        <v>36</v>
      </c>
      <c r="B41" s="81"/>
      <c r="C41" s="82" t="s">
        <v>38</v>
      </c>
      <c r="D41" s="106">
        <v>7500</v>
      </c>
      <c r="E41" s="107">
        <v>0</v>
      </c>
      <c r="F41" s="30">
        <v>0</v>
      </c>
      <c r="G41" s="30">
        <v>0</v>
      </c>
      <c r="H41" s="30">
        <v>0</v>
      </c>
      <c r="I41" s="30">
        <v>0</v>
      </c>
      <c r="J41" s="109">
        <f t="shared" si="1"/>
        <v>7500</v>
      </c>
    </row>
    <row r="42" spans="1:10" ht="12" customHeight="1">
      <c r="A42" s="4">
        <v>37</v>
      </c>
      <c r="B42" s="81"/>
      <c r="C42" s="82" t="s">
        <v>39</v>
      </c>
      <c r="D42" s="106">
        <v>0</v>
      </c>
      <c r="E42" s="107">
        <v>0</v>
      </c>
      <c r="F42" s="30">
        <v>0</v>
      </c>
      <c r="G42" s="30">
        <v>0</v>
      </c>
      <c r="H42" s="30">
        <v>0</v>
      </c>
      <c r="I42" s="30">
        <v>0</v>
      </c>
      <c r="J42" s="109">
        <f t="shared" si="1"/>
        <v>0</v>
      </c>
    </row>
    <row r="43" spans="1:10" ht="12" customHeight="1">
      <c r="A43" s="4">
        <v>38</v>
      </c>
      <c r="B43" s="81"/>
      <c r="C43" s="82" t="s">
        <v>40</v>
      </c>
      <c r="D43" s="106">
        <v>1779</v>
      </c>
      <c r="E43" s="107">
        <v>93</v>
      </c>
      <c r="F43" s="30">
        <v>0</v>
      </c>
      <c r="G43" s="30">
        <v>0</v>
      </c>
      <c r="H43" s="30">
        <v>0</v>
      </c>
      <c r="I43" s="30">
        <v>0</v>
      </c>
      <c r="J43" s="109">
        <f t="shared" si="1"/>
        <v>1872</v>
      </c>
    </row>
    <row r="44" spans="1:10" ht="12" customHeight="1">
      <c r="A44" s="4">
        <v>39</v>
      </c>
      <c r="B44" s="81"/>
      <c r="C44" s="82" t="s">
        <v>41</v>
      </c>
      <c r="D44" s="106">
        <v>3468</v>
      </c>
      <c r="E44" s="107">
        <v>0</v>
      </c>
      <c r="F44" s="30">
        <v>0</v>
      </c>
      <c r="G44" s="30">
        <v>0</v>
      </c>
      <c r="H44" s="30">
        <v>0</v>
      </c>
      <c r="I44" s="30">
        <v>0</v>
      </c>
      <c r="J44" s="109">
        <f t="shared" si="1"/>
        <v>3468</v>
      </c>
    </row>
    <row r="45" spans="1:10" ht="12" customHeight="1">
      <c r="A45" s="4">
        <v>40</v>
      </c>
      <c r="B45" s="81"/>
      <c r="C45" s="82" t="s">
        <v>42</v>
      </c>
      <c r="D45" s="106">
        <v>3342</v>
      </c>
      <c r="E45" s="107">
        <v>0</v>
      </c>
      <c r="F45" s="30">
        <v>0</v>
      </c>
      <c r="G45" s="30">
        <v>0</v>
      </c>
      <c r="H45" s="30">
        <v>0</v>
      </c>
      <c r="I45" s="30">
        <v>0</v>
      </c>
      <c r="J45" s="109">
        <f t="shared" si="1"/>
        <v>3342</v>
      </c>
    </row>
    <row r="46" spans="1:10" ht="12" customHeight="1">
      <c r="A46" s="4">
        <v>41</v>
      </c>
      <c r="B46" s="81"/>
      <c r="C46" s="82" t="s">
        <v>43</v>
      </c>
      <c r="D46" s="106">
        <v>1880</v>
      </c>
      <c r="E46" s="107">
        <v>0</v>
      </c>
      <c r="F46" s="30">
        <v>0</v>
      </c>
      <c r="G46" s="30">
        <v>0</v>
      </c>
      <c r="H46" s="30">
        <v>0</v>
      </c>
      <c r="I46" s="30">
        <v>0</v>
      </c>
      <c r="J46" s="109">
        <f t="shared" si="1"/>
        <v>1880</v>
      </c>
    </row>
    <row r="47" spans="1:10" ht="12" customHeight="1">
      <c r="A47" s="4">
        <v>42</v>
      </c>
      <c r="B47" s="81"/>
      <c r="C47" s="82" t="s">
        <v>44</v>
      </c>
      <c r="D47" s="106">
        <v>2615</v>
      </c>
      <c r="E47" s="107">
        <v>0</v>
      </c>
      <c r="F47" s="30">
        <v>3</v>
      </c>
      <c r="G47" s="30">
        <v>0</v>
      </c>
      <c r="H47" s="30">
        <v>0</v>
      </c>
      <c r="I47" s="30">
        <v>0</v>
      </c>
      <c r="J47" s="109">
        <f t="shared" si="1"/>
        <v>2618</v>
      </c>
    </row>
    <row r="48" spans="1:10" ht="12" customHeight="1">
      <c r="A48" s="4">
        <v>43</v>
      </c>
      <c r="B48" s="81"/>
      <c r="C48" s="82" t="s">
        <v>45</v>
      </c>
      <c r="D48" s="106">
        <v>8215</v>
      </c>
      <c r="E48" s="107">
        <v>0</v>
      </c>
      <c r="F48" s="30">
        <v>4</v>
      </c>
      <c r="G48" s="30">
        <v>0</v>
      </c>
      <c r="H48" s="30">
        <v>0</v>
      </c>
      <c r="I48" s="30">
        <v>0</v>
      </c>
      <c r="J48" s="109">
        <f t="shared" si="1"/>
        <v>8219</v>
      </c>
    </row>
    <row r="49" spans="1:10" ht="12" customHeight="1">
      <c r="A49" s="4">
        <v>44</v>
      </c>
      <c r="B49" s="81"/>
      <c r="C49" s="82" t="s">
        <v>46</v>
      </c>
      <c r="D49" s="106">
        <v>3962</v>
      </c>
      <c r="E49" s="107">
        <v>0</v>
      </c>
      <c r="F49" s="30">
        <v>0</v>
      </c>
      <c r="G49" s="30">
        <v>0</v>
      </c>
      <c r="H49" s="30">
        <v>0</v>
      </c>
      <c r="I49" s="30">
        <v>0</v>
      </c>
      <c r="J49" s="109">
        <f t="shared" si="1"/>
        <v>3962</v>
      </c>
    </row>
    <row r="50" spans="1:10" ht="12" customHeight="1">
      <c r="A50" s="4">
        <v>45</v>
      </c>
      <c r="B50" s="81"/>
      <c r="C50" s="82" t="s">
        <v>47</v>
      </c>
      <c r="D50" s="106">
        <v>1007</v>
      </c>
      <c r="E50" s="107">
        <v>0</v>
      </c>
      <c r="F50" s="30">
        <v>0</v>
      </c>
      <c r="G50" s="30">
        <v>0</v>
      </c>
      <c r="H50" s="30">
        <v>0</v>
      </c>
      <c r="I50" s="30">
        <v>0</v>
      </c>
      <c r="J50" s="109">
        <f t="shared" si="1"/>
        <v>1007</v>
      </c>
    </row>
    <row r="51" spans="1:10" ht="12" customHeight="1">
      <c r="A51" s="4">
        <v>46</v>
      </c>
      <c r="B51" s="81"/>
      <c r="C51" s="82" t="s">
        <v>48</v>
      </c>
      <c r="D51" s="106">
        <v>531</v>
      </c>
      <c r="E51" s="107">
        <v>0</v>
      </c>
      <c r="F51" s="30">
        <v>0</v>
      </c>
      <c r="G51" s="30">
        <v>0</v>
      </c>
      <c r="H51" s="30">
        <v>0</v>
      </c>
      <c r="I51" s="30">
        <v>0</v>
      </c>
      <c r="J51" s="109">
        <f t="shared" si="1"/>
        <v>531</v>
      </c>
    </row>
    <row r="52" spans="1:10" ht="12" customHeight="1">
      <c r="A52" s="4">
        <v>47</v>
      </c>
      <c r="B52" s="81"/>
      <c r="C52" s="82" t="s">
        <v>49</v>
      </c>
      <c r="D52" s="106">
        <v>886</v>
      </c>
      <c r="E52" s="107">
        <v>0</v>
      </c>
      <c r="F52" s="30">
        <v>0</v>
      </c>
      <c r="G52" s="30">
        <v>0</v>
      </c>
      <c r="H52" s="30">
        <v>0</v>
      </c>
      <c r="I52" s="30">
        <v>0</v>
      </c>
      <c r="J52" s="109">
        <f t="shared" si="1"/>
        <v>886</v>
      </c>
    </row>
    <row r="53" spans="1:10" ht="12" customHeight="1">
      <c r="A53" s="4">
        <v>48</v>
      </c>
      <c r="B53" s="81"/>
      <c r="C53" s="82" t="s">
        <v>50</v>
      </c>
      <c r="D53" s="106">
        <v>3380</v>
      </c>
      <c r="E53" s="107">
        <v>3</v>
      </c>
      <c r="F53" s="30">
        <v>0</v>
      </c>
      <c r="G53" s="30">
        <v>0</v>
      </c>
      <c r="H53" s="30">
        <v>0</v>
      </c>
      <c r="I53" s="30">
        <v>0</v>
      </c>
      <c r="J53" s="109">
        <f t="shared" si="1"/>
        <v>3383</v>
      </c>
    </row>
    <row r="54" spans="1:10" ht="12" customHeight="1">
      <c r="A54" s="4">
        <v>49</v>
      </c>
      <c r="B54" s="81"/>
      <c r="C54" s="82" t="s">
        <v>51</v>
      </c>
      <c r="D54" s="106">
        <v>8019</v>
      </c>
      <c r="E54" s="107">
        <v>0</v>
      </c>
      <c r="F54" s="30">
        <v>0</v>
      </c>
      <c r="G54" s="30">
        <v>0</v>
      </c>
      <c r="H54" s="30">
        <v>0</v>
      </c>
      <c r="I54" s="30">
        <v>0</v>
      </c>
      <c r="J54" s="109">
        <f t="shared" si="1"/>
        <v>8019</v>
      </c>
    </row>
    <row r="55" spans="1:10" ht="12" customHeight="1">
      <c r="A55" s="4">
        <v>50</v>
      </c>
      <c r="B55" s="81"/>
      <c r="C55" s="82" t="s">
        <v>52</v>
      </c>
      <c r="D55" s="106">
        <v>6493</v>
      </c>
      <c r="E55" s="107">
        <v>0</v>
      </c>
      <c r="F55" s="30">
        <v>0</v>
      </c>
      <c r="G55" s="30">
        <v>0</v>
      </c>
      <c r="H55" s="30">
        <v>0</v>
      </c>
      <c r="I55" s="30">
        <v>0</v>
      </c>
      <c r="J55" s="109">
        <f t="shared" si="1"/>
        <v>6493</v>
      </c>
    </row>
    <row r="56" spans="1:10" ht="12" customHeight="1">
      <c r="A56" s="4">
        <v>51</v>
      </c>
      <c r="B56" s="81"/>
      <c r="C56" s="82" t="s">
        <v>53</v>
      </c>
      <c r="D56" s="106">
        <v>7402</v>
      </c>
      <c r="E56" s="107">
        <v>9</v>
      </c>
      <c r="F56" s="30">
        <v>0</v>
      </c>
      <c r="G56" s="30">
        <v>0</v>
      </c>
      <c r="H56" s="30">
        <v>0</v>
      </c>
      <c r="I56" s="30">
        <v>0</v>
      </c>
      <c r="J56" s="109">
        <f t="shared" si="1"/>
        <v>7411</v>
      </c>
    </row>
    <row r="57" spans="1:10" ht="12" customHeight="1">
      <c r="A57" s="4">
        <v>52</v>
      </c>
      <c r="B57" s="81"/>
      <c r="C57" s="82" t="s">
        <v>54</v>
      </c>
      <c r="D57" s="106">
        <v>2407</v>
      </c>
      <c r="E57" s="107">
        <v>257</v>
      </c>
      <c r="F57" s="30">
        <v>0</v>
      </c>
      <c r="G57" s="30">
        <v>0</v>
      </c>
      <c r="H57" s="30">
        <v>0</v>
      </c>
      <c r="I57" s="30">
        <v>0</v>
      </c>
      <c r="J57" s="109">
        <f t="shared" si="1"/>
        <v>2664</v>
      </c>
    </row>
    <row r="58" spans="1:10" ht="12" customHeight="1">
      <c r="A58" s="4">
        <v>53</v>
      </c>
      <c r="B58" s="81"/>
      <c r="C58" s="82" t="s">
        <v>55</v>
      </c>
      <c r="D58" s="106">
        <v>4333</v>
      </c>
      <c r="E58" s="107">
        <v>0</v>
      </c>
      <c r="F58" s="30">
        <v>0</v>
      </c>
      <c r="G58" s="30">
        <v>0</v>
      </c>
      <c r="H58" s="30">
        <v>0</v>
      </c>
      <c r="I58" s="30">
        <v>0</v>
      </c>
      <c r="J58" s="109">
        <f t="shared" si="1"/>
        <v>4333</v>
      </c>
    </row>
    <row r="59" spans="1:10" ht="12" customHeight="1">
      <c r="A59" s="4">
        <v>54</v>
      </c>
      <c r="B59" s="81"/>
      <c r="C59" s="82" t="s">
        <v>56</v>
      </c>
      <c r="D59" s="106">
        <v>2320</v>
      </c>
      <c r="E59" s="107">
        <v>0</v>
      </c>
      <c r="F59" s="30">
        <v>0</v>
      </c>
      <c r="G59" s="30">
        <v>0</v>
      </c>
      <c r="H59" s="30">
        <v>0</v>
      </c>
      <c r="I59" s="30">
        <v>0</v>
      </c>
      <c r="J59" s="109">
        <f t="shared" si="1"/>
        <v>2320</v>
      </c>
    </row>
    <row r="60" spans="1:10" ht="12" customHeight="1">
      <c r="A60" s="4">
        <v>55</v>
      </c>
      <c r="B60" s="81"/>
      <c r="C60" s="82" t="s">
        <v>57</v>
      </c>
      <c r="D60" s="106">
        <v>5307</v>
      </c>
      <c r="E60" s="107">
        <v>8</v>
      </c>
      <c r="F60" s="30">
        <v>0</v>
      </c>
      <c r="G60" s="30">
        <v>0</v>
      </c>
      <c r="H60" s="30">
        <v>0</v>
      </c>
      <c r="I60" s="30">
        <v>0</v>
      </c>
      <c r="J60" s="109">
        <f t="shared" si="1"/>
        <v>5315</v>
      </c>
    </row>
    <row r="61" spans="1:10" ht="12" customHeight="1">
      <c r="A61" s="4">
        <v>56</v>
      </c>
      <c r="B61" s="81"/>
      <c r="C61" s="82" t="s">
        <v>58</v>
      </c>
      <c r="D61" s="106">
        <v>3738</v>
      </c>
      <c r="E61" s="107">
        <v>400</v>
      </c>
      <c r="F61" s="30">
        <v>0</v>
      </c>
      <c r="G61" s="30">
        <v>0</v>
      </c>
      <c r="H61" s="30">
        <v>0</v>
      </c>
      <c r="I61" s="30">
        <v>0</v>
      </c>
      <c r="J61" s="109">
        <f t="shared" si="1"/>
        <v>4138</v>
      </c>
    </row>
    <row r="62" spans="1:10" ht="12" customHeight="1">
      <c r="A62" s="4">
        <v>57</v>
      </c>
      <c r="B62" s="81"/>
      <c r="C62" s="82" t="s">
        <v>59</v>
      </c>
      <c r="D62" s="106">
        <v>1675</v>
      </c>
      <c r="E62" s="107">
        <v>0</v>
      </c>
      <c r="F62" s="30">
        <v>0</v>
      </c>
      <c r="G62" s="30">
        <v>0</v>
      </c>
      <c r="H62" s="30">
        <v>0</v>
      </c>
      <c r="I62" s="30">
        <v>0</v>
      </c>
      <c r="J62" s="109">
        <f t="shared" si="1"/>
        <v>1675</v>
      </c>
    </row>
    <row r="63" spans="1:10" ht="12" customHeight="1">
      <c r="A63" s="4">
        <v>58</v>
      </c>
      <c r="B63" s="81"/>
      <c r="C63" s="82" t="s">
        <v>60</v>
      </c>
      <c r="D63" s="106">
        <v>4281</v>
      </c>
      <c r="E63" s="107">
        <v>364</v>
      </c>
      <c r="F63" s="30">
        <v>0</v>
      </c>
      <c r="G63" s="30">
        <v>0</v>
      </c>
      <c r="H63" s="30">
        <v>0</v>
      </c>
      <c r="I63" s="30">
        <v>0</v>
      </c>
      <c r="J63" s="109">
        <f t="shared" si="1"/>
        <v>4645</v>
      </c>
    </row>
    <row r="64" spans="1:10" ht="12" customHeight="1">
      <c r="A64" s="4">
        <v>59</v>
      </c>
      <c r="B64" s="81"/>
      <c r="C64" s="82" t="s">
        <v>61</v>
      </c>
      <c r="D64" s="106">
        <v>3890</v>
      </c>
      <c r="E64" s="107">
        <v>381</v>
      </c>
      <c r="F64" s="30">
        <v>0</v>
      </c>
      <c r="G64" s="30">
        <v>0</v>
      </c>
      <c r="H64" s="30">
        <v>0</v>
      </c>
      <c r="I64" s="30">
        <v>0</v>
      </c>
      <c r="J64" s="109">
        <f t="shared" si="1"/>
        <v>4271</v>
      </c>
    </row>
    <row r="65" spans="1:10" ht="12" customHeight="1">
      <c r="A65" s="4">
        <v>60</v>
      </c>
      <c r="B65" s="81"/>
      <c r="C65" s="82" t="s">
        <v>62</v>
      </c>
      <c r="D65" s="106">
        <v>3715</v>
      </c>
      <c r="E65" s="107">
        <v>0</v>
      </c>
      <c r="F65" s="30">
        <v>0</v>
      </c>
      <c r="G65" s="30">
        <v>0</v>
      </c>
      <c r="H65" s="30">
        <v>0</v>
      </c>
      <c r="I65" s="30">
        <v>0</v>
      </c>
      <c r="J65" s="109">
        <f t="shared" si="1"/>
        <v>3715</v>
      </c>
    </row>
    <row r="66" spans="1:10" ht="12" customHeight="1">
      <c r="A66" s="4">
        <v>61</v>
      </c>
      <c r="B66" s="81"/>
      <c r="C66" s="82" t="s">
        <v>63</v>
      </c>
      <c r="D66" s="106">
        <v>5394</v>
      </c>
      <c r="E66" s="107">
        <v>508</v>
      </c>
      <c r="F66" s="30">
        <v>0</v>
      </c>
      <c r="G66" s="30">
        <v>0</v>
      </c>
      <c r="H66" s="30">
        <v>0</v>
      </c>
      <c r="I66" s="30">
        <v>0</v>
      </c>
      <c r="J66" s="109">
        <f t="shared" si="1"/>
        <v>5902</v>
      </c>
    </row>
    <row r="67" spans="1:10" ht="12" customHeight="1">
      <c r="A67" s="4">
        <v>62</v>
      </c>
      <c r="B67" s="81"/>
      <c r="C67" s="82" t="s">
        <v>64</v>
      </c>
      <c r="D67" s="106">
        <v>742</v>
      </c>
      <c r="E67" s="107">
        <v>0</v>
      </c>
      <c r="F67" s="30">
        <v>0</v>
      </c>
      <c r="G67" s="30">
        <v>0</v>
      </c>
      <c r="H67" s="30">
        <v>0</v>
      </c>
      <c r="I67" s="30">
        <v>0</v>
      </c>
      <c r="J67" s="109">
        <f t="shared" si="1"/>
        <v>742</v>
      </c>
    </row>
    <row r="68" spans="1:10" ht="12" customHeight="1">
      <c r="A68" s="4">
        <v>63</v>
      </c>
      <c r="B68" s="81"/>
      <c r="C68" s="82" t="s">
        <v>65</v>
      </c>
      <c r="D68" s="106">
        <v>929</v>
      </c>
      <c r="E68" s="107">
        <v>0</v>
      </c>
      <c r="F68" s="30">
        <v>0</v>
      </c>
      <c r="G68" s="30">
        <v>0</v>
      </c>
      <c r="H68" s="30">
        <v>0</v>
      </c>
      <c r="I68" s="30">
        <v>0</v>
      </c>
      <c r="J68" s="109">
        <f t="shared" si="1"/>
        <v>929</v>
      </c>
    </row>
    <row r="69" spans="1:10" ht="12" customHeight="1">
      <c r="A69" s="4">
        <v>64</v>
      </c>
      <c r="B69" s="81"/>
      <c r="C69" s="82" t="s">
        <v>66</v>
      </c>
      <c r="D69" s="106">
        <v>1376</v>
      </c>
      <c r="E69" s="107">
        <v>0</v>
      </c>
      <c r="F69" s="30">
        <v>0</v>
      </c>
      <c r="G69" s="30">
        <v>0</v>
      </c>
      <c r="H69" s="30">
        <v>0</v>
      </c>
      <c r="I69" s="30">
        <v>0</v>
      </c>
      <c r="J69" s="109">
        <f t="shared" si="1"/>
        <v>1376</v>
      </c>
    </row>
    <row r="70" spans="1:10" ht="12" customHeight="1">
      <c r="A70" s="4">
        <v>65</v>
      </c>
      <c r="B70" s="81"/>
      <c r="C70" s="82" t="s">
        <v>67</v>
      </c>
      <c r="D70" s="106">
        <v>4914</v>
      </c>
      <c r="E70" s="107">
        <v>113</v>
      </c>
      <c r="F70" s="30">
        <v>0</v>
      </c>
      <c r="G70" s="30">
        <v>0</v>
      </c>
      <c r="H70" s="30">
        <v>0</v>
      </c>
      <c r="I70" s="30">
        <v>0</v>
      </c>
      <c r="J70" s="109">
        <f t="shared" si="1"/>
        <v>5027</v>
      </c>
    </row>
    <row r="71" spans="1:10" ht="12" customHeight="1">
      <c r="A71" s="4">
        <v>66</v>
      </c>
      <c r="B71" s="81"/>
      <c r="C71" s="82" t="s">
        <v>68</v>
      </c>
      <c r="D71" s="106">
        <v>2694</v>
      </c>
      <c r="E71" s="107">
        <v>0</v>
      </c>
      <c r="F71" s="30">
        <v>603</v>
      </c>
      <c r="G71" s="30">
        <v>0</v>
      </c>
      <c r="H71" s="30">
        <v>0</v>
      </c>
      <c r="I71" s="30">
        <v>0</v>
      </c>
      <c r="J71" s="109">
        <f aca="true" t="shared" si="2" ref="J71:J80">D71+E71+F71+G71+H71+I71</f>
        <v>3297</v>
      </c>
    </row>
    <row r="72" spans="1:10" ht="12" customHeight="1">
      <c r="A72" s="4">
        <v>67</v>
      </c>
      <c r="B72" s="81"/>
      <c r="C72" s="82" t="s">
        <v>69</v>
      </c>
      <c r="D72" s="106">
        <v>2821</v>
      </c>
      <c r="E72" s="107">
        <v>0</v>
      </c>
      <c r="F72" s="30">
        <v>484</v>
      </c>
      <c r="G72" s="30">
        <v>0</v>
      </c>
      <c r="H72" s="30">
        <v>0</v>
      </c>
      <c r="I72" s="30">
        <v>0</v>
      </c>
      <c r="J72" s="109">
        <f t="shared" si="2"/>
        <v>3305</v>
      </c>
    </row>
    <row r="73" spans="1:10" ht="12" customHeight="1">
      <c r="A73" s="4">
        <v>68</v>
      </c>
      <c r="B73" s="81"/>
      <c r="C73" s="82" t="s">
        <v>70</v>
      </c>
      <c r="D73" s="106">
        <v>2589</v>
      </c>
      <c r="E73" s="107">
        <v>0</v>
      </c>
      <c r="F73" s="30">
        <v>0</v>
      </c>
      <c r="G73" s="30">
        <v>0</v>
      </c>
      <c r="H73" s="30">
        <v>0</v>
      </c>
      <c r="I73" s="30">
        <v>0</v>
      </c>
      <c r="J73" s="109">
        <f t="shared" si="2"/>
        <v>2589</v>
      </c>
    </row>
    <row r="74" spans="1:10" ht="12" customHeight="1">
      <c r="A74" s="4">
        <v>69</v>
      </c>
      <c r="B74" s="81"/>
      <c r="C74" s="82" t="s">
        <v>71</v>
      </c>
      <c r="D74" s="106">
        <v>1507</v>
      </c>
      <c r="E74" s="107">
        <v>0</v>
      </c>
      <c r="F74" s="30">
        <v>0</v>
      </c>
      <c r="G74" s="30">
        <v>0</v>
      </c>
      <c r="H74" s="30">
        <v>0</v>
      </c>
      <c r="I74" s="30">
        <v>0</v>
      </c>
      <c r="J74" s="109">
        <f t="shared" si="2"/>
        <v>1507</v>
      </c>
    </row>
    <row r="75" spans="1:10" ht="12" customHeight="1">
      <c r="A75" s="4">
        <v>70</v>
      </c>
      <c r="B75" s="81"/>
      <c r="C75" s="82" t="s">
        <v>72</v>
      </c>
      <c r="D75" s="106">
        <v>1939</v>
      </c>
      <c r="E75" s="107">
        <v>0</v>
      </c>
      <c r="F75" s="30">
        <v>0</v>
      </c>
      <c r="G75" s="30">
        <v>0</v>
      </c>
      <c r="H75" s="30">
        <v>0</v>
      </c>
      <c r="I75" s="30">
        <v>0</v>
      </c>
      <c r="J75" s="109">
        <f t="shared" si="2"/>
        <v>1939</v>
      </c>
    </row>
    <row r="76" spans="1:10" ht="12" customHeight="1">
      <c r="A76" s="4">
        <v>71</v>
      </c>
      <c r="B76" s="81"/>
      <c r="C76" s="82" t="s">
        <v>73</v>
      </c>
      <c r="D76" s="106">
        <v>1454</v>
      </c>
      <c r="E76" s="107">
        <v>0</v>
      </c>
      <c r="F76" s="30">
        <v>0</v>
      </c>
      <c r="G76" s="30">
        <v>0</v>
      </c>
      <c r="H76" s="30">
        <v>0</v>
      </c>
      <c r="I76" s="30">
        <v>0</v>
      </c>
      <c r="J76" s="109">
        <f t="shared" si="2"/>
        <v>1454</v>
      </c>
    </row>
    <row r="77" spans="1:10" ht="12" customHeight="1">
      <c r="A77" s="4">
        <v>72</v>
      </c>
      <c r="B77" s="81"/>
      <c r="C77" s="82" t="s">
        <v>74</v>
      </c>
      <c r="D77" s="106">
        <v>1748</v>
      </c>
      <c r="E77" s="107">
        <v>0</v>
      </c>
      <c r="F77" s="30">
        <v>0</v>
      </c>
      <c r="G77" s="30">
        <v>0</v>
      </c>
      <c r="H77" s="30">
        <v>0</v>
      </c>
      <c r="I77" s="30">
        <v>0</v>
      </c>
      <c r="J77" s="109">
        <f t="shared" si="2"/>
        <v>1748</v>
      </c>
    </row>
    <row r="78" spans="1:10" ht="12" customHeight="1">
      <c r="A78" s="4">
        <v>73</v>
      </c>
      <c r="B78" s="81"/>
      <c r="C78" s="82" t="s">
        <v>75</v>
      </c>
      <c r="D78" s="106">
        <v>1003</v>
      </c>
      <c r="E78" s="107">
        <v>0</v>
      </c>
      <c r="F78" s="30">
        <v>0</v>
      </c>
      <c r="G78" s="30">
        <v>0</v>
      </c>
      <c r="H78" s="30">
        <v>0</v>
      </c>
      <c r="I78" s="30">
        <v>0</v>
      </c>
      <c r="J78" s="109">
        <f t="shared" si="2"/>
        <v>1003</v>
      </c>
    </row>
    <row r="79" spans="1:10" ht="12" customHeight="1" thickBot="1">
      <c r="A79" s="4">
        <v>74</v>
      </c>
      <c r="B79" s="76"/>
      <c r="C79" s="101" t="s">
        <v>76</v>
      </c>
      <c r="D79" s="110">
        <v>22</v>
      </c>
      <c r="E79" s="111">
        <v>0</v>
      </c>
      <c r="F79" s="112">
        <v>0</v>
      </c>
      <c r="G79" s="112">
        <v>0</v>
      </c>
      <c r="H79" s="112">
        <v>0</v>
      </c>
      <c r="I79" s="112">
        <v>0</v>
      </c>
      <c r="J79" s="113">
        <f t="shared" si="2"/>
        <v>22</v>
      </c>
    </row>
    <row r="80" spans="2:10" ht="14.25" customHeight="1" thickBot="1">
      <c r="B80" s="78"/>
      <c r="C80" s="114" t="s">
        <v>77</v>
      </c>
      <c r="D80" s="115">
        <f aca="true" t="shared" si="3" ref="D80:I80">SUM(D6:D79)</f>
        <v>1129717</v>
      </c>
      <c r="E80" s="115">
        <f t="shared" si="3"/>
        <v>27808</v>
      </c>
      <c r="F80" s="115">
        <f t="shared" si="3"/>
        <v>4681</v>
      </c>
      <c r="G80" s="115">
        <f t="shared" si="3"/>
        <v>0</v>
      </c>
      <c r="H80" s="115">
        <f t="shared" si="3"/>
        <v>0</v>
      </c>
      <c r="I80" s="115">
        <f t="shared" si="3"/>
        <v>0</v>
      </c>
      <c r="J80" s="116">
        <f t="shared" si="2"/>
        <v>1162206</v>
      </c>
    </row>
    <row r="81" ht="17.25">
      <c r="J81" s="2"/>
    </row>
  </sheetData>
  <printOptions/>
  <pageMargins left="1.18" right="0.57" top="0.78" bottom="0.69" header="0.512" footer="0.51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81"/>
  <sheetViews>
    <sheetView showGridLines="0" view="pageBreakPreview" zoomScaleNormal="50" zoomScaleSheetLayoutView="10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2" sqref="C2"/>
    </sheetView>
  </sheetViews>
  <sheetFormatPr defaultColWidth="10.66015625" defaultRowHeight="18"/>
  <cols>
    <col min="2" max="2" width="0.91796875" style="0" customWidth="1"/>
    <col min="3" max="3" width="12.66015625" style="0" customWidth="1"/>
    <col min="4" max="9" width="11.16015625" style="0" customWidth="1"/>
  </cols>
  <sheetData>
    <row r="1" s="36" customFormat="1" ht="12" customHeight="1">
      <c r="C1" s="20" t="s">
        <v>261</v>
      </c>
    </row>
    <row r="2" spans="3:8" s="36" customFormat="1" ht="12" customHeight="1" thickBot="1">
      <c r="C2" s="20" t="s">
        <v>118</v>
      </c>
      <c r="H2" s="36" t="s">
        <v>243</v>
      </c>
    </row>
    <row r="3" spans="2:9" s="36" customFormat="1" ht="12" customHeight="1" thickBot="1">
      <c r="B3" s="90"/>
      <c r="C3" s="133"/>
      <c r="D3" s="148" t="s">
        <v>119</v>
      </c>
      <c r="E3" s="149"/>
      <c r="F3" s="149"/>
      <c r="G3" s="149"/>
      <c r="H3" s="150"/>
      <c r="I3" s="100"/>
    </row>
    <row r="4" spans="2:9" s="36" customFormat="1" ht="12" customHeight="1">
      <c r="B4" s="76"/>
      <c r="C4" s="120" t="s">
        <v>1</v>
      </c>
      <c r="D4" s="132" t="s">
        <v>78</v>
      </c>
      <c r="E4" s="25" t="s">
        <v>110</v>
      </c>
      <c r="F4" s="135" t="s">
        <v>111</v>
      </c>
      <c r="G4" s="134" t="s">
        <v>112</v>
      </c>
      <c r="H4" s="25" t="s">
        <v>113</v>
      </c>
      <c r="I4" s="131" t="s">
        <v>100</v>
      </c>
    </row>
    <row r="5" spans="2:9" s="36" customFormat="1" ht="12" customHeight="1" thickBot="1">
      <c r="B5" s="84"/>
      <c r="C5" s="121"/>
      <c r="D5" s="132" t="s">
        <v>114</v>
      </c>
      <c r="E5" s="25" t="s">
        <v>115</v>
      </c>
      <c r="F5" s="135" t="s">
        <v>116</v>
      </c>
      <c r="G5" s="134" t="s">
        <v>117</v>
      </c>
      <c r="H5" s="136" t="s">
        <v>117</v>
      </c>
      <c r="I5" s="26"/>
    </row>
    <row r="6" spans="1:9" s="36" customFormat="1" ht="12" customHeight="1">
      <c r="A6" s="137">
        <v>1</v>
      </c>
      <c r="B6" s="81"/>
      <c r="C6" s="82" t="s">
        <v>3</v>
      </c>
      <c r="D6" s="138">
        <v>533</v>
      </c>
      <c r="E6" s="139">
        <v>272</v>
      </c>
      <c r="F6" s="139">
        <v>0</v>
      </c>
      <c r="G6" s="139">
        <v>0</v>
      </c>
      <c r="H6" s="140">
        <v>0</v>
      </c>
      <c r="I6" s="108">
        <f aca="true" t="shared" si="0" ref="I6:I37">D6+E6+F6+G6+H6</f>
        <v>805</v>
      </c>
    </row>
    <row r="7" spans="1:9" s="36" customFormat="1" ht="12" customHeight="1">
      <c r="A7" s="137">
        <v>2</v>
      </c>
      <c r="B7" s="81"/>
      <c r="C7" s="82" t="s">
        <v>4</v>
      </c>
      <c r="D7" s="29">
        <v>511</v>
      </c>
      <c r="E7" s="30">
        <v>2245</v>
      </c>
      <c r="F7" s="30">
        <v>0</v>
      </c>
      <c r="G7" s="30">
        <v>0</v>
      </c>
      <c r="H7" s="141">
        <v>0</v>
      </c>
      <c r="I7" s="109">
        <f t="shared" si="0"/>
        <v>2756</v>
      </c>
    </row>
    <row r="8" spans="1:9" s="36" customFormat="1" ht="12" customHeight="1">
      <c r="A8" s="137">
        <v>3</v>
      </c>
      <c r="B8" s="81"/>
      <c r="C8" s="82" t="s">
        <v>5</v>
      </c>
      <c r="D8" s="29">
        <v>2181</v>
      </c>
      <c r="E8" s="30">
        <v>0</v>
      </c>
      <c r="F8" s="142">
        <v>0</v>
      </c>
      <c r="G8" s="142">
        <v>0</v>
      </c>
      <c r="H8" s="143">
        <v>0</v>
      </c>
      <c r="I8" s="109">
        <f t="shared" si="0"/>
        <v>2181</v>
      </c>
    </row>
    <row r="9" spans="1:9" s="36" customFormat="1" ht="12" customHeight="1">
      <c r="A9" s="137">
        <v>4</v>
      </c>
      <c r="B9" s="81"/>
      <c r="C9" s="82" t="s">
        <v>6</v>
      </c>
      <c r="D9" s="29">
        <v>2984</v>
      </c>
      <c r="E9" s="30">
        <v>1069</v>
      </c>
      <c r="F9" s="142">
        <v>0</v>
      </c>
      <c r="G9" s="142">
        <v>0</v>
      </c>
      <c r="H9" s="143">
        <v>0</v>
      </c>
      <c r="I9" s="109">
        <f t="shared" si="0"/>
        <v>4053</v>
      </c>
    </row>
    <row r="10" spans="1:9" s="36" customFormat="1" ht="12" customHeight="1">
      <c r="A10" s="137">
        <v>5</v>
      </c>
      <c r="B10" s="81"/>
      <c r="C10" s="82" t="s">
        <v>7</v>
      </c>
      <c r="D10" s="29">
        <v>237</v>
      </c>
      <c r="E10" s="30">
        <v>8875</v>
      </c>
      <c r="F10" s="142">
        <v>0</v>
      </c>
      <c r="G10" s="142">
        <v>0</v>
      </c>
      <c r="H10" s="143">
        <v>0</v>
      </c>
      <c r="I10" s="109">
        <f t="shared" si="0"/>
        <v>9112</v>
      </c>
    </row>
    <row r="11" spans="1:9" s="36" customFormat="1" ht="12" customHeight="1">
      <c r="A11" s="137">
        <v>6</v>
      </c>
      <c r="B11" s="81"/>
      <c r="C11" s="82" t="s">
        <v>8</v>
      </c>
      <c r="D11" s="29">
        <v>628</v>
      </c>
      <c r="E11" s="30">
        <v>511</v>
      </c>
      <c r="F11" s="142">
        <v>0</v>
      </c>
      <c r="G11" s="142">
        <v>0</v>
      </c>
      <c r="H11" s="143">
        <v>0</v>
      </c>
      <c r="I11" s="109">
        <f t="shared" si="0"/>
        <v>1139</v>
      </c>
    </row>
    <row r="12" spans="1:9" s="36" customFormat="1" ht="12" customHeight="1">
      <c r="A12" s="137">
        <v>7</v>
      </c>
      <c r="B12" s="81"/>
      <c r="C12" s="82" t="s">
        <v>9</v>
      </c>
      <c r="D12" s="29">
        <v>396</v>
      </c>
      <c r="E12" s="30">
        <v>2338</v>
      </c>
      <c r="F12" s="142">
        <v>0</v>
      </c>
      <c r="G12" s="142">
        <v>21993</v>
      </c>
      <c r="H12" s="143">
        <v>0</v>
      </c>
      <c r="I12" s="109">
        <f t="shared" si="0"/>
        <v>24727</v>
      </c>
    </row>
    <row r="13" spans="1:9" s="36" customFormat="1" ht="12" customHeight="1">
      <c r="A13" s="137">
        <v>8</v>
      </c>
      <c r="B13" s="81"/>
      <c r="C13" s="82" t="s">
        <v>10</v>
      </c>
      <c r="D13" s="29">
        <v>219</v>
      </c>
      <c r="E13" s="30">
        <v>1085</v>
      </c>
      <c r="F13" s="142">
        <v>0</v>
      </c>
      <c r="G13" s="142">
        <v>0</v>
      </c>
      <c r="H13" s="143">
        <v>230</v>
      </c>
      <c r="I13" s="109">
        <f t="shared" si="0"/>
        <v>1534</v>
      </c>
    </row>
    <row r="14" spans="1:9" s="36" customFormat="1" ht="12" customHeight="1">
      <c r="A14" s="137">
        <v>9</v>
      </c>
      <c r="B14" s="81"/>
      <c r="C14" s="82" t="s">
        <v>11</v>
      </c>
      <c r="D14" s="29">
        <v>3455</v>
      </c>
      <c r="E14" s="30">
        <v>0</v>
      </c>
      <c r="F14" s="142">
        <v>0</v>
      </c>
      <c r="G14" s="142">
        <v>0</v>
      </c>
      <c r="H14" s="143">
        <v>0</v>
      </c>
      <c r="I14" s="109">
        <f t="shared" si="0"/>
        <v>3455</v>
      </c>
    </row>
    <row r="15" spans="1:9" s="36" customFormat="1" ht="12" customHeight="1">
      <c r="A15" s="137">
        <v>10</v>
      </c>
      <c r="B15" s="81"/>
      <c r="C15" s="82" t="s">
        <v>12</v>
      </c>
      <c r="D15" s="29">
        <v>8687</v>
      </c>
      <c r="E15" s="30">
        <v>300</v>
      </c>
      <c r="F15" s="142">
        <v>0</v>
      </c>
      <c r="G15" s="142">
        <v>0</v>
      </c>
      <c r="H15" s="143">
        <v>0</v>
      </c>
      <c r="I15" s="109">
        <f t="shared" si="0"/>
        <v>8987</v>
      </c>
    </row>
    <row r="16" spans="1:9" s="36" customFormat="1" ht="12" customHeight="1">
      <c r="A16" s="137">
        <v>11</v>
      </c>
      <c r="B16" s="81"/>
      <c r="C16" s="82" t="s">
        <v>13</v>
      </c>
      <c r="D16" s="29">
        <v>17154</v>
      </c>
      <c r="E16" s="30">
        <v>0</v>
      </c>
      <c r="F16" s="142">
        <v>0</v>
      </c>
      <c r="G16" s="142">
        <v>0</v>
      </c>
      <c r="H16" s="143">
        <v>0</v>
      </c>
      <c r="I16" s="109">
        <f t="shared" si="0"/>
        <v>17154</v>
      </c>
    </row>
    <row r="17" spans="1:9" s="36" customFormat="1" ht="12" customHeight="1">
      <c r="A17" s="137">
        <v>12</v>
      </c>
      <c r="B17" s="81"/>
      <c r="C17" s="82" t="s">
        <v>14</v>
      </c>
      <c r="D17" s="29">
        <v>0</v>
      </c>
      <c r="E17" s="30">
        <v>3534</v>
      </c>
      <c r="F17" s="142">
        <v>0</v>
      </c>
      <c r="G17" s="142">
        <v>0</v>
      </c>
      <c r="H17" s="143">
        <v>0</v>
      </c>
      <c r="I17" s="109">
        <f t="shared" si="0"/>
        <v>3534</v>
      </c>
    </row>
    <row r="18" spans="1:9" s="36" customFormat="1" ht="12" customHeight="1">
      <c r="A18" s="137">
        <v>13</v>
      </c>
      <c r="B18" s="81"/>
      <c r="C18" s="82" t="s">
        <v>15</v>
      </c>
      <c r="D18" s="29">
        <v>0</v>
      </c>
      <c r="E18" s="30">
        <v>4444</v>
      </c>
      <c r="F18" s="142">
        <v>0</v>
      </c>
      <c r="G18" s="142">
        <v>0</v>
      </c>
      <c r="H18" s="143">
        <v>0</v>
      </c>
      <c r="I18" s="109">
        <f t="shared" si="0"/>
        <v>4444</v>
      </c>
    </row>
    <row r="19" spans="1:9" s="36" customFormat="1" ht="12" customHeight="1">
      <c r="A19" s="137">
        <v>14</v>
      </c>
      <c r="B19" s="81"/>
      <c r="C19" s="82" t="s">
        <v>16</v>
      </c>
      <c r="D19" s="29">
        <v>2661</v>
      </c>
      <c r="E19" s="30">
        <v>125</v>
      </c>
      <c r="F19" s="142">
        <v>0</v>
      </c>
      <c r="G19" s="142">
        <v>0</v>
      </c>
      <c r="H19" s="143">
        <v>2049</v>
      </c>
      <c r="I19" s="109">
        <f t="shared" si="0"/>
        <v>4835</v>
      </c>
    </row>
    <row r="20" spans="1:9" s="36" customFormat="1" ht="12" customHeight="1">
      <c r="A20" s="137">
        <v>15</v>
      </c>
      <c r="B20" s="81"/>
      <c r="C20" s="82" t="s">
        <v>17</v>
      </c>
      <c r="D20" s="29">
        <v>0</v>
      </c>
      <c r="E20" s="30">
        <v>1801</v>
      </c>
      <c r="F20" s="142">
        <v>0</v>
      </c>
      <c r="G20" s="142">
        <v>0</v>
      </c>
      <c r="H20" s="143">
        <v>0</v>
      </c>
      <c r="I20" s="109">
        <f t="shared" si="0"/>
        <v>1801</v>
      </c>
    </row>
    <row r="21" spans="1:9" s="36" customFormat="1" ht="12" customHeight="1">
      <c r="A21" s="137">
        <v>16</v>
      </c>
      <c r="B21" s="81"/>
      <c r="C21" s="82" t="s">
        <v>18</v>
      </c>
      <c r="D21" s="29">
        <v>389</v>
      </c>
      <c r="E21" s="30">
        <v>898</v>
      </c>
      <c r="F21" s="30">
        <v>0</v>
      </c>
      <c r="G21" s="30">
        <v>0</v>
      </c>
      <c r="H21" s="141">
        <v>0</v>
      </c>
      <c r="I21" s="109">
        <f t="shared" si="0"/>
        <v>1287</v>
      </c>
    </row>
    <row r="22" spans="1:9" s="36" customFormat="1" ht="12" customHeight="1">
      <c r="A22" s="137">
        <v>17</v>
      </c>
      <c r="B22" s="81"/>
      <c r="C22" s="82" t="s">
        <v>19</v>
      </c>
      <c r="D22" s="29">
        <v>1115</v>
      </c>
      <c r="E22" s="30">
        <v>857</v>
      </c>
      <c r="F22" s="30">
        <v>0</v>
      </c>
      <c r="G22" s="30">
        <v>0</v>
      </c>
      <c r="H22" s="141">
        <v>0</v>
      </c>
      <c r="I22" s="109">
        <f t="shared" si="0"/>
        <v>1972</v>
      </c>
    </row>
    <row r="23" spans="1:9" s="36" customFormat="1" ht="12" customHeight="1">
      <c r="A23" s="137">
        <v>18</v>
      </c>
      <c r="B23" s="81"/>
      <c r="C23" s="82" t="s">
        <v>20</v>
      </c>
      <c r="D23" s="29">
        <v>19443</v>
      </c>
      <c r="E23" s="30">
        <v>1447</v>
      </c>
      <c r="F23" s="30">
        <v>0</v>
      </c>
      <c r="G23" s="30">
        <v>0</v>
      </c>
      <c r="H23" s="141">
        <v>0</v>
      </c>
      <c r="I23" s="109">
        <f t="shared" si="0"/>
        <v>20890</v>
      </c>
    </row>
    <row r="24" spans="1:9" s="36" customFormat="1" ht="12" customHeight="1">
      <c r="A24" s="137">
        <v>19</v>
      </c>
      <c r="B24" s="81"/>
      <c r="C24" s="82" t="s">
        <v>21</v>
      </c>
      <c r="D24" s="29">
        <v>0</v>
      </c>
      <c r="E24" s="30">
        <v>1082</v>
      </c>
      <c r="F24" s="30">
        <v>0</v>
      </c>
      <c r="G24" s="30">
        <v>0</v>
      </c>
      <c r="H24" s="141">
        <v>0</v>
      </c>
      <c r="I24" s="109">
        <f t="shared" si="0"/>
        <v>1082</v>
      </c>
    </row>
    <row r="25" spans="1:9" s="36" customFormat="1" ht="12" customHeight="1">
      <c r="A25" s="137">
        <v>20</v>
      </c>
      <c r="B25" s="81"/>
      <c r="C25" s="82" t="s">
        <v>22</v>
      </c>
      <c r="D25" s="29">
        <v>439</v>
      </c>
      <c r="E25" s="30">
        <v>1147</v>
      </c>
      <c r="F25" s="30">
        <v>0</v>
      </c>
      <c r="G25" s="30">
        <v>0</v>
      </c>
      <c r="H25" s="141">
        <v>0</v>
      </c>
      <c r="I25" s="109">
        <f t="shared" si="0"/>
        <v>1586</v>
      </c>
    </row>
    <row r="26" spans="1:9" s="36" customFormat="1" ht="12" customHeight="1">
      <c r="A26" s="137">
        <v>21</v>
      </c>
      <c r="B26" s="81"/>
      <c r="C26" s="82" t="s">
        <v>23</v>
      </c>
      <c r="D26" s="29">
        <v>0</v>
      </c>
      <c r="E26" s="30">
        <v>3983</v>
      </c>
      <c r="F26" s="30">
        <v>0</v>
      </c>
      <c r="G26" s="30">
        <v>0</v>
      </c>
      <c r="H26" s="141">
        <v>0</v>
      </c>
      <c r="I26" s="109">
        <f t="shared" si="0"/>
        <v>3983</v>
      </c>
    </row>
    <row r="27" spans="1:9" s="36" customFormat="1" ht="12" customHeight="1">
      <c r="A27" s="137">
        <v>22</v>
      </c>
      <c r="B27" s="81"/>
      <c r="C27" s="82" t="s">
        <v>24</v>
      </c>
      <c r="D27" s="29">
        <v>609</v>
      </c>
      <c r="E27" s="30">
        <v>590</v>
      </c>
      <c r="F27" s="30">
        <v>0</v>
      </c>
      <c r="G27" s="30">
        <v>0</v>
      </c>
      <c r="H27" s="141">
        <v>0</v>
      </c>
      <c r="I27" s="109">
        <f t="shared" si="0"/>
        <v>1199</v>
      </c>
    </row>
    <row r="28" spans="1:9" s="36" customFormat="1" ht="12" customHeight="1">
      <c r="A28" s="137">
        <v>23</v>
      </c>
      <c r="B28" s="81"/>
      <c r="C28" s="82" t="s">
        <v>25</v>
      </c>
      <c r="D28" s="29">
        <v>2499</v>
      </c>
      <c r="E28" s="30">
        <v>0</v>
      </c>
      <c r="F28" s="30">
        <v>0</v>
      </c>
      <c r="G28" s="30">
        <v>0</v>
      </c>
      <c r="H28" s="141">
        <v>9</v>
      </c>
      <c r="I28" s="109">
        <f t="shared" si="0"/>
        <v>2508</v>
      </c>
    </row>
    <row r="29" spans="1:9" s="36" customFormat="1" ht="12" customHeight="1">
      <c r="A29" s="137">
        <v>24</v>
      </c>
      <c r="B29" s="81"/>
      <c r="C29" s="82" t="s">
        <v>26</v>
      </c>
      <c r="D29" s="29">
        <v>0</v>
      </c>
      <c r="E29" s="30">
        <v>553</v>
      </c>
      <c r="F29" s="30">
        <v>0</v>
      </c>
      <c r="G29" s="30">
        <v>0</v>
      </c>
      <c r="H29" s="141">
        <v>0</v>
      </c>
      <c r="I29" s="109">
        <f t="shared" si="0"/>
        <v>553</v>
      </c>
    </row>
    <row r="30" spans="1:9" s="36" customFormat="1" ht="12" customHeight="1">
      <c r="A30" s="137">
        <v>25</v>
      </c>
      <c r="B30" s="81"/>
      <c r="C30" s="82" t="s">
        <v>27</v>
      </c>
      <c r="D30" s="29">
        <v>219</v>
      </c>
      <c r="E30" s="30">
        <v>250</v>
      </c>
      <c r="F30" s="30">
        <v>0</v>
      </c>
      <c r="G30" s="30">
        <v>0</v>
      </c>
      <c r="H30" s="141">
        <v>0</v>
      </c>
      <c r="I30" s="109">
        <f t="shared" si="0"/>
        <v>469</v>
      </c>
    </row>
    <row r="31" spans="1:9" s="36" customFormat="1" ht="12" customHeight="1">
      <c r="A31" s="137">
        <v>26</v>
      </c>
      <c r="B31" s="81"/>
      <c r="C31" s="82" t="s">
        <v>28</v>
      </c>
      <c r="D31" s="29">
        <v>113</v>
      </c>
      <c r="E31" s="30">
        <v>253</v>
      </c>
      <c r="F31" s="30">
        <v>0</v>
      </c>
      <c r="G31" s="30">
        <v>0</v>
      </c>
      <c r="H31" s="141">
        <v>0</v>
      </c>
      <c r="I31" s="109">
        <f t="shared" si="0"/>
        <v>366</v>
      </c>
    </row>
    <row r="32" spans="1:9" s="36" customFormat="1" ht="12" customHeight="1">
      <c r="A32" s="137">
        <v>27</v>
      </c>
      <c r="B32" s="81"/>
      <c r="C32" s="82" t="s">
        <v>29</v>
      </c>
      <c r="D32" s="29">
        <v>66</v>
      </c>
      <c r="E32" s="30">
        <v>237</v>
      </c>
      <c r="F32" s="30">
        <v>289</v>
      </c>
      <c r="G32" s="30">
        <v>0</v>
      </c>
      <c r="H32" s="141">
        <v>0</v>
      </c>
      <c r="I32" s="109">
        <f t="shared" si="0"/>
        <v>592</v>
      </c>
    </row>
    <row r="33" spans="1:9" s="36" customFormat="1" ht="12" customHeight="1">
      <c r="A33" s="137">
        <v>28</v>
      </c>
      <c r="B33" s="81"/>
      <c r="C33" s="82" t="s">
        <v>30</v>
      </c>
      <c r="D33" s="29">
        <v>0</v>
      </c>
      <c r="E33" s="30">
        <v>456</v>
      </c>
      <c r="F33" s="30">
        <v>0</v>
      </c>
      <c r="G33" s="30">
        <v>0</v>
      </c>
      <c r="H33" s="141">
        <v>0</v>
      </c>
      <c r="I33" s="109">
        <f t="shared" si="0"/>
        <v>456</v>
      </c>
    </row>
    <row r="34" spans="1:9" s="36" customFormat="1" ht="12" customHeight="1">
      <c r="A34" s="137">
        <v>29</v>
      </c>
      <c r="B34" s="81"/>
      <c r="C34" s="82" t="s">
        <v>31</v>
      </c>
      <c r="D34" s="29">
        <v>0</v>
      </c>
      <c r="E34" s="30">
        <v>271</v>
      </c>
      <c r="F34" s="30">
        <v>0</v>
      </c>
      <c r="G34" s="30">
        <v>0</v>
      </c>
      <c r="H34" s="141">
        <v>0</v>
      </c>
      <c r="I34" s="109">
        <f t="shared" si="0"/>
        <v>271</v>
      </c>
    </row>
    <row r="35" spans="1:9" s="36" customFormat="1" ht="12" customHeight="1">
      <c r="A35" s="137">
        <v>30</v>
      </c>
      <c r="B35" s="81"/>
      <c r="C35" s="82" t="s">
        <v>32</v>
      </c>
      <c r="D35" s="29">
        <v>31</v>
      </c>
      <c r="E35" s="30">
        <v>106</v>
      </c>
      <c r="F35" s="30">
        <v>101</v>
      </c>
      <c r="G35" s="30">
        <v>0</v>
      </c>
      <c r="H35" s="141">
        <v>0</v>
      </c>
      <c r="I35" s="109">
        <f t="shared" si="0"/>
        <v>238</v>
      </c>
    </row>
    <row r="36" spans="1:9" s="36" customFormat="1" ht="12" customHeight="1">
      <c r="A36" s="137">
        <v>31</v>
      </c>
      <c r="B36" s="81"/>
      <c r="C36" s="82" t="s">
        <v>33</v>
      </c>
      <c r="D36" s="29">
        <v>34</v>
      </c>
      <c r="E36" s="30">
        <v>117</v>
      </c>
      <c r="F36" s="30">
        <v>67</v>
      </c>
      <c r="G36" s="30">
        <v>0</v>
      </c>
      <c r="H36" s="141">
        <v>0</v>
      </c>
      <c r="I36" s="109">
        <f t="shared" si="0"/>
        <v>218</v>
      </c>
    </row>
    <row r="37" spans="1:9" s="36" customFormat="1" ht="12" customHeight="1">
      <c r="A37" s="137">
        <v>32</v>
      </c>
      <c r="B37" s="81"/>
      <c r="C37" s="82" t="s">
        <v>34</v>
      </c>
      <c r="D37" s="29">
        <v>0</v>
      </c>
      <c r="E37" s="30">
        <v>182</v>
      </c>
      <c r="F37" s="30">
        <v>0</v>
      </c>
      <c r="G37" s="30">
        <v>0</v>
      </c>
      <c r="H37" s="141">
        <v>0</v>
      </c>
      <c r="I37" s="109">
        <f t="shared" si="0"/>
        <v>182</v>
      </c>
    </row>
    <row r="38" spans="1:9" s="36" customFormat="1" ht="12" customHeight="1">
      <c r="A38" s="137">
        <v>33</v>
      </c>
      <c r="B38" s="81"/>
      <c r="C38" s="82" t="s">
        <v>35</v>
      </c>
      <c r="D38" s="29">
        <v>1413</v>
      </c>
      <c r="E38" s="30">
        <v>237</v>
      </c>
      <c r="F38" s="30">
        <v>0</v>
      </c>
      <c r="G38" s="30">
        <v>0</v>
      </c>
      <c r="H38" s="141">
        <v>0</v>
      </c>
      <c r="I38" s="109">
        <f aca="true" t="shared" si="1" ref="I38:I69">D38+E38+F38+G38+H38</f>
        <v>1650</v>
      </c>
    </row>
    <row r="39" spans="1:9" s="36" customFormat="1" ht="12" customHeight="1">
      <c r="A39" s="137">
        <v>34</v>
      </c>
      <c r="B39" s="81"/>
      <c r="C39" s="82" t="s">
        <v>36</v>
      </c>
      <c r="D39" s="29">
        <v>0</v>
      </c>
      <c r="E39" s="30">
        <v>2007</v>
      </c>
      <c r="F39" s="30">
        <v>0</v>
      </c>
      <c r="G39" s="30">
        <v>0</v>
      </c>
      <c r="H39" s="141">
        <v>0</v>
      </c>
      <c r="I39" s="109">
        <f t="shared" si="1"/>
        <v>2007</v>
      </c>
    </row>
    <row r="40" spans="1:9" s="36" customFormat="1" ht="12" customHeight="1">
      <c r="A40" s="137">
        <v>35</v>
      </c>
      <c r="B40" s="81"/>
      <c r="C40" s="82" t="s">
        <v>37</v>
      </c>
      <c r="D40" s="29">
        <v>0</v>
      </c>
      <c r="E40" s="30">
        <v>0</v>
      </c>
      <c r="F40" s="30">
        <v>0</v>
      </c>
      <c r="G40" s="30">
        <v>0</v>
      </c>
      <c r="H40" s="141">
        <v>0</v>
      </c>
      <c r="I40" s="109">
        <f t="shared" si="1"/>
        <v>0</v>
      </c>
    </row>
    <row r="41" spans="1:9" s="36" customFormat="1" ht="12" customHeight="1">
      <c r="A41" s="137">
        <v>36</v>
      </c>
      <c r="B41" s="81"/>
      <c r="C41" s="82" t="s">
        <v>38</v>
      </c>
      <c r="D41" s="29">
        <v>0</v>
      </c>
      <c r="E41" s="30">
        <v>249</v>
      </c>
      <c r="F41" s="30">
        <v>0</v>
      </c>
      <c r="G41" s="30">
        <v>0</v>
      </c>
      <c r="H41" s="141">
        <v>108</v>
      </c>
      <c r="I41" s="109">
        <f t="shared" si="1"/>
        <v>357</v>
      </c>
    </row>
    <row r="42" spans="1:9" s="36" customFormat="1" ht="12" customHeight="1">
      <c r="A42" s="137">
        <v>37</v>
      </c>
      <c r="B42" s="81"/>
      <c r="C42" s="82" t="s">
        <v>39</v>
      </c>
      <c r="D42" s="29">
        <v>0</v>
      </c>
      <c r="E42" s="30">
        <v>1958</v>
      </c>
      <c r="F42" s="30">
        <v>0</v>
      </c>
      <c r="G42" s="30">
        <v>6433</v>
      </c>
      <c r="H42" s="141">
        <v>0</v>
      </c>
      <c r="I42" s="109">
        <f t="shared" si="1"/>
        <v>8391</v>
      </c>
    </row>
    <row r="43" spans="1:9" s="36" customFormat="1" ht="12" customHeight="1">
      <c r="A43" s="137">
        <v>38</v>
      </c>
      <c r="B43" s="81"/>
      <c r="C43" s="82" t="s">
        <v>40</v>
      </c>
      <c r="D43" s="29">
        <v>288</v>
      </c>
      <c r="E43" s="30">
        <v>0</v>
      </c>
      <c r="F43" s="30">
        <v>0</v>
      </c>
      <c r="G43" s="30">
        <v>0</v>
      </c>
      <c r="H43" s="141">
        <v>0</v>
      </c>
      <c r="I43" s="109">
        <f t="shared" si="1"/>
        <v>288</v>
      </c>
    </row>
    <row r="44" spans="1:9" s="36" customFormat="1" ht="12" customHeight="1">
      <c r="A44" s="137">
        <v>39</v>
      </c>
      <c r="B44" s="81"/>
      <c r="C44" s="82" t="s">
        <v>41</v>
      </c>
      <c r="D44" s="29">
        <v>0</v>
      </c>
      <c r="E44" s="30">
        <v>553</v>
      </c>
      <c r="F44" s="30">
        <v>0</v>
      </c>
      <c r="G44" s="30">
        <v>0</v>
      </c>
      <c r="H44" s="141">
        <v>0</v>
      </c>
      <c r="I44" s="109">
        <f t="shared" si="1"/>
        <v>553</v>
      </c>
    </row>
    <row r="45" spans="1:9" s="36" customFormat="1" ht="12" customHeight="1">
      <c r="A45" s="137">
        <v>40</v>
      </c>
      <c r="B45" s="81"/>
      <c r="C45" s="82" t="s">
        <v>42</v>
      </c>
      <c r="D45" s="29">
        <v>0</v>
      </c>
      <c r="E45" s="30">
        <v>490</v>
      </c>
      <c r="F45" s="30">
        <v>0</v>
      </c>
      <c r="G45" s="30">
        <v>0</v>
      </c>
      <c r="H45" s="141">
        <v>0</v>
      </c>
      <c r="I45" s="109">
        <f t="shared" si="1"/>
        <v>490</v>
      </c>
    </row>
    <row r="46" spans="1:9" s="36" customFormat="1" ht="12" customHeight="1">
      <c r="A46" s="137">
        <v>41</v>
      </c>
      <c r="B46" s="81"/>
      <c r="C46" s="82" t="s">
        <v>43</v>
      </c>
      <c r="D46" s="29">
        <v>52</v>
      </c>
      <c r="E46" s="30">
        <v>455</v>
      </c>
      <c r="F46" s="30">
        <v>0</v>
      </c>
      <c r="G46" s="30">
        <v>0</v>
      </c>
      <c r="H46" s="141">
        <v>0</v>
      </c>
      <c r="I46" s="109">
        <f t="shared" si="1"/>
        <v>507</v>
      </c>
    </row>
    <row r="47" spans="1:9" s="36" customFormat="1" ht="12" customHeight="1">
      <c r="A47" s="137">
        <v>42</v>
      </c>
      <c r="B47" s="81"/>
      <c r="C47" s="82" t="s">
        <v>44</v>
      </c>
      <c r="D47" s="29">
        <v>0</v>
      </c>
      <c r="E47" s="30">
        <v>540</v>
      </c>
      <c r="F47" s="30">
        <v>0</v>
      </c>
      <c r="G47" s="30">
        <v>0</v>
      </c>
      <c r="H47" s="141">
        <v>0</v>
      </c>
      <c r="I47" s="109">
        <f t="shared" si="1"/>
        <v>540</v>
      </c>
    </row>
    <row r="48" spans="1:9" s="36" customFormat="1" ht="12" customHeight="1">
      <c r="A48" s="137">
        <v>43</v>
      </c>
      <c r="B48" s="81"/>
      <c r="C48" s="82" t="s">
        <v>45</v>
      </c>
      <c r="D48" s="29">
        <v>0</v>
      </c>
      <c r="E48" s="30">
        <v>835</v>
      </c>
      <c r="F48" s="30">
        <v>0</v>
      </c>
      <c r="G48" s="30">
        <v>0</v>
      </c>
      <c r="H48" s="141">
        <v>0</v>
      </c>
      <c r="I48" s="109">
        <f t="shared" si="1"/>
        <v>835</v>
      </c>
    </row>
    <row r="49" spans="1:9" s="36" customFormat="1" ht="12" customHeight="1">
      <c r="A49" s="137">
        <v>44</v>
      </c>
      <c r="B49" s="81"/>
      <c r="C49" s="82" t="s">
        <v>46</v>
      </c>
      <c r="D49" s="29">
        <v>675</v>
      </c>
      <c r="E49" s="30">
        <v>7</v>
      </c>
      <c r="F49" s="30">
        <v>0</v>
      </c>
      <c r="G49" s="30">
        <v>0</v>
      </c>
      <c r="H49" s="141">
        <v>559</v>
      </c>
      <c r="I49" s="109">
        <f t="shared" si="1"/>
        <v>1241</v>
      </c>
    </row>
    <row r="50" spans="1:9" s="36" customFormat="1" ht="12" customHeight="1">
      <c r="A50" s="137">
        <v>45</v>
      </c>
      <c r="B50" s="81"/>
      <c r="C50" s="82" t="s">
        <v>47</v>
      </c>
      <c r="D50" s="29">
        <v>231</v>
      </c>
      <c r="E50" s="30">
        <v>0</v>
      </c>
      <c r="F50" s="30">
        <v>0</v>
      </c>
      <c r="G50" s="30">
        <v>0</v>
      </c>
      <c r="H50" s="141">
        <v>61</v>
      </c>
      <c r="I50" s="109">
        <f t="shared" si="1"/>
        <v>292</v>
      </c>
    </row>
    <row r="51" spans="1:9" s="36" customFormat="1" ht="12" customHeight="1">
      <c r="A51" s="137">
        <v>46</v>
      </c>
      <c r="B51" s="81"/>
      <c r="C51" s="82" t="s">
        <v>48</v>
      </c>
      <c r="D51" s="29">
        <v>216</v>
      </c>
      <c r="E51" s="30">
        <v>0</v>
      </c>
      <c r="F51" s="30">
        <v>0</v>
      </c>
      <c r="G51" s="30">
        <v>0</v>
      </c>
      <c r="H51" s="141">
        <v>38</v>
      </c>
      <c r="I51" s="109">
        <f t="shared" si="1"/>
        <v>254</v>
      </c>
    </row>
    <row r="52" spans="1:9" s="36" customFormat="1" ht="12" customHeight="1">
      <c r="A52" s="137">
        <v>47</v>
      </c>
      <c r="B52" s="81"/>
      <c r="C52" s="82" t="s">
        <v>49</v>
      </c>
      <c r="D52" s="29">
        <v>298</v>
      </c>
      <c r="E52" s="30">
        <v>9</v>
      </c>
      <c r="F52" s="30">
        <v>0</v>
      </c>
      <c r="G52" s="30">
        <v>0</v>
      </c>
      <c r="H52" s="141">
        <v>123</v>
      </c>
      <c r="I52" s="109">
        <f t="shared" si="1"/>
        <v>430</v>
      </c>
    </row>
    <row r="53" spans="1:9" s="36" customFormat="1" ht="12" customHeight="1">
      <c r="A53" s="137">
        <v>48</v>
      </c>
      <c r="B53" s="81"/>
      <c r="C53" s="82" t="s">
        <v>50</v>
      </c>
      <c r="D53" s="29">
        <v>247</v>
      </c>
      <c r="E53" s="30">
        <v>415</v>
      </c>
      <c r="F53" s="30">
        <v>0</v>
      </c>
      <c r="G53" s="30">
        <v>0</v>
      </c>
      <c r="H53" s="141">
        <v>0</v>
      </c>
      <c r="I53" s="109">
        <f t="shared" si="1"/>
        <v>662</v>
      </c>
    </row>
    <row r="54" spans="1:9" s="36" customFormat="1" ht="12" customHeight="1">
      <c r="A54" s="137">
        <v>49</v>
      </c>
      <c r="B54" s="81"/>
      <c r="C54" s="82" t="s">
        <v>51</v>
      </c>
      <c r="D54" s="29">
        <v>0</v>
      </c>
      <c r="E54" s="30">
        <v>26</v>
      </c>
      <c r="F54" s="30">
        <v>0</v>
      </c>
      <c r="G54" s="30">
        <v>0</v>
      </c>
      <c r="H54" s="141">
        <v>479</v>
      </c>
      <c r="I54" s="109">
        <f t="shared" si="1"/>
        <v>505</v>
      </c>
    </row>
    <row r="55" spans="1:9" s="36" customFormat="1" ht="12" customHeight="1">
      <c r="A55" s="137">
        <v>50</v>
      </c>
      <c r="B55" s="81"/>
      <c r="C55" s="82" t="s">
        <v>52</v>
      </c>
      <c r="D55" s="29">
        <v>0</v>
      </c>
      <c r="E55" s="30">
        <v>22</v>
      </c>
      <c r="F55" s="30">
        <v>0</v>
      </c>
      <c r="G55" s="30">
        <v>0</v>
      </c>
      <c r="H55" s="141">
        <v>403</v>
      </c>
      <c r="I55" s="109">
        <f t="shared" si="1"/>
        <v>425</v>
      </c>
    </row>
    <row r="56" spans="1:9" s="36" customFormat="1" ht="12" customHeight="1">
      <c r="A56" s="137">
        <v>51</v>
      </c>
      <c r="B56" s="81"/>
      <c r="C56" s="82" t="s">
        <v>53</v>
      </c>
      <c r="D56" s="29">
        <v>670</v>
      </c>
      <c r="E56" s="30">
        <v>942</v>
      </c>
      <c r="F56" s="30">
        <v>0</v>
      </c>
      <c r="G56" s="30">
        <v>0</v>
      </c>
      <c r="H56" s="141">
        <v>0</v>
      </c>
      <c r="I56" s="109">
        <f t="shared" si="1"/>
        <v>1612</v>
      </c>
    </row>
    <row r="57" spans="1:9" s="36" customFormat="1" ht="12" customHeight="1">
      <c r="A57" s="137">
        <v>52</v>
      </c>
      <c r="B57" s="81"/>
      <c r="C57" s="82" t="s">
        <v>54</v>
      </c>
      <c r="D57" s="29">
        <v>462</v>
      </c>
      <c r="E57" s="30">
        <v>135</v>
      </c>
      <c r="F57" s="30">
        <v>0</v>
      </c>
      <c r="G57" s="30">
        <v>0</v>
      </c>
      <c r="H57" s="141">
        <v>0</v>
      </c>
      <c r="I57" s="109">
        <f t="shared" si="1"/>
        <v>597</v>
      </c>
    </row>
    <row r="58" spans="1:9" s="36" customFormat="1" ht="12" customHeight="1">
      <c r="A58" s="137">
        <v>53</v>
      </c>
      <c r="B58" s="81"/>
      <c r="C58" s="82" t="s">
        <v>55</v>
      </c>
      <c r="D58" s="29">
        <v>0</v>
      </c>
      <c r="E58" s="30">
        <v>575</v>
      </c>
      <c r="F58" s="30">
        <v>0</v>
      </c>
      <c r="G58" s="30">
        <v>0</v>
      </c>
      <c r="H58" s="141">
        <v>0</v>
      </c>
      <c r="I58" s="109">
        <f t="shared" si="1"/>
        <v>575</v>
      </c>
    </row>
    <row r="59" spans="1:9" s="36" customFormat="1" ht="12" customHeight="1">
      <c r="A59" s="137">
        <v>54</v>
      </c>
      <c r="B59" s="81"/>
      <c r="C59" s="82" t="s">
        <v>56</v>
      </c>
      <c r="D59" s="29">
        <v>0</v>
      </c>
      <c r="E59" s="30">
        <v>549</v>
      </c>
      <c r="F59" s="30">
        <v>0</v>
      </c>
      <c r="G59" s="30">
        <v>0</v>
      </c>
      <c r="H59" s="141">
        <v>0</v>
      </c>
      <c r="I59" s="109">
        <f t="shared" si="1"/>
        <v>549</v>
      </c>
    </row>
    <row r="60" spans="1:9" s="36" customFormat="1" ht="12" customHeight="1">
      <c r="A60" s="137">
        <v>55</v>
      </c>
      <c r="B60" s="81"/>
      <c r="C60" s="82" t="s">
        <v>57</v>
      </c>
      <c r="D60" s="29">
        <v>541</v>
      </c>
      <c r="E60" s="30">
        <v>809</v>
      </c>
      <c r="F60" s="30">
        <v>0</v>
      </c>
      <c r="G60" s="30">
        <v>0</v>
      </c>
      <c r="H60" s="141">
        <v>0</v>
      </c>
      <c r="I60" s="109">
        <f t="shared" si="1"/>
        <v>1350</v>
      </c>
    </row>
    <row r="61" spans="1:9" s="36" customFormat="1" ht="12" customHeight="1">
      <c r="A61" s="137">
        <v>56</v>
      </c>
      <c r="B61" s="81"/>
      <c r="C61" s="82" t="s">
        <v>58</v>
      </c>
      <c r="D61" s="29">
        <v>753</v>
      </c>
      <c r="E61" s="30">
        <v>228</v>
      </c>
      <c r="F61" s="30">
        <v>0</v>
      </c>
      <c r="G61" s="30">
        <v>0</v>
      </c>
      <c r="H61" s="141">
        <v>0</v>
      </c>
      <c r="I61" s="109">
        <f t="shared" si="1"/>
        <v>981</v>
      </c>
    </row>
    <row r="62" spans="1:9" s="36" customFormat="1" ht="12" customHeight="1">
      <c r="A62" s="137">
        <v>57</v>
      </c>
      <c r="B62" s="81"/>
      <c r="C62" s="82" t="s">
        <v>59</v>
      </c>
      <c r="D62" s="29">
        <v>220</v>
      </c>
      <c r="E62" s="30">
        <v>307</v>
      </c>
      <c r="F62" s="30">
        <v>0</v>
      </c>
      <c r="G62" s="30">
        <v>0</v>
      </c>
      <c r="H62" s="141">
        <v>0</v>
      </c>
      <c r="I62" s="109">
        <f t="shared" si="1"/>
        <v>527</v>
      </c>
    </row>
    <row r="63" spans="1:9" s="36" customFormat="1" ht="12" customHeight="1">
      <c r="A63" s="137">
        <v>58</v>
      </c>
      <c r="B63" s="81"/>
      <c r="C63" s="82" t="s">
        <v>60</v>
      </c>
      <c r="D63" s="29">
        <v>575</v>
      </c>
      <c r="E63" s="30">
        <v>204</v>
      </c>
      <c r="F63" s="30">
        <v>0</v>
      </c>
      <c r="G63" s="30">
        <v>0</v>
      </c>
      <c r="H63" s="141">
        <v>0</v>
      </c>
      <c r="I63" s="109">
        <f t="shared" si="1"/>
        <v>779</v>
      </c>
    </row>
    <row r="64" spans="1:9" s="36" customFormat="1" ht="12" customHeight="1">
      <c r="A64" s="137">
        <v>59</v>
      </c>
      <c r="B64" s="81"/>
      <c r="C64" s="82" t="s">
        <v>61</v>
      </c>
      <c r="D64" s="29">
        <v>616</v>
      </c>
      <c r="E64" s="30">
        <v>333</v>
      </c>
      <c r="F64" s="30">
        <v>0</v>
      </c>
      <c r="G64" s="30">
        <v>0</v>
      </c>
      <c r="H64" s="141">
        <v>0</v>
      </c>
      <c r="I64" s="109">
        <f t="shared" si="1"/>
        <v>949</v>
      </c>
    </row>
    <row r="65" spans="1:9" s="36" customFormat="1" ht="12" customHeight="1">
      <c r="A65" s="137">
        <v>60</v>
      </c>
      <c r="B65" s="81"/>
      <c r="C65" s="82" t="s">
        <v>62</v>
      </c>
      <c r="D65" s="29">
        <v>248</v>
      </c>
      <c r="E65" s="30">
        <v>204</v>
      </c>
      <c r="F65" s="30">
        <v>0</v>
      </c>
      <c r="G65" s="30">
        <v>0</v>
      </c>
      <c r="H65" s="141">
        <v>0</v>
      </c>
      <c r="I65" s="109">
        <f t="shared" si="1"/>
        <v>452</v>
      </c>
    </row>
    <row r="66" spans="1:9" s="36" customFormat="1" ht="12" customHeight="1">
      <c r="A66" s="137">
        <v>61</v>
      </c>
      <c r="B66" s="81"/>
      <c r="C66" s="82" t="s">
        <v>63</v>
      </c>
      <c r="D66" s="29">
        <v>793</v>
      </c>
      <c r="E66" s="30">
        <v>382</v>
      </c>
      <c r="F66" s="30">
        <v>0</v>
      </c>
      <c r="G66" s="30">
        <v>0</v>
      </c>
      <c r="H66" s="141">
        <v>0</v>
      </c>
      <c r="I66" s="109">
        <f t="shared" si="1"/>
        <v>1175</v>
      </c>
    </row>
    <row r="67" spans="1:9" s="36" customFormat="1" ht="12" customHeight="1">
      <c r="A67" s="137">
        <v>62</v>
      </c>
      <c r="B67" s="81"/>
      <c r="C67" s="82" t="s">
        <v>64</v>
      </c>
      <c r="D67" s="29">
        <v>0</v>
      </c>
      <c r="E67" s="30">
        <v>253</v>
      </c>
      <c r="F67" s="30">
        <v>0</v>
      </c>
      <c r="G67" s="30">
        <v>0</v>
      </c>
      <c r="H67" s="141">
        <v>0</v>
      </c>
      <c r="I67" s="109">
        <f t="shared" si="1"/>
        <v>253</v>
      </c>
    </row>
    <row r="68" spans="1:9" s="36" customFormat="1" ht="12" customHeight="1">
      <c r="A68" s="137">
        <v>63</v>
      </c>
      <c r="B68" s="81"/>
      <c r="C68" s="82" t="s">
        <v>65</v>
      </c>
      <c r="D68" s="29">
        <v>0</v>
      </c>
      <c r="E68" s="30">
        <v>67</v>
      </c>
      <c r="F68" s="30">
        <v>0</v>
      </c>
      <c r="G68" s="30">
        <v>0</v>
      </c>
      <c r="H68" s="141">
        <v>0</v>
      </c>
      <c r="I68" s="109">
        <f t="shared" si="1"/>
        <v>67</v>
      </c>
    </row>
    <row r="69" spans="1:9" s="36" customFormat="1" ht="12" customHeight="1">
      <c r="A69" s="137">
        <v>64</v>
      </c>
      <c r="B69" s="81"/>
      <c r="C69" s="82" t="s">
        <v>66</v>
      </c>
      <c r="D69" s="29">
        <v>0</v>
      </c>
      <c r="E69" s="30">
        <v>135</v>
      </c>
      <c r="F69" s="30">
        <v>0</v>
      </c>
      <c r="G69" s="30">
        <v>0</v>
      </c>
      <c r="H69" s="141">
        <v>0</v>
      </c>
      <c r="I69" s="109">
        <f t="shared" si="1"/>
        <v>135</v>
      </c>
    </row>
    <row r="70" spans="1:9" s="36" customFormat="1" ht="12" customHeight="1">
      <c r="A70" s="137">
        <v>65</v>
      </c>
      <c r="B70" s="81"/>
      <c r="C70" s="82" t="s">
        <v>67</v>
      </c>
      <c r="D70" s="29">
        <v>313</v>
      </c>
      <c r="E70" s="30">
        <v>0</v>
      </c>
      <c r="F70" s="30">
        <v>0</v>
      </c>
      <c r="G70" s="30">
        <v>0</v>
      </c>
      <c r="H70" s="141">
        <v>0</v>
      </c>
      <c r="I70" s="109">
        <f aca="true" t="shared" si="2" ref="I70:I79">D70+E70+F70+G70+H70</f>
        <v>313</v>
      </c>
    </row>
    <row r="71" spans="1:9" s="36" customFormat="1" ht="12" customHeight="1">
      <c r="A71" s="137">
        <v>66</v>
      </c>
      <c r="B71" s="81"/>
      <c r="C71" s="82" t="s">
        <v>68</v>
      </c>
      <c r="D71" s="29">
        <v>0</v>
      </c>
      <c r="E71" s="30">
        <v>1104</v>
      </c>
      <c r="F71" s="30">
        <v>0</v>
      </c>
      <c r="G71" s="30">
        <v>0</v>
      </c>
      <c r="H71" s="141">
        <v>0</v>
      </c>
      <c r="I71" s="109">
        <f t="shared" si="2"/>
        <v>1104</v>
      </c>
    </row>
    <row r="72" spans="1:9" s="36" customFormat="1" ht="12" customHeight="1">
      <c r="A72" s="137">
        <v>67</v>
      </c>
      <c r="B72" s="81"/>
      <c r="C72" s="82" t="s">
        <v>69</v>
      </c>
      <c r="D72" s="29">
        <v>0</v>
      </c>
      <c r="E72" s="30">
        <v>911</v>
      </c>
      <c r="F72" s="30">
        <v>0</v>
      </c>
      <c r="G72" s="30">
        <v>0</v>
      </c>
      <c r="H72" s="141">
        <v>0</v>
      </c>
      <c r="I72" s="109">
        <f t="shared" si="2"/>
        <v>911</v>
      </c>
    </row>
    <row r="73" spans="1:9" s="36" customFormat="1" ht="12" customHeight="1">
      <c r="A73" s="137">
        <v>68</v>
      </c>
      <c r="B73" s="81"/>
      <c r="C73" s="82" t="s">
        <v>70</v>
      </c>
      <c r="D73" s="29">
        <v>137</v>
      </c>
      <c r="E73" s="30">
        <v>186</v>
      </c>
      <c r="F73" s="30">
        <v>0</v>
      </c>
      <c r="G73" s="30">
        <v>0</v>
      </c>
      <c r="H73" s="141">
        <v>97</v>
      </c>
      <c r="I73" s="109">
        <f t="shared" si="2"/>
        <v>420</v>
      </c>
    </row>
    <row r="74" spans="1:9" s="36" customFormat="1" ht="12" customHeight="1">
      <c r="A74" s="137">
        <v>69</v>
      </c>
      <c r="B74" s="81"/>
      <c r="C74" s="82" t="s">
        <v>71</v>
      </c>
      <c r="D74" s="29">
        <v>819</v>
      </c>
      <c r="E74" s="30">
        <v>236</v>
      </c>
      <c r="F74" s="30">
        <v>0</v>
      </c>
      <c r="G74" s="30">
        <v>0</v>
      </c>
      <c r="H74" s="141">
        <v>0</v>
      </c>
      <c r="I74" s="109">
        <f t="shared" si="2"/>
        <v>1055</v>
      </c>
    </row>
    <row r="75" spans="1:9" s="36" customFormat="1" ht="12" customHeight="1">
      <c r="A75" s="137">
        <v>70</v>
      </c>
      <c r="B75" s="81"/>
      <c r="C75" s="82" t="s">
        <v>72</v>
      </c>
      <c r="D75" s="29">
        <v>153</v>
      </c>
      <c r="E75" s="30">
        <v>298</v>
      </c>
      <c r="F75" s="30">
        <v>0</v>
      </c>
      <c r="G75" s="30">
        <v>0</v>
      </c>
      <c r="H75" s="141">
        <v>0</v>
      </c>
      <c r="I75" s="109">
        <f t="shared" si="2"/>
        <v>451</v>
      </c>
    </row>
    <row r="76" spans="1:9" s="36" customFormat="1" ht="12" customHeight="1">
      <c r="A76" s="137">
        <v>71</v>
      </c>
      <c r="B76" s="81"/>
      <c r="C76" s="82" t="s">
        <v>73</v>
      </c>
      <c r="D76" s="29">
        <v>117</v>
      </c>
      <c r="E76" s="30">
        <v>50</v>
      </c>
      <c r="F76" s="30">
        <v>0</v>
      </c>
      <c r="G76" s="30">
        <v>0</v>
      </c>
      <c r="H76" s="141">
        <v>0</v>
      </c>
      <c r="I76" s="109">
        <f t="shared" si="2"/>
        <v>167</v>
      </c>
    </row>
    <row r="77" spans="1:9" s="36" customFormat="1" ht="12" customHeight="1">
      <c r="A77" s="137">
        <v>72</v>
      </c>
      <c r="B77" s="81"/>
      <c r="C77" s="82" t="s">
        <v>74</v>
      </c>
      <c r="D77" s="29">
        <v>72</v>
      </c>
      <c r="E77" s="30">
        <v>407</v>
      </c>
      <c r="F77" s="30">
        <v>0</v>
      </c>
      <c r="G77" s="30">
        <v>0</v>
      </c>
      <c r="H77" s="141">
        <v>0</v>
      </c>
      <c r="I77" s="109">
        <f t="shared" si="2"/>
        <v>479</v>
      </c>
    </row>
    <row r="78" spans="1:9" s="36" customFormat="1" ht="12" customHeight="1">
      <c r="A78" s="137">
        <v>73</v>
      </c>
      <c r="B78" s="81"/>
      <c r="C78" s="82" t="s">
        <v>75</v>
      </c>
      <c r="D78" s="29">
        <v>94</v>
      </c>
      <c r="E78" s="30">
        <v>181</v>
      </c>
      <c r="F78" s="30">
        <v>0</v>
      </c>
      <c r="G78" s="30">
        <v>0</v>
      </c>
      <c r="H78" s="141">
        <v>0</v>
      </c>
      <c r="I78" s="109">
        <f t="shared" si="2"/>
        <v>275</v>
      </c>
    </row>
    <row r="79" spans="1:9" s="36" customFormat="1" ht="12" customHeight="1" thickBot="1">
      <c r="A79" s="137">
        <v>74</v>
      </c>
      <c r="B79" s="76"/>
      <c r="C79" s="101" t="s">
        <v>76</v>
      </c>
      <c r="D79" s="31">
        <v>31</v>
      </c>
      <c r="E79" s="112">
        <v>26</v>
      </c>
      <c r="F79" s="112">
        <v>0</v>
      </c>
      <c r="G79" s="112">
        <v>0</v>
      </c>
      <c r="H79" s="144">
        <v>0</v>
      </c>
      <c r="I79" s="113">
        <f t="shared" si="2"/>
        <v>57</v>
      </c>
    </row>
    <row r="80" spans="2:9" s="36" customFormat="1" ht="12" customHeight="1" thickBot="1">
      <c r="B80" s="78"/>
      <c r="C80" s="114" t="s">
        <v>77</v>
      </c>
      <c r="D80" s="145">
        <f aca="true" t="shared" si="3" ref="D80:I80">SUM(D6:D79)</f>
        <v>74637</v>
      </c>
      <c r="E80" s="146">
        <f t="shared" si="3"/>
        <v>55353</v>
      </c>
      <c r="F80" s="146">
        <f t="shared" si="3"/>
        <v>457</v>
      </c>
      <c r="G80" s="146">
        <f t="shared" si="3"/>
        <v>28426</v>
      </c>
      <c r="H80" s="147">
        <f t="shared" si="3"/>
        <v>4156</v>
      </c>
      <c r="I80" s="34">
        <f t="shared" si="3"/>
        <v>163029</v>
      </c>
    </row>
    <row r="81" s="36" customFormat="1" ht="12" customHeight="1">
      <c r="I81" s="77"/>
    </row>
    <row r="82" s="36" customFormat="1" ht="12" customHeight="1"/>
    <row r="83" s="36" customFormat="1" ht="12" customHeight="1"/>
    <row r="84" s="36" customFormat="1" ht="12" customHeight="1"/>
    <row r="85" s="36" customFormat="1" ht="12" customHeight="1"/>
    <row r="86" s="36" customFormat="1" ht="12" customHeight="1"/>
    <row r="87" s="36" customFormat="1" ht="12" customHeight="1"/>
    <row r="88" s="36" customFormat="1" ht="12" customHeight="1"/>
    <row r="89" s="36" customFormat="1" ht="12" customHeight="1"/>
    <row r="90" s="36" customFormat="1" ht="12" customHeight="1"/>
    <row r="91" s="36" customFormat="1" ht="12" customHeight="1"/>
    <row r="92" s="36" customFormat="1" ht="12" customHeight="1"/>
    <row r="93" s="36" customFormat="1" ht="12" customHeight="1"/>
    <row r="94" s="36" customFormat="1" ht="12" customHeight="1"/>
    <row r="95" s="36" customFormat="1" ht="12" customHeight="1"/>
    <row r="96" s="36" customFormat="1" ht="12" customHeight="1"/>
    <row r="97" s="36" customFormat="1" ht="12" customHeight="1"/>
    <row r="98" s="36" customFormat="1" ht="12" customHeight="1"/>
    <row r="99" s="36" customFormat="1" ht="12" customHeight="1"/>
    <row r="100" s="36" customFormat="1" ht="12" customHeight="1"/>
    <row r="101" s="36" customFormat="1" ht="12" customHeight="1"/>
    <row r="102" s="36" customFormat="1" ht="12" customHeight="1"/>
    <row r="103" s="36" customFormat="1" ht="12" customHeight="1"/>
    <row r="104" s="36" customFormat="1" ht="12" customHeight="1"/>
    <row r="105" s="36" customFormat="1" ht="12" customHeight="1"/>
    <row r="106" s="36" customFormat="1" ht="12" customHeight="1"/>
    <row r="107" s="36" customFormat="1" ht="12" customHeight="1"/>
    <row r="108" s="36" customFormat="1" ht="12" customHeight="1"/>
    <row r="109" s="36" customFormat="1" ht="12" customHeight="1"/>
    <row r="110" s="36" customFormat="1" ht="12" customHeight="1"/>
    <row r="111" s="36" customFormat="1" ht="12" customHeight="1"/>
    <row r="112" s="36" customFormat="1" ht="12" customHeight="1"/>
    <row r="113" s="36" customFormat="1" ht="12" customHeight="1"/>
    <row r="114" s="36" customFormat="1" ht="12" customHeight="1"/>
    <row r="115" s="36" customFormat="1" ht="12" customHeight="1"/>
    <row r="116" s="36" customFormat="1" ht="12" customHeight="1"/>
    <row r="117" s="36" customFormat="1" ht="12" customHeight="1"/>
    <row r="118" s="36" customFormat="1" ht="12" customHeight="1"/>
    <row r="119" s="36" customFormat="1" ht="12" customHeight="1"/>
    <row r="120" s="36" customFormat="1" ht="12" customHeight="1"/>
    <row r="121" s="36" customFormat="1" ht="12" customHeight="1"/>
    <row r="122" s="36" customFormat="1" ht="12" customHeight="1"/>
    <row r="123" s="36" customFormat="1" ht="12" customHeight="1"/>
    <row r="124" s="36" customFormat="1" ht="12" customHeight="1"/>
    <row r="125" s="36" customFormat="1" ht="12" customHeight="1"/>
    <row r="126" s="36" customFormat="1" ht="12" customHeight="1"/>
    <row r="127" s="36" customFormat="1" ht="12" customHeight="1"/>
    <row r="128" s="36" customFormat="1" ht="12" customHeight="1"/>
    <row r="129" s="36" customFormat="1" ht="12" customHeight="1"/>
    <row r="130" s="36" customFormat="1" ht="12" customHeight="1"/>
    <row r="131" s="36" customFormat="1" ht="12" customHeight="1"/>
    <row r="132" s="36" customFormat="1" ht="12" customHeight="1"/>
    <row r="133" s="36" customFormat="1" ht="12" customHeight="1"/>
    <row r="134" s="36" customFormat="1" ht="12" customHeight="1"/>
    <row r="135" s="36" customFormat="1" ht="12" customHeight="1"/>
    <row r="136" s="36" customFormat="1" ht="12" customHeight="1"/>
    <row r="137" s="36" customFormat="1" ht="12" customHeight="1"/>
    <row r="138" s="36" customFormat="1" ht="12" customHeight="1"/>
    <row r="139" s="36" customFormat="1" ht="12" customHeight="1"/>
    <row r="140" s="36" customFormat="1" ht="12" customHeight="1"/>
    <row r="141" s="36" customFormat="1" ht="12" customHeight="1"/>
    <row r="142" s="36" customFormat="1" ht="12" customHeight="1"/>
    <row r="143" s="36" customFormat="1" ht="12" customHeight="1"/>
    <row r="144" s="36" customFormat="1" ht="12" customHeight="1"/>
    <row r="145" s="36" customFormat="1" ht="12" customHeight="1"/>
    <row r="146" s="36" customFormat="1" ht="12" customHeight="1"/>
    <row r="147" s="36" customFormat="1" ht="12" customHeight="1"/>
    <row r="148" s="36" customFormat="1" ht="12" customHeight="1"/>
    <row r="149" s="36" customFormat="1" ht="12" customHeight="1"/>
    <row r="150" s="36" customFormat="1" ht="12" customHeight="1"/>
    <row r="151" s="36" customFormat="1" ht="12" customHeight="1"/>
    <row r="152" s="36" customFormat="1" ht="12" customHeight="1"/>
    <row r="153" s="36" customFormat="1" ht="12" customHeight="1"/>
    <row r="154" s="36" customFormat="1" ht="12" customHeight="1"/>
    <row r="155" s="36" customFormat="1" ht="12" customHeight="1"/>
    <row r="156" s="36" customFormat="1" ht="12" customHeight="1"/>
    <row r="157" s="36" customFormat="1" ht="12" customHeight="1"/>
    <row r="158" s="36" customFormat="1" ht="12" customHeight="1"/>
    <row r="159" s="36" customFormat="1" ht="12" customHeight="1"/>
    <row r="160" s="36" customFormat="1" ht="12" customHeight="1"/>
    <row r="161" s="36" customFormat="1" ht="12" customHeight="1"/>
    <row r="162" s="36" customFormat="1" ht="12" customHeight="1"/>
    <row r="163" s="36" customFormat="1" ht="12" customHeight="1"/>
    <row r="164" s="36" customFormat="1" ht="12" customHeight="1"/>
    <row r="165" s="36" customFormat="1" ht="12" customHeight="1"/>
    <row r="166" s="36" customFormat="1" ht="12" customHeight="1"/>
    <row r="167" s="36" customFormat="1" ht="12" customHeight="1"/>
    <row r="168" s="36" customFormat="1" ht="12" customHeight="1"/>
    <row r="169" s="36" customFormat="1" ht="12" customHeight="1"/>
    <row r="170" s="36" customFormat="1" ht="12" customHeight="1"/>
    <row r="171" s="36" customFormat="1" ht="12" customHeight="1"/>
    <row r="172" s="36" customFormat="1" ht="12" customHeight="1"/>
    <row r="173" s="36" customFormat="1" ht="12" customHeight="1"/>
    <row r="174" s="36" customFormat="1" ht="12" customHeight="1"/>
    <row r="175" s="36" customFormat="1" ht="12" customHeight="1"/>
    <row r="176" s="36" customFormat="1" ht="12" customHeight="1"/>
    <row r="177" s="36" customFormat="1" ht="12" customHeight="1"/>
    <row r="178" s="36" customFormat="1" ht="12" customHeight="1"/>
    <row r="179" s="36" customFormat="1" ht="12" customHeight="1"/>
    <row r="180" s="36" customFormat="1" ht="12" customHeight="1"/>
    <row r="181" s="36" customFormat="1" ht="12" customHeight="1"/>
    <row r="182" s="36" customFormat="1" ht="12" customHeight="1"/>
    <row r="183" s="36" customFormat="1" ht="12" customHeight="1"/>
    <row r="184" s="36" customFormat="1" ht="12" customHeight="1"/>
    <row r="185" s="36" customFormat="1" ht="12" customHeight="1"/>
    <row r="186" s="36" customFormat="1" ht="12" customHeight="1"/>
    <row r="187" s="36" customFormat="1" ht="12" customHeight="1"/>
    <row r="188" s="36" customFormat="1" ht="12" customHeight="1"/>
    <row r="189" s="36" customFormat="1" ht="12" customHeight="1"/>
    <row r="190" s="36" customFormat="1" ht="12" customHeight="1"/>
    <row r="191" s="36" customFormat="1" ht="12" customHeight="1"/>
    <row r="192" s="36" customFormat="1" ht="12" customHeight="1"/>
    <row r="193" s="36" customFormat="1" ht="12" customHeight="1"/>
    <row r="194" s="36" customFormat="1" ht="12" customHeight="1"/>
    <row r="195" s="36" customFormat="1" ht="12" customHeight="1"/>
    <row r="196" s="36" customFormat="1" ht="12" customHeight="1"/>
    <row r="197" s="36" customFormat="1" ht="12" customHeight="1"/>
    <row r="198" s="36" customFormat="1" ht="12" customHeight="1"/>
    <row r="199" s="36" customFormat="1" ht="12" customHeight="1"/>
    <row r="200" s="36" customFormat="1" ht="12" customHeight="1"/>
    <row r="201" s="36" customFormat="1" ht="12" customHeight="1"/>
    <row r="202" s="36" customFormat="1" ht="12" customHeight="1"/>
    <row r="203" s="36" customFormat="1" ht="12" customHeight="1"/>
    <row r="204" s="36" customFormat="1" ht="12" customHeight="1"/>
    <row r="205" s="36" customFormat="1" ht="12" customHeight="1"/>
    <row r="206" s="36" customFormat="1" ht="12" customHeight="1"/>
    <row r="207" s="36" customFormat="1" ht="12" customHeight="1"/>
    <row r="208" s="36" customFormat="1" ht="12" customHeight="1"/>
    <row r="209" s="36" customFormat="1" ht="12" customHeight="1"/>
    <row r="210" s="36" customFormat="1" ht="12" customHeight="1"/>
    <row r="211" s="36" customFormat="1" ht="12" customHeight="1"/>
    <row r="212" s="36" customFormat="1" ht="12" customHeight="1"/>
    <row r="213" s="36" customFormat="1" ht="12" customHeight="1"/>
    <row r="214" s="36" customFormat="1" ht="12" customHeight="1"/>
    <row r="215" s="36" customFormat="1" ht="12" customHeight="1"/>
    <row r="216" s="36" customFormat="1" ht="12" customHeight="1"/>
    <row r="217" s="36" customFormat="1" ht="12" customHeight="1"/>
    <row r="218" s="36" customFormat="1" ht="12" customHeight="1"/>
    <row r="219" s="36" customFormat="1" ht="12" customHeight="1"/>
    <row r="220" s="36" customFormat="1" ht="12" customHeight="1"/>
    <row r="221" s="36" customFormat="1" ht="12" customHeight="1"/>
    <row r="222" s="36" customFormat="1" ht="12" customHeight="1"/>
    <row r="223" s="36" customFormat="1" ht="12" customHeight="1"/>
    <row r="224" s="36" customFormat="1" ht="12" customHeight="1"/>
    <row r="225" s="36" customFormat="1" ht="12" customHeight="1"/>
    <row r="226" s="36" customFormat="1" ht="12" customHeight="1"/>
    <row r="227" s="36" customFormat="1" ht="12" customHeight="1"/>
    <row r="228" s="36" customFormat="1" ht="12" customHeight="1"/>
    <row r="229" s="36" customFormat="1" ht="12" customHeight="1"/>
    <row r="230" s="36" customFormat="1" ht="12" customHeight="1"/>
    <row r="231" s="36" customFormat="1" ht="12" customHeight="1"/>
    <row r="232" s="36" customFormat="1" ht="12" customHeight="1"/>
    <row r="233" s="36" customFormat="1" ht="12" customHeight="1"/>
    <row r="234" s="36" customFormat="1" ht="12" customHeight="1"/>
    <row r="235" s="36" customFormat="1" ht="12" customHeight="1"/>
    <row r="236" s="36" customFormat="1" ht="12" customHeight="1"/>
    <row r="237" s="36" customFormat="1" ht="12" customHeight="1"/>
    <row r="238" s="36" customFormat="1" ht="12" customHeight="1"/>
    <row r="239" s="36" customFormat="1" ht="12" customHeight="1"/>
    <row r="240" s="36" customFormat="1" ht="12" customHeight="1"/>
    <row r="241" s="36" customFormat="1" ht="12" customHeight="1"/>
    <row r="242" s="36" customFormat="1" ht="12" customHeight="1"/>
    <row r="243" s="36" customFormat="1" ht="12" customHeight="1"/>
    <row r="244" s="36" customFormat="1" ht="12" customHeight="1"/>
    <row r="245" s="36" customFormat="1" ht="12" customHeight="1"/>
    <row r="246" s="36" customFormat="1" ht="12" customHeight="1"/>
    <row r="247" s="36" customFormat="1" ht="12" customHeight="1"/>
    <row r="248" s="36" customFormat="1" ht="12" customHeight="1"/>
    <row r="249" s="36" customFormat="1" ht="12" customHeight="1"/>
    <row r="250" s="36" customFormat="1" ht="12" customHeight="1"/>
    <row r="251" s="36" customFormat="1" ht="12" customHeight="1"/>
    <row r="252" s="36" customFormat="1" ht="12" customHeight="1"/>
    <row r="253" s="36" customFormat="1" ht="12" customHeight="1"/>
    <row r="254" s="36" customFormat="1" ht="12" customHeight="1"/>
    <row r="255" s="36" customFormat="1" ht="12" customHeight="1"/>
    <row r="256" s="36" customFormat="1" ht="12" customHeight="1"/>
    <row r="257" s="36" customFormat="1" ht="12" customHeight="1"/>
    <row r="258" s="36" customFormat="1" ht="12" customHeight="1"/>
    <row r="259" s="36" customFormat="1" ht="12" customHeight="1"/>
  </sheetData>
  <printOptions/>
  <pageMargins left="0.75" right="0.75" top="1" bottom="1" header="0.512" footer="0.512"/>
  <pageSetup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1"/>
  <sheetViews>
    <sheetView showGridLines="0" view="pageBreakPreview" zoomScaleNormal="50" zoomScaleSheetLayoutView="100" workbookViewId="0" topLeftCell="B1">
      <pane xSplit="2" ySplit="5" topLeftCell="D60" activePane="bottomRight" state="frozen"/>
      <selection pane="topLeft" activeCell="B1" sqref="B1"/>
      <selection pane="topRight" activeCell="D1" sqref="D1"/>
      <selection pane="bottomLeft" activeCell="B8" sqref="B8"/>
      <selection pane="bottomRight" activeCell="C2" sqref="C2"/>
    </sheetView>
  </sheetViews>
  <sheetFormatPr defaultColWidth="10.66015625" defaultRowHeight="18"/>
  <cols>
    <col min="2" max="2" width="0.6640625" style="0" customWidth="1"/>
    <col min="3" max="3" width="10.66015625" style="0" customWidth="1"/>
    <col min="4" max="11" width="7.58203125" style="0" customWidth="1"/>
  </cols>
  <sheetData>
    <row r="1" spans="3:5" s="36" customFormat="1" ht="12" customHeight="1">
      <c r="C1" s="20" t="s">
        <v>261</v>
      </c>
      <c r="D1" s="20"/>
      <c r="E1" s="20"/>
    </row>
    <row r="2" spans="3:10" s="36" customFormat="1" ht="12" customHeight="1" thickBot="1">
      <c r="C2" s="20" t="s">
        <v>120</v>
      </c>
      <c r="D2" s="20"/>
      <c r="E2" s="20"/>
      <c r="J2" s="36" t="s">
        <v>243</v>
      </c>
    </row>
    <row r="3" spans="2:11" s="36" customFormat="1" ht="12" customHeight="1">
      <c r="B3" s="90"/>
      <c r="C3" s="133"/>
      <c r="D3" s="151"/>
      <c r="E3" s="152"/>
      <c r="F3" s="73" t="s">
        <v>121</v>
      </c>
      <c r="G3" s="123"/>
      <c r="H3" s="123"/>
      <c r="I3" s="123"/>
      <c r="J3" s="123"/>
      <c r="K3" s="100"/>
    </row>
    <row r="4" spans="2:11" s="36" customFormat="1" ht="12" customHeight="1">
      <c r="B4" s="76"/>
      <c r="C4" s="120" t="s">
        <v>1</v>
      </c>
      <c r="D4" s="403" t="s">
        <v>122</v>
      </c>
      <c r="E4" s="156" t="s">
        <v>123</v>
      </c>
      <c r="F4" s="24" t="s">
        <v>78</v>
      </c>
      <c r="G4" s="25" t="s">
        <v>110</v>
      </c>
      <c r="H4" s="125" t="s">
        <v>111</v>
      </c>
      <c r="I4" s="126" t="s">
        <v>112</v>
      </c>
      <c r="J4" s="25" t="s">
        <v>113</v>
      </c>
      <c r="K4" s="131" t="s">
        <v>100</v>
      </c>
    </row>
    <row r="5" spans="2:11" s="36" customFormat="1" ht="12" customHeight="1" thickBot="1">
      <c r="B5" s="84"/>
      <c r="C5" s="121"/>
      <c r="D5" s="26"/>
      <c r="E5" s="121"/>
      <c r="F5" s="27" t="s">
        <v>114</v>
      </c>
      <c r="G5" s="28" t="s">
        <v>115</v>
      </c>
      <c r="H5" s="128" t="s">
        <v>116</v>
      </c>
      <c r="I5" s="129" t="s">
        <v>117</v>
      </c>
      <c r="J5" s="130" t="s">
        <v>117</v>
      </c>
      <c r="K5" s="157"/>
    </row>
    <row r="6" spans="1:12" s="36" customFormat="1" ht="12" customHeight="1">
      <c r="A6" s="137">
        <v>1</v>
      </c>
      <c r="B6" s="81"/>
      <c r="C6" s="82" t="s">
        <v>3</v>
      </c>
      <c r="D6" s="158">
        <v>0</v>
      </c>
      <c r="E6" s="159">
        <v>1781</v>
      </c>
      <c r="F6" s="160">
        <v>0</v>
      </c>
      <c r="G6" s="161">
        <v>123</v>
      </c>
      <c r="H6" s="161">
        <v>0</v>
      </c>
      <c r="I6" s="161">
        <v>0</v>
      </c>
      <c r="J6" s="161">
        <v>0</v>
      </c>
      <c r="K6" s="162">
        <f aca="true" t="shared" si="0" ref="K6:K37">SUM(D6:J6)</f>
        <v>1904</v>
      </c>
      <c r="L6" s="154"/>
    </row>
    <row r="7" spans="1:11" s="36" customFormat="1" ht="12" customHeight="1">
      <c r="A7" s="137">
        <v>2</v>
      </c>
      <c r="B7" s="81"/>
      <c r="C7" s="82" t="s">
        <v>4</v>
      </c>
      <c r="D7" s="158">
        <v>275</v>
      </c>
      <c r="E7" s="159">
        <v>2727</v>
      </c>
      <c r="F7" s="160">
        <v>44</v>
      </c>
      <c r="G7" s="161">
        <v>149</v>
      </c>
      <c r="H7" s="161">
        <v>0</v>
      </c>
      <c r="I7" s="161">
        <v>0</v>
      </c>
      <c r="J7" s="161">
        <v>0</v>
      </c>
      <c r="K7" s="162">
        <f t="shared" si="0"/>
        <v>3195</v>
      </c>
    </row>
    <row r="8" spans="1:11" s="36" customFormat="1" ht="12" customHeight="1">
      <c r="A8" s="137">
        <v>3</v>
      </c>
      <c r="B8" s="81"/>
      <c r="C8" s="82" t="s">
        <v>5</v>
      </c>
      <c r="D8" s="158">
        <v>544</v>
      </c>
      <c r="E8" s="159">
        <v>0</v>
      </c>
      <c r="F8" s="160">
        <v>112</v>
      </c>
      <c r="G8" s="161">
        <v>0</v>
      </c>
      <c r="H8" s="161">
        <v>0</v>
      </c>
      <c r="I8" s="161">
        <v>0</v>
      </c>
      <c r="J8" s="161">
        <v>0</v>
      </c>
      <c r="K8" s="162">
        <f t="shared" si="0"/>
        <v>656</v>
      </c>
    </row>
    <row r="9" spans="1:11" s="36" customFormat="1" ht="12" customHeight="1">
      <c r="A9" s="137">
        <v>4</v>
      </c>
      <c r="B9" s="81"/>
      <c r="C9" s="82" t="s">
        <v>6</v>
      </c>
      <c r="D9" s="158">
        <v>0</v>
      </c>
      <c r="E9" s="159">
        <v>4706</v>
      </c>
      <c r="F9" s="160">
        <v>586</v>
      </c>
      <c r="G9" s="161">
        <v>0</v>
      </c>
      <c r="H9" s="161">
        <v>0</v>
      </c>
      <c r="I9" s="161">
        <v>0</v>
      </c>
      <c r="J9" s="161">
        <v>0</v>
      </c>
      <c r="K9" s="162">
        <f t="shared" si="0"/>
        <v>5292</v>
      </c>
    </row>
    <row r="10" spans="1:11" s="36" customFormat="1" ht="12" customHeight="1">
      <c r="A10" s="137">
        <v>5</v>
      </c>
      <c r="B10" s="81"/>
      <c r="C10" s="82" t="s">
        <v>7</v>
      </c>
      <c r="D10" s="158">
        <v>4683</v>
      </c>
      <c r="E10" s="159">
        <v>5011</v>
      </c>
      <c r="F10" s="160">
        <v>237</v>
      </c>
      <c r="G10" s="161">
        <v>0</v>
      </c>
      <c r="H10" s="161">
        <v>0</v>
      </c>
      <c r="I10" s="161">
        <v>0</v>
      </c>
      <c r="J10" s="161">
        <v>0</v>
      </c>
      <c r="K10" s="162">
        <f t="shared" si="0"/>
        <v>9931</v>
      </c>
    </row>
    <row r="11" spans="1:11" s="36" customFormat="1" ht="12" customHeight="1">
      <c r="A11" s="137">
        <v>6</v>
      </c>
      <c r="B11" s="81"/>
      <c r="C11" s="82" t="s">
        <v>8</v>
      </c>
      <c r="D11" s="158">
        <v>393</v>
      </c>
      <c r="E11" s="159">
        <v>1519</v>
      </c>
      <c r="F11" s="160">
        <v>144</v>
      </c>
      <c r="G11" s="161">
        <v>0</v>
      </c>
      <c r="H11" s="161">
        <v>0</v>
      </c>
      <c r="I11" s="161">
        <v>0</v>
      </c>
      <c r="J11" s="161">
        <v>0</v>
      </c>
      <c r="K11" s="162">
        <f t="shared" si="0"/>
        <v>2056</v>
      </c>
    </row>
    <row r="12" spans="1:11" s="36" customFormat="1" ht="12" customHeight="1">
      <c r="A12" s="137">
        <v>7</v>
      </c>
      <c r="B12" s="81"/>
      <c r="C12" s="82" t="s">
        <v>9</v>
      </c>
      <c r="D12" s="158">
        <v>168</v>
      </c>
      <c r="E12" s="159">
        <v>0</v>
      </c>
      <c r="F12" s="160">
        <v>234</v>
      </c>
      <c r="G12" s="161">
        <v>626</v>
      </c>
      <c r="H12" s="161">
        <v>0</v>
      </c>
      <c r="I12" s="161">
        <v>0</v>
      </c>
      <c r="J12" s="161">
        <v>0</v>
      </c>
      <c r="K12" s="162">
        <f t="shared" si="0"/>
        <v>1028</v>
      </c>
    </row>
    <row r="13" spans="1:11" s="36" customFormat="1" ht="12" customHeight="1">
      <c r="A13" s="137">
        <v>8</v>
      </c>
      <c r="B13" s="81"/>
      <c r="C13" s="82" t="s">
        <v>10</v>
      </c>
      <c r="D13" s="158">
        <v>373</v>
      </c>
      <c r="E13" s="159">
        <v>10808</v>
      </c>
      <c r="F13" s="160">
        <v>0</v>
      </c>
      <c r="G13" s="161">
        <v>0</v>
      </c>
      <c r="H13" s="161">
        <v>0</v>
      </c>
      <c r="I13" s="161">
        <v>0</v>
      </c>
      <c r="J13" s="161">
        <v>134</v>
      </c>
      <c r="K13" s="162">
        <f t="shared" si="0"/>
        <v>11315</v>
      </c>
    </row>
    <row r="14" spans="1:11" s="36" customFormat="1" ht="12" customHeight="1">
      <c r="A14" s="137">
        <v>9</v>
      </c>
      <c r="B14" s="81"/>
      <c r="C14" s="82" t="s">
        <v>11</v>
      </c>
      <c r="D14" s="158">
        <v>410</v>
      </c>
      <c r="E14" s="159">
        <v>5000</v>
      </c>
      <c r="F14" s="160">
        <v>773</v>
      </c>
      <c r="G14" s="161">
        <v>0</v>
      </c>
      <c r="H14" s="161">
        <v>0</v>
      </c>
      <c r="I14" s="161">
        <v>0</v>
      </c>
      <c r="J14" s="161">
        <v>0</v>
      </c>
      <c r="K14" s="162">
        <f t="shared" si="0"/>
        <v>6183</v>
      </c>
    </row>
    <row r="15" spans="1:11" s="36" customFormat="1" ht="12" customHeight="1">
      <c r="A15" s="137">
        <v>10</v>
      </c>
      <c r="B15" s="81"/>
      <c r="C15" s="82" t="s">
        <v>12</v>
      </c>
      <c r="D15" s="158">
        <v>13</v>
      </c>
      <c r="E15" s="159">
        <v>11434</v>
      </c>
      <c r="F15" s="160">
        <v>0</v>
      </c>
      <c r="G15" s="161">
        <v>0</v>
      </c>
      <c r="H15" s="161">
        <v>0</v>
      </c>
      <c r="I15" s="161">
        <v>0</v>
      </c>
      <c r="J15" s="161">
        <v>0</v>
      </c>
      <c r="K15" s="162">
        <f t="shared" si="0"/>
        <v>11447</v>
      </c>
    </row>
    <row r="16" spans="1:11" s="36" customFormat="1" ht="12" customHeight="1">
      <c r="A16" s="137">
        <v>11</v>
      </c>
      <c r="B16" s="81"/>
      <c r="C16" s="82" t="s">
        <v>13</v>
      </c>
      <c r="D16" s="158">
        <v>4525</v>
      </c>
      <c r="E16" s="159">
        <v>26511</v>
      </c>
      <c r="F16" s="160">
        <v>3920</v>
      </c>
      <c r="G16" s="161">
        <v>0</v>
      </c>
      <c r="H16" s="161">
        <v>0</v>
      </c>
      <c r="I16" s="161">
        <v>0</v>
      </c>
      <c r="J16" s="161">
        <v>0</v>
      </c>
      <c r="K16" s="162">
        <f t="shared" si="0"/>
        <v>34956</v>
      </c>
    </row>
    <row r="17" spans="1:11" s="36" customFormat="1" ht="12" customHeight="1">
      <c r="A17" s="137">
        <v>12</v>
      </c>
      <c r="B17" s="81"/>
      <c r="C17" s="82" t="s">
        <v>14</v>
      </c>
      <c r="D17" s="158">
        <v>0</v>
      </c>
      <c r="E17" s="159">
        <v>3515</v>
      </c>
      <c r="F17" s="160">
        <v>0</v>
      </c>
      <c r="G17" s="161">
        <v>340</v>
      </c>
      <c r="H17" s="161">
        <v>0</v>
      </c>
      <c r="I17" s="161">
        <v>0</v>
      </c>
      <c r="J17" s="161">
        <v>0</v>
      </c>
      <c r="K17" s="162">
        <f t="shared" si="0"/>
        <v>3855</v>
      </c>
    </row>
    <row r="18" spans="1:11" s="36" customFormat="1" ht="12" customHeight="1">
      <c r="A18" s="137">
        <v>13</v>
      </c>
      <c r="B18" s="81"/>
      <c r="C18" s="82" t="s">
        <v>15</v>
      </c>
      <c r="D18" s="158">
        <v>0</v>
      </c>
      <c r="E18" s="159">
        <v>3400</v>
      </c>
      <c r="F18" s="160">
        <v>0</v>
      </c>
      <c r="G18" s="161">
        <v>441</v>
      </c>
      <c r="H18" s="161">
        <v>0</v>
      </c>
      <c r="I18" s="161">
        <v>0</v>
      </c>
      <c r="J18" s="161">
        <v>0</v>
      </c>
      <c r="K18" s="162">
        <f t="shared" si="0"/>
        <v>3841</v>
      </c>
    </row>
    <row r="19" spans="1:11" s="36" customFormat="1" ht="12" customHeight="1">
      <c r="A19" s="137">
        <v>14</v>
      </c>
      <c r="B19" s="81"/>
      <c r="C19" s="82" t="s">
        <v>16</v>
      </c>
      <c r="D19" s="158">
        <v>1927</v>
      </c>
      <c r="E19" s="159">
        <v>1983</v>
      </c>
      <c r="F19" s="160">
        <v>1418</v>
      </c>
      <c r="G19" s="161">
        <v>0</v>
      </c>
      <c r="H19" s="161">
        <v>0</v>
      </c>
      <c r="I19" s="161">
        <v>0</v>
      </c>
      <c r="J19" s="161">
        <v>1903</v>
      </c>
      <c r="K19" s="162">
        <f t="shared" si="0"/>
        <v>7231</v>
      </c>
    </row>
    <row r="20" spans="1:11" s="36" customFormat="1" ht="12" customHeight="1">
      <c r="A20" s="137">
        <v>15</v>
      </c>
      <c r="B20" s="81"/>
      <c r="C20" s="82" t="s">
        <v>17</v>
      </c>
      <c r="D20" s="158">
        <v>6051</v>
      </c>
      <c r="E20" s="159">
        <v>2283</v>
      </c>
      <c r="F20" s="160">
        <v>0</v>
      </c>
      <c r="G20" s="161">
        <v>0</v>
      </c>
      <c r="H20" s="161">
        <v>0</v>
      </c>
      <c r="I20" s="161">
        <v>0</v>
      </c>
      <c r="J20" s="161">
        <v>0</v>
      </c>
      <c r="K20" s="162">
        <f t="shared" si="0"/>
        <v>8334</v>
      </c>
    </row>
    <row r="21" spans="1:11" s="36" customFormat="1" ht="12" customHeight="1">
      <c r="A21" s="137">
        <v>16</v>
      </c>
      <c r="B21" s="81"/>
      <c r="C21" s="82" t="s">
        <v>18</v>
      </c>
      <c r="D21" s="158">
        <v>1608</v>
      </c>
      <c r="E21" s="159">
        <v>1408</v>
      </c>
      <c r="F21" s="160">
        <v>192</v>
      </c>
      <c r="G21" s="161">
        <v>0</v>
      </c>
      <c r="H21" s="161">
        <v>0</v>
      </c>
      <c r="I21" s="161">
        <v>0</v>
      </c>
      <c r="J21" s="161">
        <v>0</v>
      </c>
      <c r="K21" s="162">
        <f t="shared" si="0"/>
        <v>3208</v>
      </c>
    </row>
    <row r="22" spans="1:11" s="36" customFormat="1" ht="12" customHeight="1">
      <c r="A22" s="137">
        <v>17</v>
      </c>
      <c r="B22" s="81"/>
      <c r="C22" s="82" t="s">
        <v>19</v>
      </c>
      <c r="D22" s="158">
        <v>2790</v>
      </c>
      <c r="E22" s="159">
        <v>2170</v>
      </c>
      <c r="F22" s="160">
        <v>550</v>
      </c>
      <c r="G22" s="161">
        <v>27</v>
      </c>
      <c r="H22" s="161">
        <v>0</v>
      </c>
      <c r="I22" s="161">
        <v>0</v>
      </c>
      <c r="J22" s="161">
        <v>0</v>
      </c>
      <c r="K22" s="162">
        <f t="shared" si="0"/>
        <v>5537</v>
      </c>
    </row>
    <row r="23" spans="1:11" s="36" customFormat="1" ht="12" customHeight="1">
      <c r="A23" s="137">
        <v>18</v>
      </c>
      <c r="B23" s="81"/>
      <c r="C23" s="82" t="s">
        <v>20</v>
      </c>
      <c r="D23" s="158">
        <v>5745</v>
      </c>
      <c r="E23" s="159">
        <v>26499</v>
      </c>
      <c r="F23" s="160">
        <v>7645</v>
      </c>
      <c r="G23" s="161">
        <v>0</v>
      </c>
      <c r="H23" s="161">
        <v>0</v>
      </c>
      <c r="I23" s="161">
        <v>0</v>
      </c>
      <c r="J23" s="161">
        <v>0</v>
      </c>
      <c r="K23" s="162">
        <f t="shared" si="0"/>
        <v>39889</v>
      </c>
    </row>
    <row r="24" spans="1:11" s="36" customFormat="1" ht="12" customHeight="1">
      <c r="A24" s="137">
        <v>19</v>
      </c>
      <c r="B24" s="81"/>
      <c r="C24" s="82" t="s">
        <v>21</v>
      </c>
      <c r="D24" s="158">
        <v>122</v>
      </c>
      <c r="E24" s="159">
        <v>341</v>
      </c>
      <c r="F24" s="160">
        <v>0</v>
      </c>
      <c r="G24" s="161">
        <v>0</v>
      </c>
      <c r="H24" s="161">
        <v>0</v>
      </c>
      <c r="I24" s="161">
        <v>0</v>
      </c>
      <c r="J24" s="161">
        <v>0</v>
      </c>
      <c r="K24" s="162">
        <f t="shared" si="0"/>
        <v>463</v>
      </c>
    </row>
    <row r="25" spans="1:11" s="36" customFormat="1" ht="12" customHeight="1">
      <c r="A25" s="137">
        <v>20</v>
      </c>
      <c r="B25" s="81"/>
      <c r="C25" s="82" t="s">
        <v>22</v>
      </c>
      <c r="D25" s="158">
        <v>331</v>
      </c>
      <c r="E25" s="159">
        <v>2967</v>
      </c>
      <c r="F25" s="160">
        <v>0</v>
      </c>
      <c r="G25" s="161">
        <v>0</v>
      </c>
      <c r="H25" s="161">
        <v>0</v>
      </c>
      <c r="I25" s="161">
        <v>0</v>
      </c>
      <c r="J25" s="161">
        <v>0</v>
      </c>
      <c r="K25" s="162">
        <f t="shared" si="0"/>
        <v>3298</v>
      </c>
    </row>
    <row r="26" spans="1:11" s="36" customFormat="1" ht="12" customHeight="1">
      <c r="A26" s="137">
        <v>21</v>
      </c>
      <c r="B26" s="81"/>
      <c r="C26" s="82" t="s">
        <v>23</v>
      </c>
      <c r="D26" s="158">
        <v>1581</v>
      </c>
      <c r="E26" s="159">
        <v>1506</v>
      </c>
      <c r="F26" s="160">
        <v>0</v>
      </c>
      <c r="G26" s="161">
        <v>15</v>
      </c>
      <c r="H26" s="161">
        <v>0</v>
      </c>
      <c r="I26" s="161">
        <v>0</v>
      </c>
      <c r="J26" s="161">
        <v>0</v>
      </c>
      <c r="K26" s="162">
        <f t="shared" si="0"/>
        <v>3102</v>
      </c>
    </row>
    <row r="27" spans="1:11" s="36" customFormat="1" ht="12" customHeight="1">
      <c r="A27" s="137">
        <v>22</v>
      </c>
      <c r="B27" s="81"/>
      <c r="C27" s="82" t="s">
        <v>24</v>
      </c>
      <c r="D27" s="158">
        <v>0</v>
      </c>
      <c r="E27" s="159">
        <v>1790</v>
      </c>
      <c r="F27" s="160">
        <v>216</v>
      </c>
      <c r="G27" s="161">
        <v>108</v>
      </c>
      <c r="H27" s="161">
        <v>0</v>
      </c>
      <c r="I27" s="161">
        <v>0</v>
      </c>
      <c r="J27" s="161">
        <v>0</v>
      </c>
      <c r="K27" s="162">
        <f t="shared" si="0"/>
        <v>2114</v>
      </c>
    </row>
    <row r="28" spans="1:11" s="36" customFormat="1" ht="12" customHeight="1">
      <c r="A28" s="137">
        <v>23</v>
      </c>
      <c r="B28" s="81"/>
      <c r="C28" s="82" t="s">
        <v>25</v>
      </c>
      <c r="D28" s="158">
        <v>93</v>
      </c>
      <c r="E28" s="159">
        <v>560</v>
      </c>
      <c r="F28" s="160">
        <v>143</v>
      </c>
      <c r="G28" s="161">
        <v>0</v>
      </c>
      <c r="H28" s="161">
        <v>0</v>
      </c>
      <c r="I28" s="161">
        <v>0</v>
      </c>
      <c r="J28" s="161">
        <v>9</v>
      </c>
      <c r="K28" s="162">
        <f t="shared" si="0"/>
        <v>805</v>
      </c>
    </row>
    <row r="29" spans="1:11" s="36" customFormat="1" ht="12" customHeight="1">
      <c r="A29" s="137">
        <v>24</v>
      </c>
      <c r="B29" s="81"/>
      <c r="C29" s="82" t="s">
        <v>26</v>
      </c>
      <c r="D29" s="158">
        <v>0</v>
      </c>
      <c r="E29" s="159">
        <v>500</v>
      </c>
      <c r="F29" s="160">
        <v>0</v>
      </c>
      <c r="G29" s="161">
        <v>157</v>
      </c>
      <c r="H29" s="161">
        <v>0</v>
      </c>
      <c r="I29" s="161">
        <v>0</v>
      </c>
      <c r="J29" s="161">
        <v>0</v>
      </c>
      <c r="K29" s="162">
        <f t="shared" si="0"/>
        <v>657</v>
      </c>
    </row>
    <row r="30" spans="1:11" s="36" customFormat="1" ht="12" customHeight="1">
      <c r="A30" s="137">
        <v>25</v>
      </c>
      <c r="B30" s="81"/>
      <c r="C30" s="82" t="s">
        <v>27</v>
      </c>
      <c r="D30" s="158">
        <v>0</v>
      </c>
      <c r="E30" s="159">
        <v>558</v>
      </c>
      <c r="F30" s="160">
        <v>0</v>
      </c>
      <c r="G30" s="161">
        <v>42</v>
      </c>
      <c r="H30" s="161">
        <v>0</v>
      </c>
      <c r="I30" s="161">
        <v>0</v>
      </c>
      <c r="J30" s="161">
        <v>0</v>
      </c>
      <c r="K30" s="162">
        <f t="shared" si="0"/>
        <v>600</v>
      </c>
    </row>
    <row r="31" spans="1:11" s="36" customFormat="1" ht="12" customHeight="1">
      <c r="A31" s="137">
        <v>26</v>
      </c>
      <c r="B31" s="81"/>
      <c r="C31" s="82" t="s">
        <v>28</v>
      </c>
      <c r="D31" s="158">
        <v>174</v>
      </c>
      <c r="E31" s="159">
        <v>259</v>
      </c>
      <c r="F31" s="160">
        <v>0</v>
      </c>
      <c r="G31" s="161">
        <v>0</v>
      </c>
      <c r="H31" s="161">
        <v>0</v>
      </c>
      <c r="I31" s="161">
        <v>0</v>
      </c>
      <c r="J31" s="161">
        <v>0</v>
      </c>
      <c r="K31" s="162">
        <f t="shared" si="0"/>
        <v>433</v>
      </c>
    </row>
    <row r="32" spans="1:11" s="36" customFormat="1" ht="12" customHeight="1">
      <c r="A32" s="137">
        <v>27</v>
      </c>
      <c r="B32" s="81"/>
      <c r="C32" s="82" t="s">
        <v>29</v>
      </c>
      <c r="D32" s="158">
        <v>209</v>
      </c>
      <c r="E32" s="159">
        <v>635</v>
      </c>
      <c r="F32" s="160">
        <v>0</v>
      </c>
      <c r="G32" s="161">
        <v>0</v>
      </c>
      <c r="H32" s="161">
        <v>0</v>
      </c>
      <c r="I32" s="161">
        <v>0</v>
      </c>
      <c r="J32" s="161">
        <v>0</v>
      </c>
      <c r="K32" s="162">
        <f t="shared" si="0"/>
        <v>844</v>
      </c>
    </row>
    <row r="33" spans="1:11" s="36" customFormat="1" ht="12" customHeight="1">
      <c r="A33" s="137">
        <v>28</v>
      </c>
      <c r="B33" s="81"/>
      <c r="C33" s="82" t="s">
        <v>30</v>
      </c>
      <c r="D33" s="158">
        <v>28</v>
      </c>
      <c r="E33" s="159">
        <v>225</v>
      </c>
      <c r="F33" s="160">
        <v>0</v>
      </c>
      <c r="G33" s="161">
        <v>0</v>
      </c>
      <c r="H33" s="161">
        <v>0</v>
      </c>
      <c r="I33" s="161">
        <v>0</v>
      </c>
      <c r="J33" s="161">
        <v>0</v>
      </c>
      <c r="K33" s="162">
        <f t="shared" si="0"/>
        <v>253</v>
      </c>
    </row>
    <row r="34" spans="1:11" s="36" customFormat="1" ht="12" customHeight="1">
      <c r="A34" s="137">
        <v>29</v>
      </c>
      <c r="B34" s="81"/>
      <c r="C34" s="82" t="s">
        <v>31</v>
      </c>
      <c r="D34" s="158">
        <v>13</v>
      </c>
      <c r="E34" s="159">
        <v>336</v>
      </c>
      <c r="F34" s="160">
        <v>0</v>
      </c>
      <c r="G34" s="161">
        <v>0</v>
      </c>
      <c r="H34" s="161">
        <v>0</v>
      </c>
      <c r="I34" s="161">
        <v>0</v>
      </c>
      <c r="J34" s="161">
        <v>0</v>
      </c>
      <c r="K34" s="162">
        <f t="shared" si="0"/>
        <v>349</v>
      </c>
    </row>
    <row r="35" spans="1:11" s="36" customFormat="1" ht="12" customHeight="1">
      <c r="A35" s="137">
        <v>30</v>
      </c>
      <c r="B35" s="81"/>
      <c r="C35" s="82" t="s">
        <v>32</v>
      </c>
      <c r="D35" s="158">
        <v>38</v>
      </c>
      <c r="E35" s="159">
        <v>221</v>
      </c>
      <c r="F35" s="160">
        <v>0</v>
      </c>
      <c r="G35" s="161">
        <v>0</v>
      </c>
      <c r="H35" s="161">
        <v>0</v>
      </c>
      <c r="I35" s="161">
        <v>0</v>
      </c>
      <c r="J35" s="161">
        <v>0</v>
      </c>
      <c r="K35" s="162">
        <f t="shared" si="0"/>
        <v>259</v>
      </c>
    </row>
    <row r="36" spans="1:11" s="36" customFormat="1" ht="12" customHeight="1">
      <c r="A36" s="137">
        <v>31</v>
      </c>
      <c r="B36" s="81"/>
      <c r="C36" s="82" t="s">
        <v>33</v>
      </c>
      <c r="D36" s="158">
        <v>46</v>
      </c>
      <c r="E36" s="159">
        <v>260</v>
      </c>
      <c r="F36" s="160">
        <v>0</v>
      </c>
      <c r="G36" s="161">
        <v>0</v>
      </c>
      <c r="H36" s="161">
        <v>0</v>
      </c>
      <c r="I36" s="161">
        <v>0</v>
      </c>
      <c r="J36" s="161">
        <v>0</v>
      </c>
      <c r="K36" s="162">
        <f t="shared" si="0"/>
        <v>306</v>
      </c>
    </row>
    <row r="37" spans="1:11" s="36" customFormat="1" ht="12" customHeight="1">
      <c r="A37" s="137">
        <v>32</v>
      </c>
      <c r="B37" s="81"/>
      <c r="C37" s="82" t="s">
        <v>34</v>
      </c>
      <c r="D37" s="158">
        <v>372</v>
      </c>
      <c r="E37" s="159">
        <v>483</v>
      </c>
      <c r="F37" s="160">
        <v>0</v>
      </c>
      <c r="G37" s="161">
        <v>0</v>
      </c>
      <c r="H37" s="161">
        <v>0</v>
      </c>
      <c r="I37" s="161">
        <v>0</v>
      </c>
      <c r="J37" s="161">
        <v>0</v>
      </c>
      <c r="K37" s="162">
        <f t="shared" si="0"/>
        <v>855</v>
      </c>
    </row>
    <row r="38" spans="1:11" s="36" customFormat="1" ht="12" customHeight="1">
      <c r="A38" s="137">
        <v>33</v>
      </c>
      <c r="B38" s="81"/>
      <c r="C38" s="82" t="s">
        <v>35</v>
      </c>
      <c r="D38" s="158">
        <v>0</v>
      </c>
      <c r="E38" s="159">
        <v>1462</v>
      </c>
      <c r="F38" s="160">
        <v>301</v>
      </c>
      <c r="G38" s="161">
        <v>0</v>
      </c>
      <c r="H38" s="161">
        <v>0</v>
      </c>
      <c r="I38" s="161">
        <v>0</v>
      </c>
      <c r="J38" s="161">
        <v>0</v>
      </c>
      <c r="K38" s="162">
        <f aca="true" t="shared" si="1" ref="K38:K69">SUM(D38:J38)</f>
        <v>1763</v>
      </c>
    </row>
    <row r="39" spans="1:11" s="36" customFormat="1" ht="12" customHeight="1">
      <c r="A39" s="137">
        <v>34</v>
      </c>
      <c r="B39" s="81"/>
      <c r="C39" s="82" t="s">
        <v>36</v>
      </c>
      <c r="D39" s="158">
        <v>0</v>
      </c>
      <c r="E39" s="159">
        <v>198</v>
      </c>
      <c r="F39" s="160">
        <v>0</v>
      </c>
      <c r="G39" s="161">
        <v>37</v>
      </c>
      <c r="H39" s="161">
        <v>0</v>
      </c>
      <c r="I39" s="161">
        <v>0</v>
      </c>
      <c r="J39" s="161">
        <v>0</v>
      </c>
      <c r="K39" s="162">
        <f t="shared" si="1"/>
        <v>235</v>
      </c>
    </row>
    <row r="40" spans="1:11" s="36" customFormat="1" ht="12" customHeight="1">
      <c r="A40" s="137">
        <v>35</v>
      </c>
      <c r="B40" s="81"/>
      <c r="C40" s="82" t="s">
        <v>37</v>
      </c>
      <c r="D40" s="158">
        <v>376</v>
      </c>
      <c r="E40" s="159">
        <v>436</v>
      </c>
      <c r="F40" s="160">
        <v>0</v>
      </c>
      <c r="G40" s="161">
        <v>0</v>
      </c>
      <c r="H40" s="161">
        <v>0</v>
      </c>
      <c r="I40" s="161">
        <v>0</v>
      </c>
      <c r="J40" s="161">
        <v>0</v>
      </c>
      <c r="K40" s="162">
        <f t="shared" si="1"/>
        <v>812</v>
      </c>
    </row>
    <row r="41" spans="1:11" s="36" customFormat="1" ht="12" customHeight="1">
      <c r="A41" s="137">
        <v>36</v>
      </c>
      <c r="B41" s="81"/>
      <c r="C41" s="82" t="s">
        <v>38</v>
      </c>
      <c r="D41" s="158">
        <v>2489</v>
      </c>
      <c r="E41" s="159">
        <v>758</v>
      </c>
      <c r="F41" s="160">
        <v>0</v>
      </c>
      <c r="G41" s="161">
        <v>0</v>
      </c>
      <c r="H41" s="161">
        <v>0</v>
      </c>
      <c r="I41" s="161">
        <v>0</v>
      </c>
      <c r="J41" s="161">
        <v>108</v>
      </c>
      <c r="K41" s="162">
        <f t="shared" si="1"/>
        <v>3355</v>
      </c>
    </row>
    <row r="42" spans="1:11" s="36" customFormat="1" ht="12" customHeight="1">
      <c r="A42" s="137">
        <v>37</v>
      </c>
      <c r="B42" s="81"/>
      <c r="C42" s="82" t="s">
        <v>39</v>
      </c>
      <c r="D42" s="158">
        <v>141</v>
      </c>
      <c r="E42" s="159">
        <v>0</v>
      </c>
      <c r="F42" s="160">
        <v>0</v>
      </c>
      <c r="G42" s="161">
        <v>73</v>
      </c>
      <c r="H42" s="161">
        <v>0</v>
      </c>
      <c r="I42" s="161">
        <v>0</v>
      </c>
      <c r="J42" s="161">
        <v>0</v>
      </c>
      <c r="K42" s="162">
        <f t="shared" si="1"/>
        <v>214</v>
      </c>
    </row>
    <row r="43" spans="1:11" s="36" customFormat="1" ht="12" customHeight="1">
      <c r="A43" s="137">
        <v>38</v>
      </c>
      <c r="B43" s="81"/>
      <c r="C43" s="82" t="s">
        <v>40</v>
      </c>
      <c r="D43" s="158">
        <v>0</v>
      </c>
      <c r="E43" s="159">
        <v>252</v>
      </c>
      <c r="F43" s="160">
        <v>65</v>
      </c>
      <c r="G43" s="161">
        <v>0</v>
      </c>
      <c r="H43" s="161">
        <v>0</v>
      </c>
      <c r="I43" s="161">
        <v>0</v>
      </c>
      <c r="J43" s="161">
        <v>0</v>
      </c>
      <c r="K43" s="162">
        <f t="shared" si="1"/>
        <v>317</v>
      </c>
    </row>
    <row r="44" spans="1:11" s="36" customFormat="1" ht="12" customHeight="1">
      <c r="A44" s="137">
        <v>39</v>
      </c>
      <c r="B44" s="81"/>
      <c r="C44" s="82" t="s">
        <v>41</v>
      </c>
      <c r="D44" s="158">
        <v>96</v>
      </c>
      <c r="E44" s="159">
        <v>341</v>
      </c>
      <c r="F44" s="160">
        <v>0</v>
      </c>
      <c r="G44" s="161">
        <v>0</v>
      </c>
      <c r="H44" s="161">
        <v>0</v>
      </c>
      <c r="I44" s="161">
        <v>0</v>
      </c>
      <c r="J44" s="161">
        <v>0</v>
      </c>
      <c r="K44" s="162">
        <f t="shared" si="1"/>
        <v>437</v>
      </c>
    </row>
    <row r="45" spans="1:11" s="36" customFormat="1" ht="12" customHeight="1">
      <c r="A45" s="137">
        <v>40</v>
      </c>
      <c r="B45" s="81"/>
      <c r="C45" s="82" t="s">
        <v>42</v>
      </c>
      <c r="D45" s="158">
        <v>45</v>
      </c>
      <c r="E45" s="159">
        <v>295</v>
      </c>
      <c r="F45" s="160">
        <v>0</v>
      </c>
      <c r="G45" s="161">
        <v>0</v>
      </c>
      <c r="H45" s="161">
        <v>0</v>
      </c>
      <c r="I45" s="161">
        <v>0</v>
      </c>
      <c r="J45" s="161">
        <v>0</v>
      </c>
      <c r="K45" s="162">
        <f t="shared" si="1"/>
        <v>340</v>
      </c>
    </row>
    <row r="46" spans="1:11" s="36" customFormat="1" ht="12" customHeight="1">
      <c r="A46" s="137">
        <v>41</v>
      </c>
      <c r="B46" s="81"/>
      <c r="C46" s="82" t="s">
        <v>43</v>
      </c>
      <c r="D46" s="158">
        <v>32</v>
      </c>
      <c r="E46" s="159">
        <v>185</v>
      </c>
      <c r="F46" s="160">
        <v>16</v>
      </c>
      <c r="G46" s="161">
        <v>0</v>
      </c>
      <c r="H46" s="161">
        <v>0</v>
      </c>
      <c r="I46" s="161">
        <v>0</v>
      </c>
      <c r="J46" s="161">
        <v>0</v>
      </c>
      <c r="K46" s="162">
        <f t="shared" si="1"/>
        <v>233</v>
      </c>
    </row>
    <row r="47" spans="1:11" s="36" customFormat="1" ht="12" customHeight="1">
      <c r="A47" s="137">
        <v>42</v>
      </c>
      <c r="B47" s="81"/>
      <c r="C47" s="82" t="s">
        <v>44</v>
      </c>
      <c r="D47" s="158">
        <v>0</v>
      </c>
      <c r="E47" s="159">
        <v>259</v>
      </c>
      <c r="F47" s="160">
        <v>0</v>
      </c>
      <c r="G47" s="161">
        <v>57</v>
      </c>
      <c r="H47" s="161">
        <v>0</v>
      </c>
      <c r="I47" s="161">
        <v>0</v>
      </c>
      <c r="J47" s="161">
        <v>0</v>
      </c>
      <c r="K47" s="162">
        <f t="shared" si="1"/>
        <v>316</v>
      </c>
    </row>
    <row r="48" spans="1:11" s="36" customFormat="1" ht="12" customHeight="1">
      <c r="A48" s="137">
        <v>43</v>
      </c>
      <c r="B48" s="81"/>
      <c r="C48" s="82" t="s">
        <v>45</v>
      </c>
      <c r="D48" s="158">
        <v>0</v>
      </c>
      <c r="E48" s="159">
        <v>815</v>
      </c>
      <c r="F48" s="160">
        <v>0</v>
      </c>
      <c r="G48" s="161">
        <v>86</v>
      </c>
      <c r="H48" s="161">
        <v>0</v>
      </c>
      <c r="I48" s="161">
        <v>0</v>
      </c>
      <c r="J48" s="161">
        <v>0</v>
      </c>
      <c r="K48" s="162">
        <f t="shared" si="1"/>
        <v>901</v>
      </c>
    </row>
    <row r="49" spans="1:11" s="36" customFormat="1" ht="12" customHeight="1">
      <c r="A49" s="137">
        <v>44</v>
      </c>
      <c r="B49" s="81"/>
      <c r="C49" s="82" t="s">
        <v>46</v>
      </c>
      <c r="D49" s="158">
        <v>0</v>
      </c>
      <c r="E49" s="159">
        <v>389</v>
      </c>
      <c r="F49" s="160">
        <v>295</v>
      </c>
      <c r="G49" s="161">
        <v>0</v>
      </c>
      <c r="H49" s="161">
        <v>0</v>
      </c>
      <c r="I49" s="161">
        <v>0</v>
      </c>
      <c r="J49" s="161">
        <v>559</v>
      </c>
      <c r="K49" s="162">
        <f t="shared" si="1"/>
        <v>1243</v>
      </c>
    </row>
    <row r="50" spans="1:11" s="36" customFormat="1" ht="12" customHeight="1">
      <c r="A50" s="137">
        <v>45</v>
      </c>
      <c r="B50" s="81"/>
      <c r="C50" s="82" t="s">
        <v>47</v>
      </c>
      <c r="D50" s="158">
        <v>0</v>
      </c>
      <c r="E50" s="159">
        <v>127</v>
      </c>
      <c r="F50" s="160">
        <v>121</v>
      </c>
      <c r="G50" s="161">
        <v>0</v>
      </c>
      <c r="H50" s="161">
        <v>0</v>
      </c>
      <c r="I50" s="161">
        <v>0</v>
      </c>
      <c r="J50" s="161">
        <v>61</v>
      </c>
      <c r="K50" s="162">
        <f t="shared" si="1"/>
        <v>309</v>
      </c>
    </row>
    <row r="51" spans="1:11" s="36" customFormat="1" ht="12" customHeight="1">
      <c r="A51" s="137">
        <v>46</v>
      </c>
      <c r="B51" s="81"/>
      <c r="C51" s="82" t="s">
        <v>48</v>
      </c>
      <c r="D51" s="158">
        <v>0</v>
      </c>
      <c r="E51" s="159">
        <v>31</v>
      </c>
      <c r="F51" s="160">
        <v>103</v>
      </c>
      <c r="G51" s="161">
        <v>0</v>
      </c>
      <c r="H51" s="161">
        <v>0</v>
      </c>
      <c r="I51" s="161">
        <v>0</v>
      </c>
      <c r="J51" s="161">
        <v>38</v>
      </c>
      <c r="K51" s="162">
        <f t="shared" si="1"/>
        <v>172</v>
      </c>
    </row>
    <row r="52" spans="1:11" s="36" customFormat="1" ht="12" customHeight="1">
      <c r="A52" s="137">
        <v>47</v>
      </c>
      <c r="B52" s="81"/>
      <c r="C52" s="82" t="s">
        <v>49</v>
      </c>
      <c r="D52" s="158">
        <v>0</v>
      </c>
      <c r="E52" s="159">
        <v>76</v>
      </c>
      <c r="F52" s="160">
        <v>154</v>
      </c>
      <c r="G52" s="161">
        <v>0</v>
      </c>
      <c r="H52" s="161">
        <v>0</v>
      </c>
      <c r="I52" s="161">
        <v>0</v>
      </c>
      <c r="J52" s="161">
        <v>123</v>
      </c>
      <c r="K52" s="162">
        <f t="shared" si="1"/>
        <v>353</v>
      </c>
    </row>
    <row r="53" spans="1:11" s="36" customFormat="1" ht="12" customHeight="1">
      <c r="A53" s="137">
        <v>48</v>
      </c>
      <c r="B53" s="81"/>
      <c r="C53" s="82" t="s">
        <v>50</v>
      </c>
      <c r="D53" s="158">
        <v>1002</v>
      </c>
      <c r="E53" s="159">
        <v>500</v>
      </c>
      <c r="F53" s="160">
        <v>36</v>
      </c>
      <c r="G53" s="161">
        <v>0</v>
      </c>
      <c r="H53" s="161">
        <v>0</v>
      </c>
      <c r="I53" s="161">
        <v>0</v>
      </c>
      <c r="J53" s="161">
        <v>0</v>
      </c>
      <c r="K53" s="162">
        <f t="shared" si="1"/>
        <v>1538</v>
      </c>
    </row>
    <row r="54" spans="1:11" s="36" customFormat="1" ht="12" customHeight="1">
      <c r="A54" s="137">
        <v>49</v>
      </c>
      <c r="B54" s="81"/>
      <c r="C54" s="82" t="s">
        <v>51</v>
      </c>
      <c r="D54" s="158">
        <v>0</v>
      </c>
      <c r="E54" s="159">
        <v>738</v>
      </c>
      <c r="F54" s="160">
        <v>0</v>
      </c>
      <c r="G54" s="161">
        <v>0</v>
      </c>
      <c r="H54" s="161">
        <v>0</v>
      </c>
      <c r="I54" s="161">
        <v>0</v>
      </c>
      <c r="J54" s="161">
        <v>479</v>
      </c>
      <c r="K54" s="162">
        <f t="shared" si="1"/>
        <v>1217</v>
      </c>
    </row>
    <row r="55" spans="1:11" s="36" customFormat="1" ht="12" customHeight="1">
      <c r="A55" s="137">
        <v>50</v>
      </c>
      <c r="B55" s="81"/>
      <c r="C55" s="82" t="s">
        <v>52</v>
      </c>
      <c r="D55" s="158">
        <v>0</v>
      </c>
      <c r="E55" s="159">
        <v>598</v>
      </c>
      <c r="F55" s="160">
        <v>0</v>
      </c>
      <c r="G55" s="161">
        <v>0</v>
      </c>
      <c r="H55" s="161">
        <v>0</v>
      </c>
      <c r="I55" s="161">
        <v>0</v>
      </c>
      <c r="J55" s="161">
        <v>403</v>
      </c>
      <c r="K55" s="162">
        <f t="shared" si="1"/>
        <v>1001</v>
      </c>
    </row>
    <row r="56" spans="1:11" s="36" customFormat="1" ht="12" customHeight="1">
      <c r="A56" s="137">
        <v>51</v>
      </c>
      <c r="B56" s="81"/>
      <c r="C56" s="82" t="s">
        <v>53</v>
      </c>
      <c r="D56" s="158">
        <v>2304</v>
      </c>
      <c r="E56" s="159">
        <v>1095</v>
      </c>
      <c r="F56" s="160">
        <v>98</v>
      </c>
      <c r="G56" s="161">
        <v>0</v>
      </c>
      <c r="H56" s="161">
        <v>0</v>
      </c>
      <c r="I56" s="161">
        <v>0</v>
      </c>
      <c r="J56" s="161">
        <v>0</v>
      </c>
      <c r="K56" s="162">
        <f t="shared" si="1"/>
        <v>3497</v>
      </c>
    </row>
    <row r="57" spans="1:11" s="36" customFormat="1" ht="12" customHeight="1">
      <c r="A57" s="137">
        <v>52</v>
      </c>
      <c r="B57" s="81"/>
      <c r="C57" s="82" t="s">
        <v>54</v>
      </c>
      <c r="D57" s="158">
        <v>109</v>
      </c>
      <c r="E57" s="159">
        <v>251</v>
      </c>
      <c r="F57" s="160">
        <v>32</v>
      </c>
      <c r="G57" s="161">
        <v>0</v>
      </c>
      <c r="H57" s="161">
        <v>0</v>
      </c>
      <c r="I57" s="161">
        <v>0</v>
      </c>
      <c r="J57" s="161">
        <v>0</v>
      </c>
      <c r="K57" s="162">
        <f t="shared" si="1"/>
        <v>392</v>
      </c>
    </row>
    <row r="58" spans="1:11" s="36" customFormat="1" ht="12" customHeight="1">
      <c r="A58" s="137">
        <v>53</v>
      </c>
      <c r="B58" s="81"/>
      <c r="C58" s="82" t="s">
        <v>55</v>
      </c>
      <c r="D58" s="158">
        <v>653</v>
      </c>
      <c r="E58" s="159">
        <v>389</v>
      </c>
      <c r="F58" s="160">
        <v>0</v>
      </c>
      <c r="G58" s="161">
        <v>520</v>
      </c>
      <c r="H58" s="161">
        <v>0</v>
      </c>
      <c r="I58" s="161">
        <v>0</v>
      </c>
      <c r="J58" s="161">
        <v>0</v>
      </c>
      <c r="K58" s="162">
        <f t="shared" si="1"/>
        <v>1562</v>
      </c>
    </row>
    <row r="59" spans="1:11" s="36" customFormat="1" ht="12" customHeight="1">
      <c r="A59" s="137">
        <v>54</v>
      </c>
      <c r="B59" s="81"/>
      <c r="C59" s="82" t="s">
        <v>56</v>
      </c>
      <c r="D59" s="158">
        <v>391</v>
      </c>
      <c r="E59" s="159">
        <v>228</v>
      </c>
      <c r="F59" s="160">
        <v>0</v>
      </c>
      <c r="G59" s="161">
        <v>512</v>
      </c>
      <c r="H59" s="161">
        <v>0</v>
      </c>
      <c r="I59" s="161">
        <v>0</v>
      </c>
      <c r="J59" s="161">
        <v>0</v>
      </c>
      <c r="K59" s="162">
        <f t="shared" si="1"/>
        <v>1131</v>
      </c>
    </row>
    <row r="60" spans="1:11" s="36" customFormat="1" ht="12" customHeight="1">
      <c r="A60" s="137">
        <v>55</v>
      </c>
      <c r="B60" s="81"/>
      <c r="C60" s="82" t="s">
        <v>57</v>
      </c>
      <c r="D60" s="158">
        <v>1667</v>
      </c>
      <c r="E60" s="159">
        <v>785</v>
      </c>
      <c r="F60" s="160">
        <v>79</v>
      </c>
      <c r="G60" s="161">
        <v>0</v>
      </c>
      <c r="H60" s="161">
        <v>0</v>
      </c>
      <c r="I60" s="161">
        <v>0</v>
      </c>
      <c r="J60" s="161">
        <v>0</v>
      </c>
      <c r="K60" s="162">
        <f t="shared" si="1"/>
        <v>2531</v>
      </c>
    </row>
    <row r="61" spans="1:11" s="36" customFormat="1" ht="12" customHeight="1">
      <c r="A61" s="137">
        <v>56</v>
      </c>
      <c r="B61" s="81"/>
      <c r="C61" s="82" t="s">
        <v>58</v>
      </c>
      <c r="D61" s="158">
        <v>178</v>
      </c>
      <c r="E61" s="159">
        <v>389</v>
      </c>
      <c r="F61" s="160">
        <v>53</v>
      </c>
      <c r="G61" s="161">
        <v>0</v>
      </c>
      <c r="H61" s="161">
        <v>0</v>
      </c>
      <c r="I61" s="161">
        <v>0</v>
      </c>
      <c r="J61" s="161">
        <v>0</v>
      </c>
      <c r="K61" s="162">
        <f t="shared" si="1"/>
        <v>620</v>
      </c>
    </row>
    <row r="62" spans="1:11" s="36" customFormat="1" ht="12" customHeight="1">
      <c r="A62" s="137">
        <v>57</v>
      </c>
      <c r="B62" s="81"/>
      <c r="C62" s="82" t="s">
        <v>59</v>
      </c>
      <c r="D62" s="158">
        <v>603</v>
      </c>
      <c r="E62" s="159">
        <v>202</v>
      </c>
      <c r="F62" s="160">
        <v>108</v>
      </c>
      <c r="G62" s="161">
        <v>7</v>
      </c>
      <c r="H62" s="161">
        <v>0</v>
      </c>
      <c r="I62" s="161">
        <v>0</v>
      </c>
      <c r="J62" s="161">
        <v>0</v>
      </c>
      <c r="K62" s="162">
        <f t="shared" si="1"/>
        <v>920</v>
      </c>
    </row>
    <row r="63" spans="1:11" s="36" customFormat="1" ht="12" customHeight="1">
      <c r="A63" s="137">
        <v>58</v>
      </c>
      <c r="B63" s="81"/>
      <c r="C63" s="82" t="s">
        <v>60</v>
      </c>
      <c r="D63" s="158">
        <v>657</v>
      </c>
      <c r="E63" s="159">
        <v>517</v>
      </c>
      <c r="F63" s="160">
        <v>104</v>
      </c>
      <c r="G63" s="161">
        <v>5</v>
      </c>
      <c r="H63" s="161">
        <v>0</v>
      </c>
      <c r="I63" s="161">
        <v>0</v>
      </c>
      <c r="J63" s="161">
        <v>0</v>
      </c>
      <c r="K63" s="162">
        <f t="shared" si="1"/>
        <v>1283</v>
      </c>
    </row>
    <row r="64" spans="1:11" s="36" customFormat="1" ht="12" customHeight="1">
      <c r="A64" s="137">
        <v>59</v>
      </c>
      <c r="B64" s="81"/>
      <c r="C64" s="82" t="s">
        <v>61</v>
      </c>
      <c r="D64" s="158">
        <v>508</v>
      </c>
      <c r="E64" s="159">
        <v>476</v>
      </c>
      <c r="F64" s="160">
        <v>116</v>
      </c>
      <c r="G64" s="161">
        <v>6</v>
      </c>
      <c r="H64" s="161">
        <v>0</v>
      </c>
      <c r="I64" s="161">
        <v>0</v>
      </c>
      <c r="J64" s="161">
        <v>0</v>
      </c>
      <c r="K64" s="162">
        <f t="shared" si="1"/>
        <v>1106</v>
      </c>
    </row>
    <row r="65" spans="1:11" s="36" customFormat="1" ht="12" customHeight="1">
      <c r="A65" s="137">
        <v>60</v>
      </c>
      <c r="B65" s="81"/>
      <c r="C65" s="82" t="s">
        <v>62</v>
      </c>
      <c r="D65" s="158">
        <v>666</v>
      </c>
      <c r="E65" s="159">
        <v>346</v>
      </c>
      <c r="F65" s="160">
        <v>123</v>
      </c>
      <c r="G65" s="161">
        <v>0</v>
      </c>
      <c r="H65" s="161">
        <v>0</v>
      </c>
      <c r="I65" s="161">
        <v>0</v>
      </c>
      <c r="J65" s="161">
        <v>0</v>
      </c>
      <c r="K65" s="162">
        <f t="shared" si="1"/>
        <v>1135</v>
      </c>
    </row>
    <row r="66" spans="1:11" s="36" customFormat="1" ht="12" customHeight="1">
      <c r="A66" s="137">
        <v>61</v>
      </c>
      <c r="B66" s="81"/>
      <c r="C66" s="82" t="s">
        <v>63</v>
      </c>
      <c r="D66" s="158">
        <v>847</v>
      </c>
      <c r="E66" s="159">
        <v>657</v>
      </c>
      <c r="F66" s="160">
        <v>141</v>
      </c>
      <c r="G66" s="161">
        <v>10</v>
      </c>
      <c r="H66" s="161">
        <v>0</v>
      </c>
      <c r="I66" s="161">
        <v>0</v>
      </c>
      <c r="J66" s="161">
        <v>0</v>
      </c>
      <c r="K66" s="162">
        <f t="shared" si="1"/>
        <v>1655</v>
      </c>
    </row>
    <row r="67" spans="1:11" s="36" customFormat="1" ht="12" customHeight="1">
      <c r="A67" s="137">
        <v>62</v>
      </c>
      <c r="B67" s="81"/>
      <c r="C67" s="82" t="s">
        <v>64</v>
      </c>
      <c r="D67" s="158">
        <v>21</v>
      </c>
      <c r="E67" s="159">
        <v>121</v>
      </c>
      <c r="F67" s="160">
        <v>0</v>
      </c>
      <c r="G67" s="161">
        <v>41</v>
      </c>
      <c r="H67" s="161">
        <v>0</v>
      </c>
      <c r="I67" s="161">
        <v>0</v>
      </c>
      <c r="J67" s="161">
        <v>0</v>
      </c>
      <c r="K67" s="162">
        <f t="shared" si="1"/>
        <v>183</v>
      </c>
    </row>
    <row r="68" spans="1:11" s="36" customFormat="1" ht="12" customHeight="1">
      <c r="A68" s="137">
        <v>63</v>
      </c>
      <c r="B68" s="81"/>
      <c r="C68" s="82" t="s">
        <v>65</v>
      </c>
      <c r="D68" s="158">
        <v>0</v>
      </c>
      <c r="E68" s="159">
        <v>152</v>
      </c>
      <c r="F68" s="160">
        <v>0</v>
      </c>
      <c r="G68" s="161">
        <v>19</v>
      </c>
      <c r="H68" s="161">
        <v>0</v>
      </c>
      <c r="I68" s="161">
        <v>0</v>
      </c>
      <c r="J68" s="161">
        <v>0</v>
      </c>
      <c r="K68" s="162">
        <f t="shared" si="1"/>
        <v>171</v>
      </c>
    </row>
    <row r="69" spans="1:11" s="36" customFormat="1" ht="12" customHeight="1">
      <c r="A69" s="137">
        <v>64</v>
      </c>
      <c r="B69" s="81"/>
      <c r="C69" s="82" t="s">
        <v>66</v>
      </c>
      <c r="D69" s="158">
        <v>0</v>
      </c>
      <c r="E69" s="159">
        <v>224</v>
      </c>
      <c r="F69" s="160">
        <v>0</v>
      </c>
      <c r="G69" s="161">
        <v>39</v>
      </c>
      <c r="H69" s="161">
        <v>0</v>
      </c>
      <c r="I69" s="161">
        <v>0</v>
      </c>
      <c r="J69" s="161">
        <v>0</v>
      </c>
      <c r="K69" s="162">
        <f t="shared" si="1"/>
        <v>263</v>
      </c>
    </row>
    <row r="70" spans="1:11" s="36" customFormat="1" ht="12" customHeight="1">
      <c r="A70" s="137">
        <v>65</v>
      </c>
      <c r="B70" s="81"/>
      <c r="C70" s="82" t="s">
        <v>67</v>
      </c>
      <c r="D70" s="158">
        <v>1045</v>
      </c>
      <c r="E70" s="159">
        <v>586</v>
      </c>
      <c r="F70" s="160">
        <v>31</v>
      </c>
      <c r="G70" s="161">
        <v>0</v>
      </c>
      <c r="H70" s="161">
        <v>0</v>
      </c>
      <c r="I70" s="161">
        <v>0</v>
      </c>
      <c r="J70" s="161">
        <v>0</v>
      </c>
      <c r="K70" s="162">
        <f aca="true" t="shared" si="2" ref="K70:K80">SUM(D70:J70)</f>
        <v>1662</v>
      </c>
    </row>
    <row r="71" spans="1:11" s="36" customFormat="1" ht="12" customHeight="1">
      <c r="A71" s="137">
        <v>66</v>
      </c>
      <c r="B71" s="81"/>
      <c r="C71" s="82" t="s">
        <v>68</v>
      </c>
      <c r="D71" s="158">
        <v>1</v>
      </c>
      <c r="E71" s="159">
        <v>338</v>
      </c>
      <c r="F71" s="160">
        <v>0</v>
      </c>
      <c r="G71" s="161">
        <v>3</v>
      </c>
      <c r="H71" s="161">
        <v>0</v>
      </c>
      <c r="I71" s="161">
        <v>0</v>
      </c>
      <c r="J71" s="161">
        <v>0</v>
      </c>
      <c r="K71" s="162">
        <f t="shared" si="2"/>
        <v>342</v>
      </c>
    </row>
    <row r="72" spans="1:11" s="36" customFormat="1" ht="12" customHeight="1">
      <c r="A72" s="137">
        <v>67</v>
      </c>
      <c r="B72" s="81"/>
      <c r="C72" s="82" t="s">
        <v>69</v>
      </c>
      <c r="D72" s="158">
        <v>36</v>
      </c>
      <c r="E72" s="159">
        <v>349</v>
      </c>
      <c r="F72" s="160">
        <v>0</v>
      </c>
      <c r="G72" s="161">
        <v>3</v>
      </c>
      <c r="H72" s="161">
        <v>0</v>
      </c>
      <c r="I72" s="161">
        <v>0</v>
      </c>
      <c r="J72" s="161">
        <v>0</v>
      </c>
      <c r="K72" s="162">
        <f t="shared" si="2"/>
        <v>388</v>
      </c>
    </row>
    <row r="73" spans="1:11" s="36" customFormat="1" ht="12" customHeight="1">
      <c r="A73" s="137">
        <v>68</v>
      </c>
      <c r="B73" s="81"/>
      <c r="C73" s="82" t="s">
        <v>70</v>
      </c>
      <c r="D73" s="158">
        <v>558</v>
      </c>
      <c r="E73" s="159">
        <v>292</v>
      </c>
      <c r="F73" s="160">
        <v>137</v>
      </c>
      <c r="G73" s="161">
        <v>0</v>
      </c>
      <c r="H73" s="161">
        <v>0</v>
      </c>
      <c r="I73" s="161">
        <v>0</v>
      </c>
      <c r="J73" s="161">
        <v>97</v>
      </c>
      <c r="K73" s="162">
        <f t="shared" si="2"/>
        <v>1084</v>
      </c>
    </row>
    <row r="74" spans="1:11" s="36" customFormat="1" ht="12" customHeight="1">
      <c r="A74" s="137">
        <v>69</v>
      </c>
      <c r="B74" s="81"/>
      <c r="C74" s="82" t="s">
        <v>71</v>
      </c>
      <c r="D74" s="158">
        <v>516</v>
      </c>
      <c r="E74" s="159">
        <v>167</v>
      </c>
      <c r="F74" s="160">
        <v>0</v>
      </c>
      <c r="G74" s="161">
        <v>0</v>
      </c>
      <c r="H74" s="161">
        <v>0</v>
      </c>
      <c r="I74" s="161">
        <v>0</v>
      </c>
      <c r="J74" s="161">
        <v>0</v>
      </c>
      <c r="K74" s="162">
        <f t="shared" si="2"/>
        <v>683</v>
      </c>
    </row>
    <row r="75" spans="1:11" s="36" customFormat="1" ht="12" customHeight="1">
      <c r="A75" s="137">
        <v>70</v>
      </c>
      <c r="B75" s="81"/>
      <c r="C75" s="82" t="s">
        <v>72</v>
      </c>
      <c r="D75" s="158">
        <v>618</v>
      </c>
      <c r="E75" s="159">
        <v>218</v>
      </c>
      <c r="F75" s="160">
        <v>0</v>
      </c>
      <c r="G75" s="161">
        <v>0</v>
      </c>
      <c r="H75" s="161">
        <v>0</v>
      </c>
      <c r="I75" s="161">
        <v>0</v>
      </c>
      <c r="J75" s="161">
        <v>0</v>
      </c>
      <c r="K75" s="162">
        <f t="shared" si="2"/>
        <v>836</v>
      </c>
    </row>
    <row r="76" spans="1:11" s="36" customFormat="1" ht="12" customHeight="1">
      <c r="A76" s="137">
        <v>71</v>
      </c>
      <c r="B76" s="81"/>
      <c r="C76" s="82" t="s">
        <v>73</v>
      </c>
      <c r="D76" s="158">
        <v>63</v>
      </c>
      <c r="E76" s="159">
        <v>102</v>
      </c>
      <c r="F76" s="160">
        <v>49</v>
      </c>
      <c r="G76" s="161">
        <v>0</v>
      </c>
      <c r="H76" s="161">
        <v>0</v>
      </c>
      <c r="I76" s="161">
        <v>0</v>
      </c>
      <c r="J76" s="161">
        <v>0</v>
      </c>
      <c r="K76" s="162">
        <f t="shared" si="2"/>
        <v>214</v>
      </c>
    </row>
    <row r="77" spans="1:11" s="36" customFormat="1" ht="12" customHeight="1">
      <c r="A77" s="137">
        <v>72</v>
      </c>
      <c r="B77" s="81"/>
      <c r="C77" s="82" t="s">
        <v>74</v>
      </c>
      <c r="D77" s="158">
        <v>0</v>
      </c>
      <c r="E77" s="159">
        <v>147</v>
      </c>
      <c r="F77" s="160">
        <v>54</v>
      </c>
      <c r="G77" s="161">
        <v>49</v>
      </c>
      <c r="H77" s="161">
        <v>0</v>
      </c>
      <c r="I77" s="161">
        <v>0</v>
      </c>
      <c r="J77" s="161">
        <v>0</v>
      </c>
      <c r="K77" s="162">
        <f t="shared" si="2"/>
        <v>250</v>
      </c>
    </row>
    <row r="78" spans="1:11" s="36" customFormat="1" ht="12" customHeight="1">
      <c r="A78" s="137">
        <v>73</v>
      </c>
      <c r="B78" s="81"/>
      <c r="C78" s="82" t="s">
        <v>75</v>
      </c>
      <c r="D78" s="158">
        <v>301</v>
      </c>
      <c r="E78" s="159">
        <v>112</v>
      </c>
      <c r="F78" s="160">
        <v>46</v>
      </c>
      <c r="G78" s="161">
        <v>4</v>
      </c>
      <c r="H78" s="161">
        <v>0</v>
      </c>
      <c r="I78" s="161">
        <v>0</v>
      </c>
      <c r="J78" s="161">
        <v>0</v>
      </c>
      <c r="K78" s="162">
        <f t="shared" si="2"/>
        <v>463</v>
      </c>
    </row>
    <row r="79" spans="1:11" s="36" customFormat="1" ht="12" customHeight="1" thickBot="1">
      <c r="A79" s="137">
        <v>74</v>
      </c>
      <c r="B79" s="76"/>
      <c r="C79" s="101" t="s">
        <v>76</v>
      </c>
      <c r="D79" s="163">
        <v>19</v>
      </c>
      <c r="E79" s="164">
        <v>0</v>
      </c>
      <c r="F79" s="165">
        <v>31</v>
      </c>
      <c r="G79" s="166">
        <v>0</v>
      </c>
      <c r="H79" s="166">
        <v>0</v>
      </c>
      <c r="I79" s="166">
        <v>0</v>
      </c>
      <c r="J79" s="166">
        <v>0</v>
      </c>
      <c r="K79" s="167">
        <f t="shared" si="2"/>
        <v>50</v>
      </c>
    </row>
    <row r="80" spans="2:11" s="36" customFormat="1" ht="12" customHeight="1" thickBot="1">
      <c r="B80" s="78"/>
      <c r="C80" s="173" t="s">
        <v>77</v>
      </c>
      <c r="D80" s="168">
        <f aca="true" t="shared" si="3" ref="D80:J80">SUM(D6:D79)</f>
        <v>48454</v>
      </c>
      <c r="E80" s="169">
        <f t="shared" si="3"/>
        <v>136999</v>
      </c>
      <c r="F80" s="170">
        <f t="shared" si="3"/>
        <v>18507</v>
      </c>
      <c r="G80" s="171">
        <f t="shared" si="3"/>
        <v>3499</v>
      </c>
      <c r="H80" s="171">
        <f t="shared" si="3"/>
        <v>0</v>
      </c>
      <c r="I80" s="171">
        <f t="shared" si="3"/>
        <v>0</v>
      </c>
      <c r="J80" s="171">
        <f t="shared" si="3"/>
        <v>3914</v>
      </c>
      <c r="K80" s="172">
        <f t="shared" si="2"/>
        <v>211373</v>
      </c>
    </row>
    <row r="81" s="36" customFormat="1" ht="12" customHeight="1">
      <c r="K81" s="77"/>
    </row>
    <row r="82" s="36" customFormat="1" ht="12" customHeight="1"/>
    <row r="83" s="36" customFormat="1" ht="12" customHeight="1"/>
    <row r="84" s="36" customFormat="1" ht="12" customHeight="1"/>
    <row r="85" s="36" customFormat="1" ht="12" customHeight="1"/>
    <row r="86" s="36" customFormat="1" ht="12" customHeight="1"/>
    <row r="87" s="36" customFormat="1" ht="12" customHeight="1"/>
    <row r="88" s="36" customFormat="1" ht="12" customHeight="1"/>
    <row r="89" s="36" customFormat="1" ht="12" customHeight="1"/>
    <row r="90" s="36" customFormat="1" ht="12" customHeight="1"/>
    <row r="91" s="36" customFormat="1" ht="12" customHeight="1"/>
    <row r="92" s="36" customFormat="1" ht="12" customHeight="1"/>
    <row r="93" s="36" customFormat="1" ht="12" customHeight="1"/>
    <row r="94" s="36" customFormat="1" ht="12" customHeight="1"/>
    <row r="95" s="36" customFormat="1" ht="12" customHeight="1"/>
    <row r="96" s="36" customFormat="1" ht="12" customHeight="1"/>
    <row r="97" s="36" customFormat="1" ht="12" customHeight="1"/>
    <row r="98" s="36" customFormat="1" ht="12" customHeight="1"/>
    <row r="99" s="36" customFormat="1" ht="12" customHeight="1"/>
    <row r="100" s="36" customFormat="1" ht="12" customHeight="1"/>
    <row r="101" s="36" customFormat="1" ht="12" customHeight="1"/>
    <row r="102" s="36" customFormat="1" ht="12" customHeight="1"/>
    <row r="103" s="36" customFormat="1" ht="12" customHeight="1"/>
    <row r="104" s="36" customFormat="1" ht="12" customHeight="1"/>
    <row r="105" s="36" customFormat="1" ht="12" customHeight="1"/>
    <row r="106" s="36" customFormat="1" ht="12" customHeight="1"/>
    <row r="107" s="36" customFormat="1" ht="12" customHeight="1"/>
    <row r="108" s="36" customFormat="1" ht="12" customHeight="1"/>
    <row r="109" s="36" customFormat="1" ht="12" customHeight="1"/>
    <row r="110" s="36" customFormat="1" ht="12" customHeight="1"/>
    <row r="111" s="36" customFormat="1" ht="12" customHeight="1"/>
    <row r="112" s="36" customFormat="1" ht="12" customHeight="1"/>
    <row r="113" s="36" customFormat="1" ht="12" customHeight="1"/>
    <row r="114" s="36" customFormat="1" ht="12" customHeight="1"/>
    <row r="115" s="36" customFormat="1" ht="12" customHeight="1"/>
    <row r="116" s="36" customFormat="1" ht="12" customHeight="1"/>
    <row r="117" s="36" customFormat="1" ht="12" customHeight="1"/>
    <row r="118" s="36" customFormat="1" ht="12" customHeight="1"/>
    <row r="119" s="36" customFormat="1" ht="12" customHeight="1"/>
    <row r="120" s="36" customFormat="1" ht="12" customHeight="1"/>
    <row r="121" s="36" customFormat="1" ht="12" customHeight="1"/>
    <row r="122" s="36" customFormat="1" ht="12" customHeight="1"/>
    <row r="123" s="36" customFormat="1" ht="12" customHeight="1"/>
    <row r="124" s="36" customFormat="1" ht="12" customHeight="1"/>
    <row r="125" s="36" customFormat="1" ht="12" customHeight="1"/>
    <row r="126" s="36" customFormat="1" ht="12" customHeight="1"/>
    <row r="127" s="36" customFormat="1" ht="12" customHeight="1"/>
    <row r="128" s="36" customFormat="1" ht="12" customHeight="1"/>
    <row r="129" s="36" customFormat="1" ht="12" customHeight="1"/>
    <row r="130" s="36" customFormat="1" ht="12" customHeight="1"/>
    <row r="131" s="36" customFormat="1" ht="12" customHeight="1"/>
    <row r="132" s="36" customFormat="1" ht="12" customHeight="1"/>
    <row r="133" s="36" customFormat="1" ht="12" customHeight="1"/>
    <row r="134" s="36" customFormat="1" ht="12" customHeight="1"/>
    <row r="135" s="36" customFormat="1" ht="12" customHeight="1"/>
    <row r="136" s="36" customFormat="1" ht="12" customHeight="1"/>
    <row r="137" s="36" customFormat="1" ht="12" customHeight="1"/>
    <row r="138" s="36" customFormat="1" ht="12" customHeight="1"/>
    <row r="139" s="36" customFormat="1" ht="12" customHeight="1"/>
    <row r="140" s="36" customFormat="1" ht="12" customHeight="1"/>
    <row r="141" s="36" customFormat="1" ht="12" customHeight="1"/>
    <row r="142" s="36" customFormat="1" ht="12" customHeight="1"/>
    <row r="143" s="36" customFormat="1" ht="12" customHeight="1"/>
    <row r="144" s="36" customFormat="1" ht="12" customHeight="1"/>
    <row r="145" s="36" customFormat="1" ht="12" customHeight="1"/>
    <row r="146" s="36" customFormat="1" ht="12" customHeight="1"/>
    <row r="147" s="36" customFormat="1" ht="12" customHeight="1"/>
    <row r="148" s="36" customFormat="1" ht="12" customHeight="1"/>
    <row r="149" s="36" customFormat="1" ht="12" customHeight="1"/>
    <row r="150" s="36" customFormat="1" ht="12" customHeight="1"/>
    <row r="151" s="36" customFormat="1" ht="12" customHeight="1"/>
    <row r="152" s="36" customFormat="1" ht="12" customHeight="1"/>
    <row r="153" s="36" customFormat="1" ht="12" customHeight="1"/>
    <row r="154" s="36" customFormat="1" ht="12" customHeight="1"/>
    <row r="155" s="36" customFormat="1" ht="12" customHeight="1"/>
    <row r="156" s="36" customFormat="1" ht="12" customHeight="1"/>
    <row r="157" s="36" customFormat="1" ht="12" customHeight="1"/>
    <row r="158" s="36" customFormat="1" ht="12" customHeight="1"/>
    <row r="159" s="36" customFormat="1" ht="12" customHeight="1"/>
    <row r="160" s="36" customFormat="1" ht="12" customHeight="1"/>
    <row r="161" s="36" customFormat="1" ht="12" customHeight="1"/>
    <row r="162" s="36" customFormat="1" ht="12" customHeight="1"/>
    <row r="163" s="36" customFormat="1" ht="12" customHeight="1"/>
    <row r="164" s="36" customFormat="1" ht="12" customHeight="1"/>
    <row r="165" s="36" customFormat="1" ht="12" customHeight="1"/>
    <row r="166" s="36" customFormat="1" ht="12" customHeight="1"/>
    <row r="167" s="36" customFormat="1" ht="12" customHeight="1"/>
    <row r="168" s="36" customFormat="1" ht="12" customHeight="1"/>
    <row r="169" s="36" customFormat="1" ht="12" customHeight="1"/>
    <row r="170" s="36" customFormat="1" ht="12" customHeight="1"/>
    <row r="171" s="36" customFormat="1" ht="12" customHeight="1"/>
    <row r="172" s="36" customFormat="1" ht="12" customHeight="1"/>
    <row r="173" s="36" customFormat="1" ht="12" customHeight="1"/>
    <row r="174" s="36" customFormat="1" ht="12" customHeight="1"/>
    <row r="175" s="36" customFormat="1" ht="12" customHeight="1"/>
    <row r="176" s="36" customFormat="1" ht="12" customHeight="1"/>
    <row r="177" s="36" customFormat="1" ht="12" customHeight="1"/>
    <row r="178" s="36" customFormat="1" ht="12" customHeight="1"/>
    <row r="179" s="36" customFormat="1" ht="12" customHeight="1"/>
    <row r="180" s="36" customFormat="1" ht="12" customHeight="1"/>
    <row r="181" s="36" customFormat="1" ht="12" customHeight="1"/>
    <row r="182" s="36" customFormat="1" ht="12" customHeight="1"/>
    <row r="183" s="36" customFormat="1" ht="12" customHeight="1"/>
    <row r="184" s="36" customFormat="1" ht="12" customHeight="1"/>
    <row r="185" s="36" customFormat="1" ht="12" customHeight="1"/>
    <row r="186" s="36" customFormat="1" ht="12" customHeight="1"/>
    <row r="187" s="36" customFormat="1" ht="12" customHeight="1"/>
    <row r="188" s="36" customFormat="1" ht="12" customHeight="1"/>
    <row r="189" s="36" customFormat="1" ht="12" customHeight="1"/>
    <row r="190" s="36" customFormat="1" ht="12" customHeight="1"/>
    <row r="191" s="36" customFormat="1" ht="12" customHeight="1"/>
    <row r="192" s="36" customFormat="1" ht="12" customHeight="1"/>
    <row r="193" s="36" customFormat="1" ht="12" customHeight="1"/>
    <row r="194" s="36" customFormat="1" ht="12" customHeight="1"/>
    <row r="195" s="36" customFormat="1" ht="12" customHeight="1"/>
    <row r="196" s="36" customFormat="1" ht="12" customHeight="1"/>
    <row r="197" s="36" customFormat="1" ht="12" customHeight="1"/>
    <row r="198" s="36" customFormat="1" ht="12" customHeight="1"/>
    <row r="199" s="36" customFormat="1" ht="12" customHeight="1"/>
    <row r="200" s="36" customFormat="1" ht="12" customHeight="1"/>
    <row r="201" s="36" customFormat="1" ht="12" customHeight="1"/>
    <row r="202" s="36" customFormat="1" ht="12" customHeight="1"/>
    <row r="203" s="36" customFormat="1" ht="12" customHeight="1"/>
    <row r="204" s="36" customFormat="1" ht="12" customHeight="1"/>
    <row r="205" s="36" customFormat="1" ht="12" customHeight="1"/>
    <row r="206" s="36" customFormat="1" ht="12" customHeight="1"/>
    <row r="207" s="36" customFormat="1" ht="12" customHeight="1"/>
    <row r="208" s="36" customFormat="1" ht="12" customHeight="1"/>
    <row r="209" s="36" customFormat="1" ht="12" customHeight="1"/>
    <row r="210" s="36" customFormat="1" ht="12" customHeight="1"/>
    <row r="211" s="36" customFormat="1" ht="12" customHeight="1"/>
    <row r="212" s="36" customFormat="1" ht="12" customHeight="1"/>
    <row r="213" s="36" customFormat="1" ht="12" customHeight="1"/>
    <row r="214" s="36" customFormat="1" ht="12" customHeight="1"/>
    <row r="215" s="36" customFormat="1" ht="12" customHeight="1"/>
    <row r="216" s="36" customFormat="1" ht="12" customHeight="1"/>
    <row r="217" s="36" customFormat="1" ht="12" customHeight="1"/>
    <row r="218" s="36" customFormat="1" ht="12" customHeight="1"/>
    <row r="219" s="36" customFormat="1" ht="12" customHeight="1"/>
    <row r="220" s="36" customFormat="1" ht="12" customHeight="1"/>
    <row r="221" s="36" customFormat="1" ht="12" customHeight="1"/>
    <row r="222" s="36" customFormat="1" ht="12" customHeight="1"/>
    <row r="223" s="36" customFormat="1" ht="12" customHeight="1"/>
    <row r="224" s="36" customFormat="1" ht="12" customHeight="1"/>
    <row r="225" s="36" customFormat="1" ht="12" customHeight="1"/>
    <row r="226" s="36" customFormat="1" ht="12" customHeight="1"/>
    <row r="227" s="36" customFormat="1" ht="12" customHeight="1"/>
    <row r="228" s="36" customFormat="1" ht="12" customHeight="1"/>
    <row r="229" s="36" customFormat="1" ht="12" customHeight="1"/>
    <row r="230" s="36" customFormat="1" ht="12" customHeight="1"/>
    <row r="231" s="36" customFormat="1" ht="12" customHeight="1"/>
    <row r="232" s="36" customFormat="1" ht="12" customHeight="1"/>
    <row r="233" s="36" customFormat="1" ht="12" customHeight="1"/>
    <row r="234" s="36" customFormat="1" ht="12" customHeight="1"/>
    <row r="235" s="36" customFormat="1" ht="12" customHeight="1"/>
    <row r="236" s="36" customFormat="1" ht="12" customHeight="1"/>
    <row r="237" s="36" customFormat="1" ht="12" customHeight="1"/>
    <row r="238" s="36" customFormat="1" ht="12" customHeight="1"/>
    <row r="239" s="36" customFormat="1" ht="12" customHeight="1"/>
    <row r="240" s="36" customFormat="1" ht="12" customHeight="1"/>
    <row r="241" s="36" customFormat="1" ht="12" customHeight="1"/>
    <row r="242" s="36" customFormat="1" ht="12" customHeight="1"/>
    <row r="243" s="36" customFormat="1" ht="12" customHeight="1"/>
    <row r="244" s="36" customFormat="1" ht="12" customHeight="1"/>
    <row r="245" s="36" customFormat="1" ht="12" customHeight="1"/>
    <row r="246" s="36" customFormat="1" ht="12" customHeight="1"/>
    <row r="247" s="36" customFormat="1" ht="12" customHeight="1"/>
    <row r="248" s="36" customFormat="1" ht="12" customHeight="1"/>
    <row r="249" s="36" customFormat="1" ht="12" customHeight="1"/>
    <row r="250" s="36" customFormat="1" ht="12" customHeight="1"/>
    <row r="251" s="36" customFormat="1" ht="12" customHeight="1"/>
    <row r="252" s="36" customFormat="1" ht="12" customHeight="1"/>
    <row r="253" s="36" customFormat="1" ht="12" customHeight="1"/>
    <row r="254" s="36" customFormat="1" ht="12" customHeight="1"/>
    <row r="255" s="36" customFormat="1" ht="12" customHeight="1"/>
    <row r="256" s="36" customFormat="1" ht="12" customHeight="1"/>
    <row r="257" s="36" customFormat="1" ht="12" customHeight="1"/>
    <row r="258" s="36" customFormat="1" ht="12" customHeight="1"/>
    <row r="259" s="36" customFormat="1" ht="12" customHeight="1"/>
    <row r="260" s="36" customFormat="1" ht="12" customHeight="1"/>
    <row r="261" s="36" customFormat="1" ht="12" customHeight="1"/>
    <row r="262" s="36" customFormat="1" ht="12" customHeight="1"/>
    <row r="263" s="36" customFormat="1" ht="12" customHeight="1"/>
    <row r="264" s="36" customFormat="1" ht="12" customHeight="1"/>
    <row r="265" s="36" customFormat="1" ht="12" customHeight="1"/>
    <row r="266" s="36" customFormat="1" ht="12" customHeight="1"/>
    <row r="267" s="36" customFormat="1" ht="12" customHeight="1"/>
    <row r="268" s="36" customFormat="1" ht="12" customHeight="1"/>
    <row r="269" s="36" customFormat="1" ht="12" customHeight="1"/>
    <row r="270" s="36" customFormat="1" ht="12" customHeight="1"/>
    <row r="271" s="36" customFormat="1" ht="12" customHeight="1"/>
    <row r="272" s="36" customFormat="1" ht="12" customHeight="1"/>
    <row r="273" s="36" customFormat="1" ht="12" customHeight="1"/>
    <row r="274" s="36" customFormat="1" ht="12" customHeight="1"/>
    <row r="275" s="36" customFormat="1" ht="12" customHeight="1"/>
    <row r="276" s="36" customFormat="1" ht="12" customHeight="1"/>
    <row r="277" s="36" customFormat="1" ht="12" customHeight="1"/>
    <row r="278" s="36" customFormat="1" ht="12" customHeight="1"/>
    <row r="279" s="36" customFormat="1" ht="12" customHeight="1"/>
    <row r="280" s="36" customFormat="1" ht="12" customHeight="1"/>
    <row r="281" s="36" customFormat="1" ht="12" customHeight="1"/>
    <row r="282" s="36" customFormat="1" ht="12" customHeight="1"/>
    <row r="283" s="36" customFormat="1" ht="12" customHeight="1"/>
    <row r="284" s="36" customFormat="1" ht="12" customHeight="1"/>
    <row r="285" s="36" customFormat="1" ht="12" customHeight="1"/>
    <row r="286" s="36" customFormat="1" ht="12" customHeight="1"/>
    <row r="287" s="36" customFormat="1" ht="12" customHeight="1"/>
    <row r="288" s="36" customFormat="1" ht="12" customHeight="1"/>
    <row r="289" s="36" customFormat="1" ht="12" customHeight="1"/>
    <row r="290" s="36" customFormat="1" ht="12" customHeight="1"/>
    <row r="291" s="36" customFormat="1" ht="12" customHeight="1"/>
    <row r="292" s="36" customFormat="1" ht="12" customHeight="1"/>
    <row r="293" s="36" customFormat="1" ht="12" customHeight="1"/>
    <row r="294" s="36" customFormat="1" ht="12" customHeight="1"/>
    <row r="295" s="36" customFormat="1" ht="12" customHeight="1"/>
    <row r="296" s="36" customFormat="1" ht="12" customHeight="1"/>
    <row r="297" s="36" customFormat="1" ht="12" customHeight="1"/>
    <row r="298" s="36" customFormat="1" ht="12" customHeight="1"/>
    <row r="299" s="36" customFormat="1" ht="12" customHeight="1"/>
    <row r="300" s="36" customFormat="1" ht="12" customHeight="1"/>
    <row r="301" s="36" customFormat="1" ht="12" customHeight="1"/>
  </sheetData>
  <printOptions/>
  <pageMargins left="0.75" right="0.75" top="1" bottom="1" header="0.512" footer="0.512"/>
  <pageSetup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P301"/>
  <sheetViews>
    <sheetView showGridLines="0" view="pageBreakPreview" zoomScaleNormal="60" zoomScaleSheetLayoutView="100" workbookViewId="0" topLeftCell="B1">
      <selection activeCell="I17" sqref="I17"/>
    </sheetView>
  </sheetViews>
  <sheetFormatPr defaultColWidth="10.66015625" defaultRowHeight="18"/>
  <cols>
    <col min="1" max="1" width="2.66015625" style="0" hidden="1" customWidth="1"/>
    <col min="2" max="2" width="0.8359375" style="0" customWidth="1"/>
    <col min="3" max="3" width="28.66015625" style="0" customWidth="1"/>
    <col min="4" max="13" width="5.16015625" style="0" customWidth="1"/>
    <col min="14" max="15" width="1.66015625" style="0" customWidth="1"/>
    <col min="16" max="16" width="0.8359375" style="0" customWidth="1"/>
    <col min="17" max="17" width="7.16015625" style="0" customWidth="1"/>
    <col min="18" max="31" width="5.16015625" style="0" customWidth="1"/>
    <col min="32" max="33" width="1.66015625" style="0" customWidth="1"/>
    <col min="34" max="34" width="0.8359375" style="0" customWidth="1"/>
    <col min="35" max="35" width="7.16015625" style="0" customWidth="1"/>
    <col min="36" max="48" width="5.16015625" style="0" customWidth="1"/>
    <col min="49" max="50" width="1.66015625" style="0" customWidth="1"/>
    <col min="51" max="51" width="0.8359375" style="0" customWidth="1"/>
    <col min="52" max="52" width="7.16015625" style="0" customWidth="1"/>
    <col min="53" max="66" width="5.16015625" style="0" customWidth="1"/>
    <col min="68" max="68" width="0" style="0" hidden="1" customWidth="1"/>
  </cols>
  <sheetData>
    <row r="1" spans="3:52" s="36" customFormat="1" ht="12" customHeight="1">
      <c r="C1" s="20" t="s">
        <v>261</v>
      </c>
      <c r="Q1" s="20"/>
      <c r="AI1" s="20"/>
      <c r="AZ1" s="20"/>
    </row>
    <row r="2" spans="3:65" s="36" customFormat="1" ht="12" customHeight="1" thickBot="1">
      <c r="C2" s="20" t="s">
        <v>173</v>
      </c>
      <c r="D2" s="20"/>
      <c r="J2" s="77"/>
      <c r="L2" s="404" t="s">
        <v>244</v>
      </c>
      <c r="O2" s="77"/>
      <c r="Q2" s="20" t="s">
        <v>174</v>
      </c>
      <c r="AD2" s="404" t="s">
        <v>244</v>
      </c>
      <c r="AG2" s="77"/>
      <c r="AI2" s="20" t="s">
        <v>175</v>
      </c>
      <c r="AU2" s="404" t="s">
        <v>244</v>
      </c>
      <c r="AX2" s="77"/>
      <c r="AZ2" s="20" t="s">
        <v>176</v>
      </c>
      <c r="BM2" s="404" t="s">
        <v>244</v>
      </c>
    </row>
    <row r="3" spans="1:66" s="36" customFormat="1" ht="12" customHeight="1" thickBot="1">
      <c r="A3" s="76"/>
      <c r="B3" s="90"/>
      <c r="C3" s="133"/>
      <c r="D3" s="197" t="s">
        <v>124</v>
      </c>
      <c r="E3" s="198"/>
      <c r="F3" s="198"/>
      <c r="G3" s="198"/>
      <c r="H3" s="198"/>
      <c r="I3" s="198"/>
      <c r="J3" s="199"/>
      <c r="K3" s="98" t="s">
        <v>125</v>
      </c>
      <c r="L3" s="174"/>
      <c r="M3" s="174"/>
      <c r="N3" s="76"/>
      <c r="O3" s="177"/>
      <c r="P3" s="174"/>
      <c r="Q3" s="133"/>
      <c r="R3" s="98" t="s">
        <v>125</v>
      </c>
      <c r="S3" s="174"/>
      <c r="T3" s="174"/>
      <c r="U3" s="174"/>
      <c r="V3" s="174"/>
      <c r="W3" s="174"/>
      <c r="X3" s="174"/>
      <c r="Y3" s="98"/>
      <c r="Z3" s="174"/>
      <c r="AA3" s="174"/>
      <c r="AB3" s="174"/>
      <c r="AC3" s="174"/>
      <c r="AD3" s="174"/>
      <c r="AE3" s="133"/>
      <c r="AF3" s="76"/>
      <c r="AG3" s="177"/>
      <c r="AH3" s="174"/>
      <c r="AI3" s="133"/>
      <c r="AJ3" s="98" t="s">
        <v>125</v>
      </c>
      <c r="AK3" s="174"/>
      <c r="AL3" s="174"/>
      <c r="AM3" s="174"/>
      <c r="AN3" s="174"/>
      <c r="AO3" s="174"/>
      <c r="AP3" s="175"/>
      <c r="AQ3" s="99"/>
      <c r="AR3" s="99"/>
      <c r="AS3" s="99"/>
      <c r="AT3" s="99"/>
      <c r="AU3" s="99"/>
      <c r="AV3" s="176"/>
      <c r="AW3" s="76"/>
      <c r="AX3" s="177"/>
      <c r="AY3" s="174"/>
      <c r="AZ3" s="133"/>
      <c r="BA3" s="73" t="s">
        <v>126</v>
      </c>
      <c r="BB3" s="123"/>
      <c r="BC3" s="123"/>
      <c r="BD3" s="123"/>
      <c r="BE3" s="123"/>
      <c r="BF3" s="123"/>
      <c r="BG3" s="74"/>
      <c r="BH3" s="197" t="s">
        <v>100</v>
      </c>
      <c r="BI3" s="198"/>
      <c r="BJ3" s="198"/>
      <c r="BK3" s="198"/>
      <c r="BL3" s="198"/>
      <c r="BM3" s="198"/>
      <c r="BN3" s="199"/>
    </row>
    <row r="4" spans="1:68" s="36" customFormat="1" ht="12" customHeight="1" thickBot="1">
      <c r="A4" s="76"/>
      <c r="B4" s="76"/>
      <c r="C4" s="120" t="s">
        <v>1</v>
      </c>
      <c r="D4" s="153"/>
      <c r="E4" s="77"/>
      <c r="F4" s="77"/>
      <c r="G4" s="77"/>
      <c r="H4" s="77"/>
      <c r="I4" s="77"/>
      <c r="J4" s="177"/>
      <c r="K4" s="197" t="s">
        <v>127</v>
      </c>
      <c r="L4" s="198"/>
      <c r="M4" s="198"/>
      <c r="N4" s="76"/>
      <c r="O4" s="177"/>
      <c r="P4" s="77"/>
      <c r="Q4" s="120" t="s">
        <v>1</v>
      </c>
      <c r="R4" s="197" t="s">
        <v>128</v>
      </c>
      <c r="S4" s="198"/>
      <c r="T4" s="198"/>
      <c r="U4" s="198"/>
      <c r="V4" s="198"/>
      <c r="W4" s="198"/>
      <c r="X4" s="199"/>
      <c r="Y4" s="197" t="s">
        <v>129</v>
      </c>
      <c r="Z4" s="198"/>
      <c r="AA4" s="198"/>
      <c r="AB4" s="198"/>
      <c r="AC4" s="198"/>
      <c r="AD4" s="198"/>
      <c r="AE4" s="199"/>
      <c r="AF4" s="76"/>
      <c r="AG4" s="177"/>
      <c r="AH4" s="77"/>
      <c r="AI4" s="120" t="s">
        <v>1</v>
      </c>
      <c r="AJ4" s="73" t="s">
        <v>130</v>
      </c>
      <c r="AK4" s="123"/>
      <c r="AL4" s="74"/>
      <c r="AM4" s="197" t="s">
        <v>131</v>
      </c>
      <c r="AN4" s="198"/>
      <c r="AO4" s="199"/>
      <c r="AP4" s="200" t="s">
        <v>132</v>
      </c>
      <c r="AQ4" s="201"/>
      <c r="AR4" s="201"/>
      <c r="AS4" s="201"/>
      <c r="AT4" s="201"/>
      <c r="AU4" s="201"/>
      <c r="AV4" s="202"/>
      <c r="AW4" s="76"/>
      <c r="AX4" s="177"/>
      <c r="AY4" s="77"/>
      <c r="AZ4" s="120" t="s">
        <v>1</v>
      </c>
      <c r="BA4" s="179"/>
      <c r="BB4" s="180"/>
      <c r="BC4" s="77"/>
      <c r="BD4" s="77"/>
      <c r="BE4" s="77"/>
      <c r="BF4" s="77"/>
      <c r="BG4" s="177"/>
      <c r="BH4" s="203"/>
      <c r="BI4" s="204"/>
      <c r="BJ4" s="204"/>
      <c r="BK4" s="204"/>
      <c r="BL4" s="204"/>
      <c r="BM4" s="204"/>
      <c r="BN4" s="205"/>
      <c r="BP4" s="36" t="s">
        <v>133</v>
      </c>
    </row>
    <row r="5" spans="1:66" s="134" customFormat="1" ht="12" customHeight="1">
      <c r="A5" s="405"/>
      <c r="B5" s="405"/>
      <c r="C5" s="156"/>
      <c r="D5" s="406" t="s">
        <v>86</v>
      </c>
      <c r="E5" s="125" t="s">
        <v>134</v>
      </c>
      <c r="F5" s="125" t="s">
        <v>88</v>
      </c>
      <c r="G5" s="407" t="s">
        <v>135</v>
      </c>
      <c r="H5" s="407" t="s">
        <v>136</v>
      </c>
      <c r="I5" s="125" t="s">
        <v>85</v>
      </c>
      <c r="J5" s="408" t="s">
        <v>132</v>
      </c>
      <c r="K5" s="406" t="s">
        <v>134</v>
      </c>
      <c r="L5" s="125" t="s">
        <v>85</v>
      </c>
      <c r="M5" s="409" t="s">
        <v>132</v>
      </c>
      <c r="N5" s="24"/>
      <c r="O5" s="156"/>
      <c r="P5" s="126"/>
      <c r="Q5" s="156"/>
      <c r="R5" s="406" t="s">
        <v>86</v>
      </c>
      <c r="S5" s="125" t="s">
        <v>134</v>
      </c>
      <c r="T5" s="125" t="s">
        <v>88</v>
      </c>
      <c r="U5" s="407" t="s">
        <v>135</v>
      </c>
      <c r="V5" s="407" t="s">
        <v>136</v>
      </c>
      <c r="W5" s="125" t="s">
        <v>85</v>
      </c>
      <c r="X5" s="408" t="s">
        <v>132</v>
      </c>
      <c r="Y5" s="406" t="s">
        <v>86</v>
      </c>
      <c r="Z5" s="125" t="s">
        <v>134</v>
      </c>
      <c r="AA5" s="125" t="s">
        <v>88</v>
      </c>
      <c r="AB5" s="407" t="s">
        <v>135</v>
      </c>
      <c r="AC5" s="407" t="s">
        <v>136</v>
      </c>
      <c r="AD5" s="125" t="s">
        <v>85</v>
      </c>
      <c r="AE5" s="408" t="s">
        <v>132</v>
      </c>
      <c r="AF5" s="24"/>
      <c r="AG5" s="156"/>
      <c r="AH5" s="126"/>
      <c r="AI5" s="156"/>
      <c r="AJ5" s="406" t="s">
        <v>134</v>
      </c>
      <c r="AK5" s="125" t="s">
        <v>85</v>
      </c>
      <c r="AL5" s="408" t="s">
        <v>132</v>
      </c>
      <c r="AM5" s="406" t="s">
        <v>134</v>
      </c>
      <c r="AN5" s="125" t="s">
        <v>85</v>
      </c>
      <c r="AO5" s="408" t="s">
        <v>132</v>
      </c>
      <c r="AP5" s="124" t="s">
        <v>86</v>
      </c>
      <c r="AQ5" s="125" t="s">
        <v>134</v>
      </c>
      <c r="AR5" s="125" t="s">
        <v>88</v>
      </c>
      <c r="AS5" s="407" t="s">
        <v>135</v>
      </c>
      <c r="AT5" s="407" t="s">
        <v>136</v>
      </c>
      <c r="AU5" s="125" t="s">
        <v>85</v>
      </c>
      <c r="AV5" s="408" t="s">
        <v>132</v>
      </c>
      <c r="AW5" s="24"/>
      <c r="AX5" s="156"/>
      <c r="AY5" s="126"/>
      <c r="AZ5" s="156"/>
      <c r="BA5" s="406" t="s">
        <v>86</v>
      </c>
      <c r="BB5" s="125" t="s">
        <v>134</v>
      </c>
      <c r="BC5" s="125" t="s">
        <v>88</v>
      </c>
      <c r="BD5" s="407" t="s">
        <v>135</v>
      </c>
      <c r="BE5" s="407" t="s">
        <v>136</v>
      </c>
      <c r="BF5" s="125" t="s">
        <v>85</v>
      </c>
      <c r="BG5" s="408" t="s">
        <v>132</v>
      </c>
      <c r="BH5" s="406" t="s">
        <v>86</v>
      </c>
      <c r="BI5" s="125" t="s">
        <v>134</v>
      </c>
      <c r="BJ5" s="125" t="s">
        <v>88</v>
      </c>
      <c r="BK5" s="407" t="s">
        <v>135</v>
      </c>
      <c r="BL5" s="407" t="s">
        <v>136</v>
      </c>
      <c r="BM5" s="125" t="s">
        <v>85</v>
      </c>
      <c r="BN5" s="408" t="s">
        <v>132</v>
      </c>
    </row>
    <row r="6" spans="1:68" s="134" customFormat="1" ht="12" customHeight="1" thickBot="1">
      <c r="A6" s="405"/>
      <c r="B6" s="410"/>
      <c r="C6" s="411"/>
      <c r="D6" s="24"/>
      <c r="E6" s="25"/>
      <c r="F6" s="25"/>
      <c r="G6" s="136" t="s">
        <v>137</v>
      </c>
      <c r="H6" s="136" t="s">
        <v>138</v>
      </c>
      <c r="I6" s="25"/>
      <c r="J6" s="412"/>
      <c r="K6" s="24"/>
      <c r="L6" s="25"/>
      <c r="M6" s="25"/>
      <c r="N6" s="24"/>
      <c r="O6" s="156"/>
      <c r="P6" s="129"/>
      <c r="Q6" s="411"/>
      <c r="R6" s="24"/>
      <c r="S6" s="25"/>
      <c r="T6" s="25"/>
      <c r="U6" s="136" t="s">
        <v>137</v>
      </c>
      <c r="V6" s="136" t="s">
        <v>138</v>
      </c>
      <c r="W6" s="25"/>
      <c r="X6" s="412"/>
      <c r="Y6" s="24"/>
      <c r="Z6" s="25"/>
      <c r="AA6" s="25"/>
      <c r="AB6" s="136" t="s">
        <v>137</v>
      </c>
      <c r="AC6" s="136" t="s">
        <v>138</v>
      </c>
      <c r="AD6" s="25"/>
      <c r="AE6" s="412"/>
      <c r="AF6" s="24"/>
      <c r="AG6" s="156"/>
      <c r="AH6" s="129"/>
      <c r="AI6" s="411"/>
      <c r="AJ6" s="24"/>
      <c r="AK6" s="25"/>
      <c r="AL6" s="412"/>
      <c r="AM6" s="24"/>
      <c r="AN6" s="25"/>
      <c r="AO6" s="412"/>
      <c r="AP6" s="413"/>
      <c r="AQ6" s="25"/>
      <c r="AR6" s="25"/>
      <c r="AS6" s="136" t="s">
        <v>137</v>
      </c>
      <c r="AT6" s="136" t="s">
        <v>138</v>
      </c>
      <c r="AU6" s="25"/>
      <c r="AV6" s="412"/>
      <c r="AW6" s="24"/>
      <c r="AX6" s="156"/>
      <c r="AY6" s="129"/>
      <c r="AZ6" s="411"/>
      <c r="BA6" s="24"/>
      <c r="BB6" s="25"/>
      <c r="BC6" s="25"/>
      <c r="BD6" s="136" t="s">
        <v>137</v>
      </c>
      <c r="BE6" s="136" t="s">
        <v>138</v>
      </c>
      <c r="BF6" s="25"/>
      <c r="BG6" s="412"/>
      <c r="BH6" s="24"/>
      <c r="BI6" s="25"/>
      <c r="BJ6" s="25"/>
      <c r="BK6" s="136" t="s">
        <v>137</v>
      </c>
      <c r="BL6" s="136" t="s">
        <v>138</v>
      </c>
      <c r="BM6" s="25"/>
      <c r="BN6" s="75"/>
      <c r="BP6" s="414" t="e">
        <f>X6+AE6+AL6+AO6+#REF!</f>
        <v>#REF!</v>
      </c>
    </row>
    <row r="7" spans="1:68" s="36" customFormat="1" ht="12" customHeight="1">
      <c r="A7" s="92"/>
      <c r="B7" s="92"/>
      <c r="C7" s="93" t="s">
        <v>3</v>
      </c>
      <c r="D7" s="138">
        <v>118</v>
      </c>
      <c r="E7" s="139">
        <v>132</v>
      </c>
      <c r="F7" s="139">
        <v>151</v>
      </c>
      <c r="G7" s="139">
        <v>17</v>
      </c>
      <c r="H7" s="139">
        <v>0</v>
      </c>
      <c r="I7" s="139">
        <v>0</v>
      </c>
      <c r="J7" s="140">
        <f aca="true" t="shared" si="0" ref="J7:J38">D7+E7+F7+G7+H7+I7</f>
        <v>418</v>
      </c>
      <c r="K7" s="138">
        <v>0</v>
      </c>
      <c r="L7" s="139">
        <v>0</v>
      </c>
      <c r="M7" s="139">
        <f>SUM(K7:L7)</f>
        <v>0</v>
      </c>
      <c r="N7" s="31"/>
      <c r="O7" s="196"/>
      <c r="P7" s="99"/>
      <c r="Q7" s="93" t="s">
        <v>3</v>
      </c>
      <c r="R7" s="138">
        <v>0</v>
      </c>
      <c r="S7" s="139">
        <v>222</v>
      </c>
      <c r="T7" s="139">
        <v>0</v>
      </c>
      <c r="U7" s="139">
        <v>0</v>
      </c>
      <c r="V7" s="139">
        <v>0</v>
      </c>
      <c r="W7" s="139">
        <v>0</v>
      </c>
      <c r="X7" s="140">
        <f aca="true" t="shared" si="1" ref="X7:X38">R7+S7+T7+U7+V7+W7</f>
        <v>222</v>
      </c>
      <c r="Y7" s="181">
        <v>0</v>
      </c>
      <c r="Z7" s="182">
        <v>0</v>
      </c>
      <c r="AA7" s="182">
        <v>149</v>
      </c>
      <c r="AB7" s="182">
        <v>0</v>
      </c>
      <c r="AC7" s="182">
        <v>0</v>
      </c>
      <c r="AD7" s="182">
        <v>0</v>
      </c>
      <c r="AE7" s="140">
        <f aca="true" t="shared" si="2" ref="AE7:AE38">Y7+Z7+AA7+AB7+AC7+AD7</f>
        <v>149</v>
      </c>
      <c r="AF7" s="31"/>
      <c r="AG7" s="196"/>
      <c r="AH7" s="99"/>
      <c r="AI7" s="93" t="s">
        <v>3</v>
      </c>
      <c r="AJ7" s="138">
        <v>0</v>
      </c>
      <c r="AK7" s="139">
        <v>0</v>
      </c>
      <c r="AL7" s="140">
        <f>SUM(AJ7:AK7)</f>
        <v>0</v>
      </c>
      <c r="AM7" s="138">
        <v>0</v>
      </c>
      <c r="AN7" s="139">
        <v>0</v>
      </c>
      <c r="AO7" s="140">
        <f>SUM(AM7:AN7)</f>
        <v>0</v>
      </c>
      <c r="AP7" s="192">
        <f>R7+Y7</f>
        <v>0</v>
      </c>
      <c r="AQ7" s="182">
        <f aca="true" t="shared" si="3" ref="AQ7:AQ38">K7+S7+Z7+AJ7+AM7</f>
        <v>222</v>
      </c>
      <c r="AR7" s="182">
        <f>T7+AA7</f>
        <v>149</v>
      </c>
      <c r="AS7" s="182">
        <f>U7+AB7</f>
        <v>0</v>
      </c>
      <c r="AT7" s="182">
        <f>+V7+AC7</f>
        <v>0</v>
      </c>
      <c r="AU7" s="182">
        <f aca="true" t="shared" si="4" ref="AU7:AU38">L7+W7+AD7+AK7+AN7</f>
        <v>0</v>
      </c>
      <c r="AV7" s="140">
        <f>SUM(AP7:AU7)</f>
        <v>371</v>
      </c>
      <c r="AW7" s="31"/>
      <c r="AX7" s="196"/>
      <c r="AY7" s="99"/>
      <c r="AZ7" s="93" t="s">
        <v>3</v>
      </c>
      <c r="BA7" s="138">
        <v>280</v>
      </c>
      <c r="BB7" s="139">
        <v>17</v>
      </c>
      <c r="BC7" s="139">
        <v>31</v>
      </c>
      <c r="BD7" s="139">
        <v>0</v>
      </c>
      <c r="BE7" s="139">
        <v>0</v>
      </c>
      <c r="BF7" s="139">
        <v>0</v>
      </c>
      <c r="BG7" s="140">
        <f aca="true" t="shared" si="5" ref="BG7:BG38">BA7+BB7+BC7+BD7+BE7+BF7</f>
        <v>328</v>
      </c>
      <c r="BH7" s="181">
        <f aca="true" t="shared" si="6" ref="BH7:BH38">D7+AP7+BA7</f>
        <v>398</v>
      </c>
      <c r="BI7" s="182">
        <f aca="true" t="shared" si="7" ref="BI7:BI38">E7+AQ7+BB7</f>
        <v>371</v>
      </c>
      <c r="BJ7" s="182">
        <f aca="true" t="shared" si="8" ref="BJ7:BJ38">F7+AR7+BC7</f>
        <v>331</v>
      </c>
      <c r="BK7" s="182">
        <f aca="true" t="shared" si="9" ref="BK7:BK38">G7+AS7+BD7</f>
        <v>17</v>
      </c>
      <c r="BL7" s="182">
        <f aca="true" t="shared" si="10" ref="BL7:BL38">H7+AT7+BE7</f>
        <v>0</v>
      </c>
      <c r="BM7" s="182">
        <f aca="true" t="shared" si="11" ref="BM7:BM38">I7+AU7+BF7</f>
        <v>0</v>
      </c>
      <c r="BN7" s="140">
        <f aca="true" t="shared" si="12" ref="BN7:BN38">J7+AV7+BG7</f>
        <v>1117</v>
      </c>
      <c r="BP7" s="154" t="e">
        <f>X7+AE7+AL7+AO7+#REF!</f>
        <v>#REF!</v>
      </c>
    </row>
    <row r="8" spans="1:68" s="36" customFormat="1" ht="12" customHeight="1">
      <c r="A8" s="81"/>
      <c r="B8" s="81"/>
      <c r="C8" s="89" t="s">
        <v>4</v>
      </c>
      <c r="D8" s="29">
        <v>1795</v>
      </c>
      <c r="E8" s="30">
        <v>348</v>
      </c>
      <c r="F8" s="30">
        <v>0</v>
      </c>
      <c r="G8" s="30">
        <v>0</v>
      </c>
      <c r="H8" s="30">
        <v>0</v>
      </c>
      <c r="I8" s="30">
        <v>9</v>
      </c>
      <c r="J8" s="141">
        <f t="shared" si="0"/>
        <v>2152</v>
      </c>
      <c r="K8" s="29">
        <v>0</v>
      </c>
      <c r="L8" s="30">
        <v>0</v>
      </c>
      <c r="M8" s="30">
        <f aca="true" t="shared" si="13" ref="M8:M71">SUM(K8:L8)</f>
        <v>0</v>
      </c>
      <c r="N8" s="31"/>
      <c r="O8" s="196"/>
      <c r="P8" s="195"/>
      <c r="Q8" s="89" t="s">
        <v>4</v>
      </c>
      <c r="R8" s="29">
        <v>0</v>
      </c>
      <c r="S8" s="30">
        <v>314</v>
      </c>
      <c r="T8" s="30">
        <v>0</v>
      </c>
      <c r="U8" s="30">
        <v>0</v>
      </c>
      <c r="V8" s="30">
        <v>0</v>
      </c>
      <c r="W8" s="30">
        <v>0</v>
      </c>
      <c r="X8" s="141">
        <f t="shared" si="1"/>
        <v>314</v>
      </c>
      <c r="Y8" s="183">
        <v>0</v>
      </c>
      <c r="Z8" s="184">
        <v>462</v>
      </c>
      <c r="AA8" s="184">
        <v>1078</v>
      </c>
      <c r="AB8" s="184">
        <v>3</v>
      </c>
      <c r="AC8" s="184">
        <v>41</v>
      </c>
      <c r="AD8" s="184">
        <v>0</v>
      </c>
      <c r="AE8" s="185">
        <f t="shared" si="2"/>
        <v>1584</v>
      </c>
      <c r="AF8" s="31"/>
      <c r="AG8" s="196"/>
      <c r="AH8" s="195"/>
      <c r="AI8" s="89" t="s">
        <v>4</v>
      </c>
      <c r="AJ8" s="29">
        <v>0</v>
      </c>
      <c r="AK8" s="30">
        <v>0</v>
      </c>
      <c r="AL8" s="141">
        <f aca="true" t="shared" si="14" ref="AL8:AL71">SUM(AJ8:AK8)</f>
        <v>0</v>
      </c>
      <c r="AM8" s="29">
        <v>0</v>
      </c>
      <c r="AN8" s="30">
        <v>0</v>
      </c>
      <c r="AO8" s="141">
        <f aca="true" t="shared" si="15" ref="AO8:AO71">SUM(AM8:AN8)</f>
        <v>0</v>
      </c>
      <c r="AP8" s="193">
        <f aca="true" t="shared" si="16" ref="AP8:AP71">R8+Y8</f>
        <v>0</v>
      </c>
      <c r="AQ8" s="184">
        <f t="shared" si="3"/>
        <v>776</v>
      </c>
      <c r="AR8" s="184">
        <f aca="true" t="shared" si="17" ref="AR8:AR71">T8+AA8</f>
        <v>1078</v>
      </c>
      <c r="AS8" s="184">
        <f aca="true" t="shared" si="18" ref="AS8:AS71">U8+AB8</f>
        <v>3</v>
      </c>
      <c r="AT8" s="184">
        <f aca="true" t="shared" si="19" ref="AT8:AT71">+V8+AC8</f>
        <v>41</v>
      </c>
      <c r="AU8" s="184">
        <f t="shared" si="4"/>
        <v>0</v>
      </c>
      <c r="AV8" s="185">
        <f aca="true" t="shared" si="20" ref="AV8:AV71">SUM(AP8:AU8)</f>
        <v>1898</v>
      </c>
      <c r="AW8" s="31"/>
      <c r="AX8" s="196"/>
      <c r="AY8" s="195"/>
      <c r="AZ8" s="89" t="s">
        <v>4</v>
      </c>
      <c r="BA8" s="186">
        <v>1048</v>
      </c>
      <c r="BB8" s="107">
        <v>44</v>
      </c>
      <c r="BC8" s="30">
        <v>30</v>
      </c>
      <c r="BD8" s="30">
        <v>0</v>
      </c>
      <c r="BE8" s="30">
        <v>0</v>
      </c>
      <c r="BF8" s="30">
        <v>26</v>
      </c>
      <c r="BG8" s="141">
        <f t="shared" si="5"/>
        <v>1148</v>
      </c>
      <c r="BH8" s="183">
        <f t="shared" si="6"/>
        <v>2843</v>
      </c>
      <c r="BI8" s="184">
        <f t="shared" si="7"/>
        <v>1168</v>
      </c>
      <c r="BJ8" s="184">
        <f t="shared" si="8"/>
        <v>1108</v>
      </c>
      <c r="BK8" s="184">
        <f t="shared" si="9"/>
        <v>3</v>
      </c>
      <c r="BL8" s="184">
        <f t="shared" si="10"/>
        <v>41</v>
      </c>
      <c r="BM8" s="184">
        <f t="shared" si="11"/>
        <v>35</v>
      </c>
      <c r="BN8" s="185">
        <f t="shared" si="12"/>
        <v>5198</v>
      </c>
      <c r="BP8" s="154" t="e">
        <f>X8+AE8+AL8+AO8+#REF!</f>
        <v>#REF!</v>
      </c>
    </row>
    <row r="9" spans="1:68" s="36" customFormat="1" ht="12" customHeight="1">
      <c r="A9" s="81"/>
      <c r="B9" s="81"/>
      <c r="C9" s="89" t="s">
        <v>5</v>
      </c>
      <c r="D9" s="29">
        <v>723</v>
      </c>
      <c r="E9" s="30">
        <v>0</v>
      </c>
      <c r="F9" s="30">
        <v>1098</v>
      </c>
      <c r="G9" s="30">
        <v>28</v>
      </c>
      <c r="H9" s="30">
        <v>8</v>
      </c>
      <c r="I9" s="30">
        <v>8</v>
      </c>
      <c r="J9" s="141">
        <f t="shared" si="0"/>
        <v>1865</v>
      </c>
      <c r="K9" s="29">
        <v>0</v>
      </c>
      <c r="L9" s="30">
        <v>2818</v>
      </c>
      <c r="M9" s="30">
        <f t="shared" si="13"/>
        <v>2818</v>
      </c>
      <c r="N9" s="31"/>
      <c r="O9" s="196"/>
      <c r="P9" s="195"/>
      <c r="Q9" s="89" t="s">
        <v>5</v>
      </c>
      <c r="R9" s="29">
        <v>0</v>
      </c>
      <c r="S9" s="30">
        <v>1589</v>
      </c>
      <c r="T9" s="30">
        <v>0</v>
      </c>
      <c r="U9" s="30">
        <v>0</v>
      </c>
      <c r="V9" s="30">
        <v>0</v>
      </c>
      <c r="W9" s="30">
        <v>0</v>
      </c>
      <c r="X9" s="141">
        <f t="shared" si="1"/>
        <v>1589</v>
      </c>
      <c r="Y9" s="183">
        <v>0</v>
      </c>
      <c r="Z9" s="184">
        <v>0</v>
      </c>
      <c r="AA9" s="184">
        <v>0</v>
      </c>
      <c r="AB9" s="184">
        <v>0</v>
      </c>
      <c r="AC9" s="184">
        <v>0</v>
      </c>
      <c r="AD9" s="184">
        <v>0</v>
      </c>
      <c r="AE9" s="185">
        <f t="shared" si="2"/>
        <v>0</v>
      </c>
      <c r="AF9" s="31"/>
      <c r="AG9" s="196"/>
      <c r="AH9" s="195"/>
      <c r="AI9" s="89" t="s">
        <v>5</v>
      </c>
      <c r="AJ9" s="29">
        <v>0</v>
      </c>
      <c r="AK9" s="30">
        <v>0</v>
      </c>
      <c r="AL9" s="141">
        <f t="shared" si="14"/>
        <v>0</v>
      </c>
      <c r="AM9" s="29">
        <v>0</v>
      </c>
      <c r="AN9" s="30">
        <v>0</v>
      </c>
      <c r="AO9" s="141">
        <f t="shared" si="15"/>
        <v>0</v>
      </c>
      <c r="AP9" s="193">
        <f t="shared" si="16"/>
        <v>0</v>
      </c>
      <c r="AQ9" s="184">
        <f t="shared" si="3"/>
        <v>1589</v>
      </c>
      <c r="AR9" s="184">
        <f t="shared" si="17"/>
        <v>0</v>
      </c>
      <c r="AS9" s="184">
        <f t="shared" si="18"/>
        <v>0</v>
      </c>
      <c r="AT9" s="184">
        <f t="shared" si="19"/>
        <v>0</v>
      </c>
      <c r="AU9" s="184">
        <f t="shared" si="4"/>
        <v>2818</v>
      </c>
      <c r="AV9" s="185">
        <f t="shared" si="20"/>
        <v>4407</v>
      </c>
      <c r="AW9" s="31"/>
      <c r="AX9" s="196"/>
      <c r="AY9" s="195"/>
      <c r="AZ9" s="89" t="s">
        <v>5</v>
      </c>
      <c r="BA9" s="183">
        <v>2555</v>
      </c>
      <c r="BB9" s="107">
        <v>61</v>
      </c>
      <c r="BC9" s="30">
        <v>32</v>
      </c>
      <c r="BD9" s="30">
        <v>0</v>
      </c>
      <c r="BE9" s="30">
        <v>0</v>
      </c>
      <c r="BF9" s="30">
        <v>0</v>
      </c>
      <c r="BG9" s="141">
        <f t="shared" si="5"/>
        <v>2648</v>
      </c>
      <c r="BH9" s="183">
        <f t="shared" si="6"/>
        <v>3278</v>
      </c>
      <c r="BI9" s="184">
        <f t="shared" si="7"/>
        <v>1650</v>
      </c>
      <c r="BJ9" s="184">
        <f t="shared" si="8"/>
        <v>1130</v>
      </c>
      <c r="BK9" s="184">
        <f t="shared" si="9"/>
        <v>28</v>
      </c>
      <c r="BL9" s="184">
        <f t="shared" si="10"/>
        <v>8</v>
      </c>
      <c r="BM9" s="184">
        <f t="shared" si="11"/>
        <v>2826</v>
      </c>
      <c r="BN9" s="185">
        <f t="shared" si="12"/>
        <v>8920</v>
      </c>
      <c r="BP9" s="154" t="e">
        <f>X9+AE9+AL9+AO9+#REF!</f>
        <v>#REF!</v>
      </c>
    </row>
    <row r="10" spans="1:68" s="36" customFormat="1" ht="12" customHeight="1">
      <c r="A10" s="81"/>
      <c r="B10" s="81"/>
      <c r="C10" s="89" t="s">
        <v>6</v>
      </c>
      <c r="D10" s="29">
        <v>1617</v>
      </c>
      <c r="E10" s="30">
        <v>0</v>
      </c>
      <c r="F10" s="30">
        <v>0</v>
      </c>
      <c r="G10" s="30">
        <v>0</v>
      </c>
      <c r="H10" s="30">
        <v>6</v>
      </c>
      <c r="I10" s="30">
        <v>34</v>
      </c>
      <c r="J10" s="141">
        <f t="shared" si="0"/>
        <v>1657</v>
      </c>
      <c r="K10" s="29">
        <v>245</v>
      </c>
      <c r="L10" s="30">
        <v>0</v>
      </c>
      <c r="M10" s="30">
        <f t="shared" si="13"/>
        <v>245</v>
      </c>
      <c r="N10" s="31"/>
      <c r="O10" s="196"/>
      <c r="P10" s="195"/>
      <c r="Q10" s="89" t="s">
        <v>6</v>
      </c>
      <c r="R10" s="29">
        <v>0</v>
      </c>
      <c r="S10" s="30">
        <v>1322</v>
      </c>
      <c r="T10" s="30">
        <v>0</v>
      </c>
      <c r="U10" s="30">
        <v>0</v>
      </c>
      <c r="V10" s="30">
        <v>0</v>
      </c>
      <c r="W10" s="30">
        <v>0</v>
      </c>
      <c r="X10" s="141">
        <f t="shared" si="1"/>
        <v>1322</v>
      </c>
      <c r="Y10" s="183">
        <v>0</v>
      </c>
      <c r="Z10" s="184">
        <v>0</v>
      </c>
      <c r="AA10" s="184">
        <v>936</v>
      </c>
      <c r="AB10" s="184">
        <v>133</v>
      </c>
      <c r="AC10" s="184">
        <v>0</v>
      </c>
      <c r="AD10" s="184">
        <v>0</v>
      </c>
      <c r="AE10" s="185">
        <f t="shared" si="2"/>
        <v>1069</v>
      </c>
      <c r="AF10" s="31"/>
      <c r="AG10" s="196"/>
      <c r="AH10" s="195"/>
      <c r="AI10" s="89" t="s">
        <v>6</v>
      </c>
      <c r="AJ10" s="29">
        <v>0</v>
      </c>
      <c r="AK10" s="30">
        <v>0</v>
      </c>
      <c r="AL10" s="141">
        <f t="shared" si="14"/>
        <v>0</v>
      </c>
      <c r="AM10" s="29">
        <v>0</v>
      </c>
      <c r="AN10" s="30">
        <v>0</v>
      </c>
      <c r="AO10" s="141">
        <f t="shared" si="15"/>
        <v>0</v>
      </c>
      <c r="AP10" s="193">
        <f t="shared" si="16"/>
        <v>0</v>
      </c>
      <c r="AQ10" s="184">
        <f t="shared" si="3"/>
        <v>1567</v>
      </c>
      <c r="AR10" s="184">
        <f t="shared" si="17"/>
        <v>936</v>
      </c>
      <c r="AS10" s="184">
        <f t="shared" si="18"/>
        <v>133</v>
      </c>
      <c r="AT10" s="184">
        <f t="shared" si="19"/>
        <v>0</v>
      </c>
      <c r="AU10" s="184">
        <f t="shared" si="4"/>
        <v>0</v>
      </c>
      <c r="AV10" s="185">
        <f t="shared" si="20"/>
        <v>2636</v>
      </c>
      <c r="AW10" s="31"/>
      <c r="AX10" s="196"/>
      <c r="AY10" s="195"/>
      <c r="AZ10" s="89" t="s">
        <v>6</v>
      </c>
      <c r="BA10" s="29">
        <v>2883</v>
      </c>
      <c r="BB10" s="30">
        <v>70</v>
      </c>
      <c r="BC10" s="30">
        <v>19</v>
      </c>
      <c r="BD10" s="30">
        <v>0</v>
      </c>
      <c r="BE10" s="30">
        <v>0</v>
      </c>
      <c r="BF10" s="30">
        <v>0</v>
      </c>
      <c r="BG10" s="141">
        <f t="shared" si="5"/>
        <v>2972</v>
      </c>
      <c r="BH10" s="183">
        <f t="shared" si="6"/>
        <v>4500</v>
      </c>
      <c r="BI10" s="184">
        <f t="shared" si="7"/>
        <v>1637</v>
      </c>
      <c r="BJ10" s="184">
        <f t="shared" si="8"/>
        <v>955</v>
      </c>
      <c r="BK10" s="184">
        <f t="shared" si="9"/>
        <v>133</v>
      </c>
      <c r="BL10" s="184">
        <f t="shared" si="10"/>
        <v>6</v>
      </c>
      <c r="BM10" s="184">
        <f t="shared" si="11"/>
        <v>34</v>
      </c>
      <c r="BN10" s="185">
        <f t="shared" si="12"/>
        <v>7265</v>
      </c>
      <c r="BP10" s="154" t="e">
        <f>X10+AE10+AL10+AO10+#REF!</f>
        <v>#REF!</v>
      </c>
    </row>
    <row r="11" spans="1:68" s="36" customFormat="1" ht="12" customHeight="1">
      <c r="A11" s="81"/>
      <c r="B11" s="81"/>
      <c r="C11" s="89" t="s">
        <v>7</v>
      </c>
      <c r="D11" s="29">
        <v>6771</v>
      </c>
      <c r="E11" s="30">
        <v>1337</v>
      </c>
      <c r="F11" s="30">
        <v>1616</v>
      </c>
      <c r="G11" s="30">
        <v>0</v>
      </c>
      <c r="H11" s="30">
        <v>0</v>
      </c>
      <c r="I11" s="30">
        <v>689</v>
      </c>
      <c r="J11" s="141">
        <f t="shared" si="0"/>
        <v>10413</v>
      </c>
      <c r="K11" s="29">
        <v>0</v>
      </c>
      <c r="L11" s="30">
        <v>0</v>
      </c>
      <c r="M11" s="30">
        <f t="shared" si="13"/>
        <v>0</v>
      </c>
      <c r="N11" s="31"/>
      <c r="O11" s="196"/>
      <c r="P11" s="195"/>
      <c r="Q11" s="89" t="s">
        <v>7</v>
      </c>
      <c r="R11" s="29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141">
        <f t="shared" si="1"/>
        <v>0</v>
      </c>
      <c r="Y11" s="183">
        <v>0</v>
      </c>
      <c r="Z11" s="184">
        <v>1140</v>
      </c>
      <c r="AA11" s="184">
        <v>0</v>
      </c>
      <c r="AB11" s="184">
        <v>529</v>
      </c>
      <c r="AC11" s="184">
        <v>7206</v>
      </c>
      <c r="AD11" s="184">
        <v>0</v>
      </c>
      <c r="AE11" s="185">
        <f t="shared" si="2"/>
        <v>8875</v>
      </c>
      <c r="AF11" s="31"/>
      <c r="AG11" s="196"/>
      <c r="AH11" s="195"/>
      <c r="AI11" s="89" t="s">
        <v>7</v>
      </c>
      <c r="AJ11" s="29">
        <v>0</v>
      </c>
      <c r="AK11" s="30">
        <v>0</v>
      </c>
      <c r="AL11" s="141">
        <f t="shared" si="14"/>
        <v>0</v>
      </c>
      <c r="AM11" s="29">
        <v>0</v>
      </c>
      <c r="AN11" s="30">
        <v>0</v>
      </c>
      <c r="AO11" s="141">
        <f t="shared" si="15"/>
        <v>0</v>
      </c>
      <c r="AP11" s="193">
        <f t="shared" si="16"/>
        <v>0</v>
      </c>
      <c r="AQ11" s="184">
        <f t="shared" si="3"/>
        <v>1140</v>
      </c>
      <c r="AR11" s="184">
        <f t="shared" si="17"/>
        <v>0</v>
      </c>
      <c r="AS11" s="184">
        <f t="shared" si="18"/>
        <v>529</v>
      </c>
      <c r="AT11" s="184">
        <f t="shared" si="19"/>
        <v>7206</v>
      </c>
      <c r="AU11" s="184">
        <f t="shared" si="4"/>
        <v>0</v>
      </c>
      <c r="AV11" s="185">
        <f t="shared" si="20"/>
        <v>8875</v>
      </c>
      <c r="AW11" s="31"/>
      <c r="AX11" s="196"/>
      <c r="AY11" s="195"/>
      <c r="AZ11" s="89" t="s">
        <v>7</v>
      </c>
      <c r="BA11" s="29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141">
        <f t="shared" si="5"/>
        <v>0</v>
      </c>
      <c r="BH11" s="183">
        <f t="shared" si="6"/>
        <v>6771</v>
      </c>
      <c r="BI11" s="184">
        <f t="shared" si="7"/>
        <v>2477</v>
      </c>
      <c r="BJ11" s="184">
        <f t="shared" si="8"/>
        <v>1616</v>
      </c>
      <c r="BK11" s="184">
        <f t="shared" si="9"/>
        <v>529</v>
      </c>
      <c r="BL11" s="184">
        <f t="shared" si="10"/>
        <v>7206</v>
      </c>
      <c r="BM11" s="184">
        <f t="shared" si="11"/>
        <v>689</v>
      </c>
      <c r="BN11" s="185">
        <f t="shared" si="12"/>
        <v>19288</v>
      </c>
      <c r="BP11" s="154" t="e">
        <f>X11+AE11+AL11+AO11+#REF!</f>
        <v>#REF!</v>
      </c>
    </row>
    <row r="12" spans="1:68" s="36" customFormat="1" ht="12" customHeight="1">
      <c r="A12" s="81"/>
      <c r="B12" s="81"/>
      <c r="C12" s="89" t="s">
        <v>8</v>
      </c>
      <c r="D12" s="29">
        <v>1771</v>
      </c>
      <c r="E12" s="30">
        <v>0</v>
      </c>
      <c r="F12" s="30">
        <v>369</v>
      </c>
      <c r="G12" s="30">
        <v>0</v>
      </c>
      <c r="H12" s="30">
        <v>0</v>
      </c>
      <c r="I12" s="30">
        <v>15</v>
      </c>
      <c r="J12" s="141">
        <f t="shared" si="0"/>
        <v>2155</v>
      </c>
      <c r="K12" s="29">
        <v>0</v>
      </c>
      <c r="L12" s="30">
        <v>0</v>
      </c>
      <c r="M12" s="30">
        <f t="shared" si="13"/>
        <v>0</v>
      </c>
      <c r="N12" s="31"/>
      <c r="O12" s="196"/>
      <c r="P12" s="195"/>
      <c r="Q12" s="89" t="s">
        <v>8</v>
      </c>
      <c r="R12" s="29">
        <v>0</v>
      </c>
      <c r="S12" s="30">
        <v>246</v>
      </c>
      <c r="T12" s="30">
        <v>0</v>
      </c>
      <c r="U12" s="30">
        <v>0</v>
      </c>
      <c r="V12" s="30">
        <v>0</v>
      </c>
      <c r="W12" s="30">
        <v>0</v>
      </c>
      <c r="X12" s="141">
        <f t="shared" si="1"/>
        <v>246</v>
      </c>
      <c r="Y12" s="183">
        <v>0</v>
      </c>
      <c r="Z12" s="184">
        <v>511</v>
      </c>
      <c r="AA12" s="184">
        <v>0</v>
      </c>
      <c r="AB12" s="184">
        <v>0</v>
      </c>
      <c r="AC12" s="184">
        <v>0</v>
      </c>
      <c r="AD12" s="184">
        <v>0</v>
      </c>
      <c r="AE12" s="185">
        <f t="shared" si="2"/>
        <v>511</v>
      </c>
      <c r="AF12" s="31"/>
      <c r="AG12" s="196"/>
      <c r="AH12" s="195"/>
      <c r="AI12" s="89" t="s">
        <v>8</v>
      </c>
      <c r="AJ12" s="29">
        <v>0</v>
      </c>
      <c r="AK12" s="30">
        <v>0</v>
      </c>
      <c r="AL12" s="141">
        <f t="shared" si="14"/>
        <v>0</v>
      </c>
      <c r="AM12" s="29">
        <v>0</v>
      </c>
      <c r="AN12" s="30">
        <v>0</v>
      </c>
      <c r="AO12" s="141">
        <f t="shared" si="15"/>
        <v>0</v>
      </c>
      <c r="AP12" s="193">
        <f t="shared" si="16"/>
        <v>0</v>
      </c>
      <c r="AQ12" s="184">
        <f t="shared" si="3"/>
        <v>757</v>
      </c>
      <c r="AR12" s="184">
        <f t="shared" si="17"/>
        <v>0</v>
      </c>
      <c r="AS12" s="184">
        <f t="shared" si="18"/>
        <v>0</v>
      </c>
      <c r="AT12" s="184">
        <f t="shared" si="19"/>
        <v>0</v>
      </c>
      <c r="AU12" s="184">
        <f t="shared" si="4"/>
        <v>0</v>
      </c>
      <c r="AV12" s="185">
        <f t="shared" si="20"/>
        <v>757</v>
      </c>
      <c r="AW12" s="31"/>
      <c r="AX12" s="196"/>
      <c r="AY12" s="195"/>
      <c r="AZ12" s="89" t="s">
        <v>8</v>
      </c>
      <c r="BA12" s="29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141">
        <f t="shared" si="5"/>
        <v>0</v>
      </c>
      <c r="BH12" s="183">
        <f t="shared" si="6"/>
        <v>1771</v>
      </c>
      <c r="BI12" s="184">
        <f t="shared" si="7"/>
        <v>757</v>
      </c>
      <c r="BJ12" s="184">
        <f t="shared" si="8"/>
        <v>369</v>
      </c>
      <c r="BK12" s="184">
        <f t="shared" si="9"/>
        <v>0</v>
      </c>
      <c r="BL12" s="184">
        <f t="shared" si="10"/>
        <v>0</v>
      </c>
      <c r="BM12" s="184">
        <f t="shared" si="11"/>
        <v>15</v>
      </c>
      <c r="BN12" s="185">
        <f t="shared" si="12"/>
        <v>2912</v>
      </c>
      <c r="BP12" s="154" t="e">
        <f>X12+AE12+AL12+AO12+#REF!</f>
        <v>#REF!</v>
      </c>
    </row>
    <row r="13" spans="1:68" s="36" customFormat="1" ht="12" customHeight="1">
      <c r="A13" s="81"/>
      <c r="B13" s="81"/>
      <c r="C13" s="89" t="s">
        <v>9</v>
      </c>
      <c r="D13" s="29">
        <v>3625</v>
      </c>
      <c r="E13" s="30">
        <v>0</v>
      </c>
      <c r="F13" s="30">
        <v>0</v>
      </c>
      <c r="G13" s="30">
        <v>0</v>
      </c>
      <c r="H13" s="30">
        <v>0</v>
      </c>
      <c r="I13" s="30">
        <v>37</v>
      </c>
      <c r="J13" s="141">
        <f t="shared" si="0"/>
        <v>3662</v>
      </c>
      <c r="K13" s="29">
        <v>0</v>
      </c>
      <c r="L13" s="30">
        <v>0</v>
      </c>
      <c r="M13" s="30">
        <f t="shared" si="13"/>
        <v>0</v>
      </c>
      <c r="N13" s="31"/>
      <c r="O13" s="196"/>
      <c r="P13" s="195"/>
      <c r="Q13" s="89" t="s">
        <v>9</v>
      </c>
      <c r="R13" s="29">
        <v>0</v>
      </c>
      <c r="S13" s="30">
        <v>162</v>
      </c>
      <c r="T13" s="30">
        <v>0</v>
      </c>
      <c r="U13" s="30">
        <v>0</v>
      </c>
      <c r="V13" s="30">
        <v>0</v>
      </c>
      <c r="W13" s="30">
        <v>0</v>
      </c>
      <c r="X13" s="141">
        <f t="shared" si="1"/>
        <v>162</v>
      </c>
      <c r="Y13" s="183">
        <v>0</v>
      </c>
      <c r="Z13" s="184">
        <v>707</v>
      </c>
      <c r="AA13" s="184">
        <v>908</v>
      </c>
      <c r="AB13" s="184">
        <v>97</v>
      </c>
      <c r="AC13" s="184">
        <v>0</v>
      </c>
      <c r="AD13" s="184">
        <v>0</v>
      </c>
      <c r="AE13" s="185">
        <f t="shared" si="2"/>
        <v>1712</v>
      </c>
      <c r="AF13" s="31"/>
      <c r="AG13" s="196"/>
      <c r="AH13" s="195"/>
      <c r="AI13" s="89" t="s">
        <v>9</v>
      </c>
      <c r="AJ13" s="29">
        <v>0</v>
      </c>
      <c r="AK13" s="30">
        <v>0</v>
      </c>
      <c r="AL13" s="141">
        <f t="shared" si="14"/>
        <v>0</v>
      </c>
      <c r="AM13" s="29">
        <v>0</v>
      </c>
      <c r="AN13" s="30">
        <v>13151</v>
      </c>
      <c r="AO13" s="141">
        <f t="shared" si="15"/>
        <v>13151</v>
      </c>
      <c r="AP13" s="193">
        <f t="shared" si="16"/>
        <v>0</v>
      </c>
      <c r="AQ13" s="184">
        <f t="shared" si="3"/>
        <v>869</v>
      </c>
      <c r="AR13" s="184">
        <f t="shared" si="17"/>
        <v>908</v>
      </c>
      <c r="AS13" s="184">
        <f t="shared" si="18"/>
        <v>97</v>
      </c>
      <c r="AT13" s="184">
        <f t="shared" si="19"/>
        <v>0</v>
      </c>
      <c r="AU13" s="184">
        <f t="shared" si="4"/>
        <v>13151</v>
      </c>
      <c r="AV13" s="185">
        <f t="shared" si="20"/>
        <v>15025</v>
      </c>
      <c r="AW13" s="31"/>
      <c r="AX13" s="196"/>
      <c r="AY13" s="195"/>
      <c r="AZ13" s="89" t="s">
        <v>9</v>
      </c>
      <c r="BA13" s="29">
        <v>545</v>
      </c>
      <c r="BB13" s="30">
        <v>21</v>
      </c>
      <c r="BC13" s="30">
        <v>4</v>
      </c>
      <c r="BD13" s="30">
        <v>0</v>
      </c>
      <c r="BE13" s="30">
        <v>0</v>
      </c>
      <c r="BF13" s="30">
        <v>27</v>
      </c>
      <c r="BG13" s="141">
        <f t="shared" si="5"/>
        <v>597</v>
      </c>
      <c r="BH13" s="183">
        <f t="shared" si="6"/>
        <v>4170</v>
      </c>
      <c r="BI13" s="184">
        <f t="shared" si="7"/>
        <v>890</v>
      </c>
      <c r="BJ13" s="184">
        <f t="shared" si="8"/>
        <v>912</v>
      </c>
      <c r="BK13" s="184">
        <f t="shared" si="9"/>
        <v>97</v>
      </c>
      <c r="BL13" s="184">
        <f t="shared" si="10"/>
        <v>0</v>
      </c>
      <c r="BM13" s="184">
        <f t="shared" si="11"/>
        <v>13215</v>
      </c>
      <c r="BN13" s="185">
        <f t="shared" si="12"/>
        <v>19284</v>
      </c>
      <c r="BP13" s="154" t="e">
        <f>X13+AE13+AL13+AO13+#REF!</f>
        <v>#REF!</v>
      </c>
    </row>
    <row r="14" spans="1:68" s="36" customFormat="1" ht="12" customHeight="1">
      <c r="A14" s="81"/>
      <c r="B14" s="81"/>
      <c r="C14" s="89" t="s">
        <v>10</v>
      </c>
      <c r="D14" s="29">
        <v>7614</v>
      </c>
      <c r="E14" s="30">
        <v>3448</v>
      </c>
      <c r="F14" s="30">
        <v>2254</v>
      </c>
      <c r="G14" s="30">
        <v>96</v>
      </c>
      <c r="H14" s="30">
        <v>0</v>
      </c>
      <c r="I14" s="30">
        <v>284</v>
      </c>
      <c r="J14" s="141">
        <f t="shared" si="0"/>
        <v>13696</v>
      </c>
      <c r="K14" s="29">
        <v>0</v>
      </c>
      <c r="L14" s="30">
        <v>0</v>
      </c>
      <c r="M14" s="30">
        <f t="shared" si="13"/>
        <v>0</v>
      </c>
      <c r="N14" s="31"/>
      <c r="O14" s="196"/>
      <c r="P14" s="195"/>
      <c r="Q14" s="89" t="s">
        <v>10</v>
      </c>
      <c r="R14" s="29">
        <v>0</v>
      </c>
      <c r="S14" s="30">
        <v>0</v>
      </c>
      <c r="T14" s="30">
        <v>0</v>
      </c>
      <c r="U14" s="30">
        <v>0</v>
      </c>
      <c r="V14" s="30">
        <v>0</v>
      </c>
      <c r="W14" s="30">
        <v>75</v>
      </c>
      <c r="X14" s="141">
        <f t="shared" si="1"/>
        <v>75</v>
      </c>
      <c r="Y14" s="183">
        <v>0</v>
      </c>
      <c r="Z14" s="184">
        <v>0</v>
      </c>
      <c r="AA14" s="184">
        <v>0</v>
      </c>
      <c r="AB14" s="184">
        <v>0</v>
      </c>
      <c r="AC14" s="184">
        <v>0</v>
      </c>
      <c r="AD14" s="184">
        <v>1085</v>
      </c>
      <c r="AE14" s="185">
        <f t="shared" si="2"/>
        <v>1085</v>
      </c>
      <c r="AF14" s="31"/>
      <c r="AG14" s="196"/>
      <c r="AH14" s="195"/>
      <c r="AI14" s="89" t="s">
        <v>10</v>
      </c>
      <c r="AJ14" s="29">
        <v>0</v>
      </c>
      <c r="AK14" s="30">
        <v>0</v>
      </c>
      <c r="AL14" s="141">
        <f t="shared" si="14"/>
        <v>0</v>
      </c>
      <c r="AM14" s="29">
        <v>0</v>
      </c>
      <c r="AN14" s="30">
        <v>0</v>
      </c>
      <c r="AO14" s="141">
        <f t="shared" si="15"/>
        <v>0</v>
      </c>
      <c r="AP14" s="193">
        <f t="shared" si="16"/>
        <v>0</v>
      </c>
      <c r="AQ14" s="184">
        <f t="shared" si="3"/>
        <v>0</v>
      </c>
      <c r="AR14" s="184">
        <f t="shared" si="17"/>
        <v>0</v>
      </c>
      <c r="AS14" s="184">
        <f t="shared" si="18"/>
        <v>0</v>
      </c>
      <c r="AT14" s="184">
        <f t="shared" si="19"/>
        <v>0</v>
      </c>
      <c r="AU14" s="184">
        <f t="shared" si="4"/>
        <v>1160</v>
      </c>
      <c r="AV14" s="185">
        <f t="shared" si="20"/>
        <v>1160</v>
      </c>
      <c r="AW14" s="31"/>
      <c r="AX14" s="196"/>
      <c r="AY14" s="195"/>
      <c r="AZ14" s="89" t="s">
        <v>10</v>
      </c>
      <c r="BA14" s="29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29</v>
      </c>
      <c r="BG14" s="141">
        <f t="shared" si="5"/>
        <v>29</v>
      </c>
      <c r="BH14" s="183">
        <f t="shared" si="6"/>
        <v>7614</v>
      </c>
      <c r="BI14" s="184">
        <f t="shared" si="7"/>
        <v>3448</v>
      </c>
      <c r="BJ14" s="184">
        <f t="shared" si="8"/>
        <v>2254</v>
      </c>
      <c r="BK14" s="184">
        <f t="shared" si="9"/>
        <v>96</v>
      </c>
      <c r="BL14" s="184">
        <f t="shared" si="10"/>
        <v>0</v>
      </c>
      <c r="BM14" s="184">
        <f t="shared" si="11"/>
        <v>1473</v>
      </c>
      <c r="BN14" s="185">
        <f t="shared" si="12"/>
        <v>14885</v>
      </c>
      <c r="BP14" s="154" t="e">
        <f>X14+AE14+AL14+AO14+#REF!</f>
        <v>#REF!</v>
      </c>
    </row>
    <row r="15" spans="1:68" s="36" customFormat="1" ht="12" customHeight="1">
      <c r="A15" s="81"/>
      <c r="B15" s="81"/>
      <c r="C15" s="89" t="s">
        <v>11</v>
      </c>
      <c r="D15" s="29">
        <v>0</v>
      </c>
      <c r="E15" s="30">
        <v>530</v>
      </c>
      <c r="F15" s="30">
        <v>1090</v>
      </c>
      <c r="G15" s="30">
        <v>194</v>
      </c>
      <c r="H15" s="30">
        <v>2</v>
      </c>
      <c r="I15" s="30">
        <v>0</v>
      </c>
      <c r="J15" s="141">
        <f t="shared" si="0"/>
        <v>1816</v>
      </c>
      <c r="K15" s="29">
        <v>0</v>
      </c>
      <c r="L15" s="30">
        <v>0</v>
      </c>
      <c r="M15" s="30">
        <f t="shared" si="13"/>
        <v>0</v>
      </c>
      <c r="N15" s="31"/>
      <c r="O15" s="196"/>
      <c r="P15" s="195"/>
      <c r="Q15" s="89" t="s">
        <v>11</v>
      </c>
      <c r="R15" s="29">
        <v>0</v>
      </c>
      <c r="S15" s="30">
        <v>958</v>
      </c>
      <c r="T15" s="30">
        <v>0</v>
      </c>
      <c r="U15" s="30">
        <v>0</v>
      </c>
      <c r="V15" s="30">
        <v>0</v>
      </c>
      <c r="W15" s="30">
        <v>0</v>
      </c>
      <c r="X15" s="141">
        <f t="shared" si="1"/>
        <v>958</v>
      </c>
      <c r="Y15" s="183">
        <v>0</v>
      </c>
      <c r="Z15" s="184">
        <v>0</v>
      </c>
      <c r="AA15" s="184">
        <v>0</v>
      </c>
      <c r="AB15" s="184">
        <v>0</v>
      </c>
      <c r="AC15" s="184">
        <v>0</v>
      </c>
      <c r="AD15" s="184">
        <v>0</v>
      </c>
      <c r="AE15" s="185">
        <f t="shared" si="2"/>
        <v>0</v>
      </c>
      <c r="AF15" s="31"/>
      <c r="AG15" s="196"/>
      <c r="AH15" s="195"/>
      <c r="AI15" s="89" t="s">
        <v>11</v>
      </c>
      <c r="AJ15" s="29">
        <v>0</v>
      </c>
      <c r="AK15" s="30">
        <v>0</v>
      </c>
      <c r="AL15" s="141">
        <f t="shared" si="14"/>
        <v>0</v>
      </c>
      <c r="AM15" s="29">
        <v>0</v>
      </c>
      <c r="AN15" s="30">
        <v>0</v>
      </c>
      <c r="AO15" s="141">
        <f t="shared" si="15"/>
        <v>0</v>
      </c>
      <c r="AP15" s="193">
        <f t="shared" si="16"/>
        <v>0</v>
      </c>
      <c r="AQ15" s="184">
        <f t="shared" si="3"/>
        <v>958</v>
      </c>
      <c r="AR15" s="184">
        <f t="shared" si="17"/>
        <v>0</v>
      </c>
      <c r="AS15" s="184">
        <f t="shared" si="18"/>
        <v>0</v>
      </c>
      <c r="AT15" s="184">
        <f t="shared" si="19"/>
        <v>0</v>
      </c>
      <c r="AU15" s="184">
        <f t="shared" si="4"/>
        <v>0</v>
      </c>
      <c r="AV15" s="185">
        <f t="shared" si="20"/>
        <v>958</v>
      </c>
      <c r="AW15" s="31"/>
      <c r="AX15" s="196"/>
      <c r="AY15" s="195"/>
      <c r="AZ15" s="89" t="s">
        <v>11</v>
      </c>
      <c r="BA15" s="29">
        <v>3040</v>
      </c>
      <c r="BB15" s="30">
        <v>67</v>
      </c>
      <c r="BC15" s="30">
        <v>0</v>
      </c>
      <c r="BD15" s="30">
        <v>0</v>
      </c>
      <c r="BE15" s="30">
        <v>0</v>
      </c>
      <c r="BF15" s="30">
        <v>2</v>
      </c>
      <c r="BG15" s="141">
        <f t="shared" si="5"/>
        <v>3109</v>
      </c>
      <c r="BH15" s="183">
        <f t="shared" si="6"/>
        <v>3040</v>
      </c>
      <c r="BI15" s="184">
        <f t="shared" si="7"/>
        <v>1555</v>
      </c>
      <c r="BJ15" s="184">
        <f t="shared" si="8"/>
        <v>1090</v>
      </c>
      <c r="BK15" s="184">
        <f t="shared" si="9"/>
        <v>194</v>
      </c>
      <c r="BL15" s="184">
        <f t="shared" si="10"/>
        <v>2</v>
      </c>
      <c r="BM15" s="184">
        <f t="shared" si="11"/>
        <v>2</v>
      </c>
      <c r="BN15" s="185">
        <f t="shared" si="12"/>
        <v>5883</v>
      </c>
      <c r="BP15" s="154" t="e">
        <f>X15+AE15+AL15+AO15+#REF!</f>
        <v>#REF!</v>
      </c>
    </row>
    <row r="16" spans="1:68" s="36" customFormat="1" ht="12" customHeight="1">
      <c r="A16" s="81"/>
      <c r="B16" s="81"/>
      <c r="C16" s="89" t="s">
        <v>12</v>
      </c>
      <c r="D16" s="29">
        <v>735</v>
      </c>
      <c r="E16" s="30">
        <v>58</v>
      </c>
      <c r="F16" s="30">
        <v>143</v>
      </c>
      <c r="G16" s="30">
        <v>0</v>
      </c>
      <c r="H16" s="30">
        <v>62</v>
      </c>
      <c r="I16" s="30">
        <v>0</v>
      </c>
      <c r="J16" s="141">
        <f t="shared" si="0"/>
        <v>998</v>
      </c>
      <c r="K16" s="29">
        <v>0</v>
      </c>
      <c r="L16" s="30">
        <v>0</v>
      </c>
      <c r="M16" s="30">
        <f t="shared" si="13"/>
        <v>0</v>
      </c>
      <c r="N16" s="31"/>
      <c r="O16" s="196"/>
      <c r="P16" s="195"/>
      <c r="Q16" s="89" t="s">
        <v>12</v>
      </c>
      <c r="R16" s="29">
        <v>0</v>
      </c>
      <c r="S16" s="30">
        <v>2201</v>
      </c>
      <c r="T16" s="30">
        <v>0</v>
      </c>
      <c r="U16" s="30">
        <v>0</v>
      </c>
      <c r="V16" s="30">
        <v>0</v>
      </c>
      <c r="W16" s="30">
        <v>0</v>
      </c>
      <c r="X16" s="141">
        <f t="shared" si="1"/>
        <v>2201</v>
      </c>
      <c r="Y16" s="183">
        <v>0</v>
      </c>
      <c r="Z16" s="184">
        <v>0</v>
      </c>
      <c r="AA16" s="184">
        <v>0</v>
      </c>
      <c r="AB16" s="184">
        <v>300</v>
      </c>
      <c r="AC16" s="184">
        <v>0</v>
      </c>
      <c r="AD16" s="184">
        <v>0</v>
      </c>
      <c r="AE16" s="185">
        <f t="shared" si="2"/>
        <v>300</v>
      </c>
      <c r="AF16" s="31"/>
      <c r="AG16" s="196"/>
      <c r="AH16" s="195"/>
      <c r="AI16" s="89" t="s">
        <v>12</v>
      </c>
      <c r="AJ16" s="29">
        <v>0</v>
      </c>
      <c r="AK16" s="30">
        <v>0</v>
      </c>
      <c r="AL16" s="141">
        <f t="shared" si="14"/>
        <v>0</v>
      </c>
      <c r="AM16" s="29">
        <v>0</v>
      </c>
      <c r="AN16" s="30">
        <v>0</v>
      </c>
      <c r="AO16" s="141">
        <f t="shared" si="15"/>
        <v>0</v>
      </c>
      <c r="AP16" s="193">
        <f t="shared" si="16"/>
        <v>0</v>
      </c>
      <c r="AQ16" s="184">
        <f t="shared" si="3"/>
        <v>2201</v>
      </c>
      <c r="AR16" s="184">
        <f t="shared" si="17"/>
        <v>0</v>
      </c>
      <c r="AS16" s="184">
        <f t="shared" si="18"/>
        <v>300</v>
      </c>
      <c r="AT16" s="184">
        <f t="shared" si="19"/>
        <v>0</v>
      </c>
      <c r="AU16" s="184">
        <f t="shared" si="4"/>
        <v>0</v>
      </c>
      <c r="AV16" s="185">
        <f t="shared" si="20"/>
        <v>2501</v>
      </c>
      <c r="AW16" s="31"/>
      <c r="AX16" s="196"/>
      <c r="AY16" s="195"/>
      <c r="AZ16" s="89" t="s">
        <v>12</v>
      </c>
      <c r="BA16" s="29">
        <v>9903</v>
      </c>
      <c r="BB16" s="30">
        <v>1405</v>
      </c>
      <c r="BC16" s="30">
        <v>2869</v>
      </c>
      <c r="BD16" s="30">
        <v>0</v>
      </c>
      <c r="BE16" s="30">
        <v>0</v>
      </c>
      <c r="BF16" s="30">
        <v>0</v>
      </c>
      <c r="BG16" s="141">
        <f t="shared" si="5"/>
        <v>14177</v>
      </c>
      <c r="BH16" s="183">
        <f t="shared" si="6"/>
        <v>10638</v>
      </c>
      <c r="BI16" s="184">
        <f t="shared" si="7"/>
        <v>3664</v>
      </c>
      <c r="BJ16" s="184">
        <f t="shared" si="8"/>
        <v>3012</v>
      </c>
      <c r="BK16" s="184">
        <f t="shared" si="9"/>
        <v>300</v>
      </c>
      <c r="BL16" s="184">
        <f t="shared" si="10"/>
        <v>62</v>
      </c>
      <c r="BM16" s="184">
        <f t="shared" si="11"/>
        <v>0</v>
      </c>
      <c r="BN16" s="185">
        <f t="shared" si="12"/>
        <v>17676</v>
      </c>
      <c r="BP16" s="154" t="e">
        <f>X16+AE16+AL16+AO16+#REF!</f>
        <v>#REF!</v>
      </c>
    </row>
    <row r="17" spans="1:68" s="36" customFormat="1" ht="12" customHeight="1">
      <c r="A17" s="81"/>
      <c r="B17" s="81"/>
      <c r="C17" s="89" t="s">
        <v>13</v>
      </c>
      <c r="D17" s="29">
        <v>10523</v>
      </c>
      <c r="E17" s="30">
        <v>4949</v>
      </c>
      <c r="F17" s="30">
        <v>4697</v>
      </c>
      <c r="G17" s="30">
        <v>351</v>
      </c>
      <c r="H17" s="30">
        <v>0</v>
      </c>
      <c r="I17" s="30">
        <v>0</v>
      </c>
      <c r="J17" s="141">
        <f t="shared" si="0"/>
        <v>20520</v>
      </c>
      <c r="K17" s="29">
        <v>0</v>
      </c>
      <c r="L17" s="30">
        <v>0</v>
      </c>
      <c r="M17" s="30">
        <f t="shared" si="13"/>
        <v>0</v>
      </c>
      <c r="N17" s="31"/>
      <c r="O17" s="196"/>
      <c r="P17" s="195"/>
      <c r="Q17" s="89" t="s">
        <v>13</v>
      </c>
      <c r="R17" s="29">
        <v>0</v>
      </c>
      <c r="S17" s="30">
        <v>4848</v>
      </c>
      <c r="T17" s="30">
        <v>0</v>
      </c>
      <c r="U17" s="30">
        <v>0</v>
      </c>
      <c r="V17" s="30">
        <v>0</v>
      </c>
      <c r="W17" s="30">
        <v>0</v>
      </c>
      <c r="X17" s="141">
        <f t="shared" si="1"/>
        <v>4848</v>
      </c>
      <c r="Y17" s="183">
        <v>0</v>
      </c>
      <c r="Z17" s="184">
        <v>0</v>
      </c>
      <c r="AA17" s="184">
        <v>0</v>
      </c>
      <c r="AB17" s="184">
        <v>0</v>
      </c>
      <c r="AC17" s="184">
        <v>0</v>
      </c>
      <c r="AD17" s="184">
        <v>0</v>
      </c>
      <c r="AE17" s="185">
        <f t="shared" si="2"/>
        <v>0</v>
      </c>
      <c r="AF17" s="31"/>
      <c r="AG17" s="196"/>
      <c r="AH17" s="195"/>
      <c r="AI17" s="89" t="s">
        <v>13</v>
      </c>
      <c r="AJ17" s="29">
        <v>0</v>
      </c>
      <c r="AK17" s="30">
        <v>0</v>
      </c>
      <c r="AL17" s="141">
        <f t="shared" si="14"/>
        <v>0</v>
      </c>
      <c r="AM17" s="29">
        <v>0</v>
      </c>
      <c r="AN17" s="30">
        <v>0</v>
      </c>
      <c r="AO17" s="141">
        <f t="shared" si="15"/>
        <v>0</v>
      </c>
      <c r="AP17" s="193">
        <f t="shared" si="16"/>
        <v>0</v>
      </c>
      <c r="AQ17" s="184">
        <f t="shared" si="3"/>
        <v>4848</v>
      </c>
      <c r="AR17" s="184">
        <f t="shared" si="17"/>
        <v>0</v>
      </c>
      <c r="AS17" s="184">
        <f t="shared" si="18"/>
        <v>0</v>
      </c>
      <c r="AT17" s="184">
        <f t="shared" si="19"/>
        <v>0</v>
      </c>
      <c r="AU17" s="184">
        <f t="shared" si="4"/>
        <v>0</v>
      </c>
      <c r="AV17" s="185">
        <f t="shared" si="20"/>
        <v>4848</v>
      </c>
      <c r="AW17" s="31"/>
      <c r="AX17" s="196"/>
      <c r="AY17" s="195"/>
      <c r="AZ17" s="89" t="s">
        <v>13</v>
      </c>
      <c r="BA17" s="29">
        <v>13327</v>
      </c>
      <c r="BB17" s="30">
        <v>0</v>
      </c>
      <c r="BC17" s="30">
        <v>0</v>
      </c>
      <c r="BD17" s="30">
        <v>0</v>
      </c>
      <c r="BE17" s="30">
        <v>0</v>
      </c>
      <c r="BF17" s="30">
        <v>261</v>
      </c>
      <c r="BG17" s="141">
        <f t="shared" si="5"/>
        <v>13588</v>
      </c>
      <c r="BH17" s="183">
        <f t="shared" si="6"/>
        <v>23850</v>
      </c>
      <c r="BI17" s="184">
        <f t="shared" si="7"/>
        <v>9797</v>
      </c>
      <c r="BJ17" s="184">
        <f t="shared" si="8"/>
        <v>4697</v>
      </c>
      <c r="BK17" s="184">
        <f t="shared" si="9"/>
        <v>351</v>
      </c>
      <c r="BL17" s="184">
        <f t="shared" si="10"/>
        <v>0</v>
      </c>
      <c r="BM17" s="184">
        <f t="shared" si="11"/>
        <v>261</v>
      </c>
      <c r="BN17" s="185">
        <f t="shared" si="12"/>
        <v>38956</v>
      </c>
      <c r="BP17" s="154" t="e">
        <f>X17+AE17+AL17+AO17+#REF!</f>
        <v>#REF!</v>
      </c>
    </row>
    <row r="18" spans="1:68" s="36" customFormat="1" ht="12" customHeight="1">
      <c r="A18" s="81"/>
      <c r="B18" s="81"/>
      <c r="C18" s="89" t="s">
        <v>14</v>
      </c>
      <c r="D18" s="29">
        <v>0</v>
      </c>
      <c r="E18" s="30">
        <v>0</v>
      </c>
      <c r="F18" s="30">
        <v>0</v>
      </c>
      <c r="G18" s="30">
        <v>0</v>
      </c>
      <c r="H18" s="30">
        <v>4</v>
      </c>
      <c r="I18" s="30">
        <v>40</v>
      </c>
      <c r="J18" s="141">
        <f t="shared" si="0"/>
        <v>44</v>
      </c>
      <c r="K18" s="29">
        <v>0</v>
      </c>
      <c r="L18" s="30">
        <v>0</v>
      </c>
      <c r="M18" s="30">
        <f t="shared" si="13"/>
        <v>0</v>
      </c>
      <c r="N18" s="31"/>
      <c r="O18" s="196"/>
      <c r="P18" s="195"/>
      <c r="Q18" s="89" t="s">
        <v>14</v>
      </c>
      <c r="R18" s="29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141">
        <f t="shared" si="1"/>
        <v>0</v>
      </c>
      <c r="Y18" s="183">
        <v>0</v>
      </c>
      <c r="Z18" s="184">
        <v>1911</v>
      </c>
      <c r="AA18" s="184">
        <v>961</v>
      </c>
      <c r="AB18" s="184">
        <v>172</v>
      </c>
      <c r="AC18" s="184">
        <v>0</v>
      </c>
      <c r="AD18" s="184">
        <v>135</v>
      </c>
      <c r="AE18" s="185">
        <f t="shared" si="2"/>
        <v>3179</v>
      </c>
      <c r="AF18" s="31"/>
      <c r="AG18" s="196"/>
      <c r="AH18" s="195"/>
      <c r="AI18" s="89" t="s">
        <v>14</v>
      </c>
      <c r="AJ18" s="29">
        <v>0</v>
      </c>
      <c r="AK18" s="30">
        <v>0</v>
      </c>
      <c r="AL18" s="141">
        <f t="shared" si="14"/>
        <v>0</v>
      </c>
      <c r="AM18" s="29">
        <v>0</v>
      </c>
      <c r="AN18" s="30">
        <v>0</v>
      </c>
      <c r="AO18" s="141">
        <f t="shared" si="15"/>
        <v>0</v>
      </c>
      <c r="AP18" s="193">
        <f t="shared" si="16"/>
        <v>0</v>
      </c>
      <c r="AQ18" s="184">
        <f t="shared" si="3"/>
        <v>1911</v>
      </c>
      <c r="AR18" s="184">
        <f t="shared" si="17"/>
        <v>961</v>
      </c>
      <c r="AS18" s="184">
        <f t="shared" si="18"/>
        <v>172</v>
      </c>
      <c r="AT18" s="184">
        <f t="shared" si="19"/>
        <v>0</v>
      </c>
      <c r="AU18" s="184">
        <f t="shared" si="4"/>
        <v>135</v>
      </c>
      <c r="AV18" s="185">
        <f t="shared" si="20"/>
        <v>3179</v>
      </c>
      <c r="AW18" s="31"/>
      <c r="AX18" s="196"/>
      <c r="AY18" s="195"/>
      <c r="AZ18" s="89" t="s">
        <v>14</v>
      </c>
      <c r="BA18" s="29">
        <v>5104</v>
      </c>
      <c r="BB18" s="30">
        <v>0</v>
      </c>
      <c r="BC18" s="30">
        <v>0</v>
      </c>
      <c r="BD18" s="30">
        <v>0</v>
      </c>
      <c r="BE18" s="30">
        <v>0</v>
      </c>
      <c r="BF18" s="30">
        <v>113</v>
      </c>
      <c r="BG18" s="141">
        <f t="shared" si="5"/>
        <v>5217</v>
      </c>
      <c r="BH18" s="183">
        <f t="shared" si="6"/>
        <v>5104</v>
      </c>
      <c r="BI18" s="184">
        <f t="shared" si="7"/>
        <v>1911</v>
      </c>
      <c r="BJ18" s="184">
        <f t="shared" si="8"/>
        <v>961</v>
      </c>
      <c r="BK18" s="184">
        <f t="shared" si="9"/>
        <v>172</v>
      </c>
      <c r="BL18" s="184">
        <f t="shared" si="10"/>
        <v>4</v>
      </c>
      <c r="BM18" s="184">
        <f t="shared" si="11"/>
        <v>288</v>
      </c>
      <c r="BN18" s="185">
        <f t="shared" si="12"/>
        <v>8440</v>
      </c>
      <c r="BP18" s="154" t="e">
        <f>X18+AE18+AL18+AO18+#REF!</f>
        <v>#REF!</v>
      </c>
    </row>
    <row r="19" spans="1:68" s="36" customFormat="1" ht="12" customHeight="1">
      <c r="A19" s="81"/>
      <c r="B19" s="81"/>
      <c r="C19" s="89" t="s">
        <v>15</v>
      </c>
      <c r="D19" s="29">
        <v>6443</v>
      </c>
      <c r="E19" s="30">
        <v>0</v>
      </c>
      <c r="F19" s="30">
        <v>0</v>
      </c>
      <c r="G19" s="30">
        <v>0</v>
      </c>
      <c r="H19" s="30">
        <v>0</v>
      </c>
      <c r="I19" s="30">
        <v>86</v>
      </c>
      <c r="J19" s="141">
        <f t="shared" si="0"/>
        <v>6529</v>
      </c>
      <c r="K19" s="29">
        <v>0</v>
      </c>
      <c r="L19" s="30">
        <v>0</v>
      </c>
      <c r="M19" s="30">
        <f t="shared" si="13"/>
        <v>0</v>
      </c>
      <c r="N19" s="31"/>
      <c r="O19" s="196"/>
      <c r="P19" s="195"/>
      <c r="Q19" s="89" t="s">
        <v>15</v>
      </c>
      <c r="R19" s="29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141">
        <f t="shared" si="1"/>
        <v>0</v>
      </c>
      <c r="Y19" s="183">
        <v>0</v>
      </c>
      <c r="Z19" s="184">
        <v>2484</v>
      </c>
      <c r="AA19" s="184">
        <v>1064</v>
      </c>
      <c r="AB19" s="184">
        <v>252</v>
      </c>
      <c r="AC19" s="184">
        <v>7</v>
      </c>
      <c r="AD19" s="184">
        <v>177</v>
      </c>
      <c r="AE19" s="185">
        <f t="shared" si="2"/>
        <v>3984</v>
      </c>
      <c r="AF19" s="31"/>
      <c r="AG19" s="196"/>
      <c r="AH19" s="195"/>
      <c r="AI19" s="89" t="s">
        <v>15</v>
      </c>
      <c r="AJ19" s="29">
        <v>0</v>
      </c>
      <c r="AK19" s="30">
        <v>0</v>
      </c>
      <c r="AL19" s="141">
        <f t="shared" si="14"/>
        <v>0</v>
      </c>
      <c r="AM19" s="29">
        <v>0</v>
      </c>
      <c r="AN19" s="30">
        <v>0</v>
      </c>
      <c r="AO19" s="141">
        <f t="shared" si="15"/>
        <v>0</v>
      </c>
      <c r="AP19" s="193">
        <f t="shared" si="16"/>
        <v>0</v>
      </c>
      <c r="AQ19" s="184">
        <f t="shared" si="3"/>
        <v>2484</v>
      </c>
      <c r="AR19" s="184">
        <f t="shared" si="17"/>
        <v>1064</v>
      </c>
      <c r="AS19" s="184">
        <f t="shared" si="18"/>
        <v>252</v>
      </c>
      <c r="AT19" s="184">
        <f t="shared" si="19"/>
        <v>7</v>
      </c>
      <c r="AU19" s="184">
        <f t="shared" si="4"/>
        <v>177</v>
      </c>
      <c r="AV19" s="185">
        <f t="shared" si="20"/>
        <v>3984</v>
      </c>
      <c r="AW19" s="31"/>
      <c r="AX19" s="196"/>
      <c r="AY19" s="195"/>
      <c r="AZ19" s="89" t="s">
        <v>15</v>
      </c>
      <c r="BA19" s="29">
        <v>631</v>
      </c>
      <c r="BB19" s="30">
        <v>25</v>
      </c>
      <c r="BC19" s="30">
        <v>47</v>
      </c>
      <c r="BD19" s="30">
        <v>0</v>
      </c>
      <c r="BE19" s="30">
        <v>0</v>
      </c>
      <c r="BF19" s="30">
        <v>53</v>
      </c>
      <c r="BG19" s="141">
        <f t="shared" si="5"/>
        <v>756</v>
      </c>
      <c r="BH19" s="183">
        <f t="shared" si="6"/>
        <v>7074</v>
      </c>
      <c r="BI19" s="184">
        <f t="shared" si="7"/>
        <v>2509</v>
      </c>
      <c r="BJ19" s="184">
        <f t="shared" si="8"/>
        <v>1111</v>
      </c>
      <c r="BK19" s="184">
        <f t="shared" si="9"/>
        <v>252</v>
      </c>
      <c r="BL19" s="184">
        <f t="shared" si="10"/>
        <v>7</v>
      </c>
      <c r="BM19" s="184">
        <f t="shared" si="11"/>
        <v>316</v>
      </c>
      <c r="BN19" s="185">
        <f t="shared" si="12"/>
        <v>11269</v>
      </c>
      <c r="BP19" s="154" t="e">
        <f>X19+AE19+AL19+AO19+#REF!</f>
        <v>#REF!</v>
      </c>
    </row>
    <row r="20" spans="1:68" s="36" customFormat="1" ht="12" customHeight="1">
      <c r="A20" s="81"/>
      <c r="B20" s="81"/>
      <c r="C20" s="89" t="s">
        <v>16</v>
      </c>
      <c r="D20" s="29">
        <v>2106</v>
      </c>
      <c r="E20" s="30">
        <v>0</v>
      </c>
      <c r="F20" s="30">
        <v>616</v>
      </c>
      <c r="G20" s="30">
        <v>0</v>
      </c>
      <c r="H20" s="30">
        <v>24</v>
      </c>
      <c r="I20" s="30">
        <v>33</v>
      </c>
      <c r="J20" s="141">
        <f t="shared" si="0"/>
        <v>2779</v>
      </c>
      <c r="K20" s="29">
        <v>0</v>
      </c>
      <c r="L20" s="30">
        <v>0</v>
      </c>
      <c r="M20" s="30">
        <f t="shared" si="13"/>
        <v>0</v>
      </c>
      <c r="N20" s="31"/>
      <c r="O20" s="196"/>
      <c r="P20" s="195"/>
      <c r="Q20" s="89" t="s">
        <v>16</v>
      </c>
      <c r="R20" s="29">
        <v>0</v>
      </c>
      <c r="S20" s="30">
        <v>1243</v>
      </c>
      <c r="T20" s="30">
        <v>0</v>
      </c>
      <c r="U20" s="30">
        <v>0</v>
      </c>
      <c r="V20" s="30">
        <v>0</v>
      </c>
      <c r="W20" s="30">
        <v>0</v>
      </c>
      <c r="X20" s="141">
        <f t="shared" si="1"/>
        <v>1243</v>
      </c>
      <c r="Y20" s="183">
        <v>0</v>
      </c>
      <c r="Z20" s="184">
        <v>0</v>
      </c>
      <c r="AA20" s="184">
        <v>0</v>
      </c>
      <c r="AB20" s="184">
        <v>81</v>
      </c>
      <c r="AC20" s="184">
        <v>32</v>
      </c>
      <c r="AD20" s="184">
        <v>12</v>
      </c>
      <c r="AE20" s="185">
        <f t="shared" si="2"/>
        <v>125</v>
      </c>
      <c r="AF20" s="31"/>
      <c r="AG20" s="196"/>
      <c r="AH20" s="195"/>
      <c r="AI20" s="89" t="s">
        <v>16</v>
      </c>
      <c r="AJ20" s="29">
        <v>0</v>
      </c>
      <c r="AK20" s="30">
        <v>0</v>
      </c>
      <c r="AL20" s="141">
        <f t="shared" si="14"/>
        <v>0</v>
      </c>
      <c r="AM20" s="29">
        <v>0</v>
      </c>
      <c r="AN20" s="30">
        <v>0</v>
      </c>
      <c r="AO20" s="141">
        <f t="shared" si="15"/>
        <v>0</v>
      </c>
      <c r="AP20" s="193">
        <f t="shared" si="16"/>
        <v>0</v>
      </c>
      <c r="AQ20" s="184">
        <f t="shared" si="3"/>
        <v>1243</v>
      </c>
      <c r="AR20" s="184">
        <f t="shared" si="17"/>
        <v>0</v>
      </c>
      <c r="AS20" s="184">
        <f t="shared" si="18"/>
        <v>81</v>
      </c>
      <c r="AT20" s="184">
        <f t="shared" si="19"/>
        <v>32</v>
      </c>
      <c r="AU20" s="184">
        <f t="shared" si="4"/>
        <v>12</v>
      </c>
      <c r="AV20" s="185">
        <f t="shared" si="20"/>
        <v>1368</v>
      </c>
      <c r="AW20" s="31"/>
      <c r="AX20" s="196"/>
      <c r="AY20" s="195"/>
      <c r="AZ20" s="89" t="s">
        <v>16</v>
      </c>
      <c r="BA20" s="29">
        <v>1954</v>
      </c>
      <c r="BB20" s="30">
        <v>59</v>
      </c>
      <c r="BC20" s="30">
        <v>0</v>
      </c>
      <c r="BD20" s="30">
        <v>0</v>
      </c>
      <c r="BE20" s="30">
        <v>0</v>
      </c>
      <c r="BF20" s="30">
        <v>5</v>
      </c>
      <c r="BG20" s="141">
        <f t="shared" si="5"/>
        <v>2018</v>
      </c>
      <c r="BH20" s="183">
        <f t="shared" si="6"/>
        <v>4060</v>
      </c>
      <c r="BI20" s="184">
        <f t="shared" si="7"/>
        <v>1302</v>
      </c>
      <c r="BJ20" s="184">
        <f t="shared" si="8"/>
        <v>616</v>
      </c>
      <c r="BK20" s="184">
        <f t="shared" si="9"/>
        <v>81</v>
      </c>
      <c r="BL20" s="184">
        <f t="shared" si="10"/>
        <v>56</v>
      </c>
      <c r="BM20" s="184">
        <f t="shared" si="11"/>
        <v>50</v>
      </c>
      <c r="BN20" s="185">
        <f t="shared" si="12"/>
        <v>6165</v>
      </c>
      <c r="BP20" s="154" t="e">
        <f>X20+AE20+AL20+AO20+#REF!</f>
        <v>#REF!</v>
      </c>
    </row>
    <row r="21" spans="1:68" s="36" customFormat="1" ht="12" customHeight="1">
      <c r="A21" s="81"/>
      <c r="B21" s="81"/>
      <c r="C21" s="89" t="s">
        <v>17</v>
      </c>
      <c r="D21" s="29">
        <v>0</v>
      </c>
      <c r="E21" s="30">
        <v>0</v>
      </c>
      <c r="F21" s="30">
        <v>0</v>
      </c>
      <c r="G21" s="30">
        <v>0</v>
      </c>
      <c r="H21" s="30">
        <v>19</v>
      </c>
      <c r="I21" s="30">
        <v>0</v>
      </c>
      <c r="J21" s="141">
        <f t="shared" si="0"/>
        <v>19</v>
      </c>
      <c r="K21" s="29">
        <v>0</v>
      </c>
      <c r="L21" s="30">
        <v>0</v>
      </c>
      <c r="M21" s="30">
        <f t="shared" si="13"/>
        <v>0</v>
      </c>
      <c r="N21" s="31"/>
      <c r="O21" s="196"/>
      <c r="P21" s="195"/>
      <c r="Q21" s="89" t="s">
        <v>17</v>
      </c>
      <c r="R21" s="29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141">
        <f t="shared" si="1"/>
        <v>0</v>
      </c>
      <c r="Y21" s="183">
        <v>0</v>
      </c>
      <c r="Z21" s="184">
        <v>377</v>
      </c>
      <c r="AA21" s="184">
        <v>757</v>
      </c>
      <c r="AB21" s="184">
        <v>103</v>
      </c>
      <c r="AC21" s="184">
        <v>0</v>
      </c>
      <c r="AD21" s="184">
        <v>564</v>
      </c>
      <c r="AE21" s="185">
        <f t="shared" si="2"/>
        <v>1801</v>
      </c>
      <c r="AF21" s="31"/>
      <c r="AG21" s="196"/>
      <c r="AH21" s="195"/>
      <c r="AI21" s="89" t="s">
        <v>17</v>
      </c>
      <c r="AJ21" s="29">
        <v>0</v>
      </c>
      <c r="AK21" s="30">
        <v>0</v>
      </c>
      <c r="AL21" s="141">
        <f t="shared" si="14"/>
        <v>0</v>
      </c>
      <c r="AM21" s="29">
        <v>0</v>
      </c>
      <c r="AN21" s="30">
        <v>0</v>
      </c>
      <c r="AO21" s="141">
        <f t="shared" si="15"/>
        <v>0</v>
      </c>
      <c r="AP21" s="193">
        <f t="shared" si="16"/>
        <v>0</v>
      </c>
      <c r="AQ21" s="184">
        <f t="shared" si="3"/>
        <v>377</v>
      </c>
      <c r="AR21" s="184">
        <f t="shared" si="17"/>
        <v>757</v>
      </c>
      <c r="AS21" s="184">
        <f t="shared" si="18"/>
        <v>103</v>
      </c>
      <c r="AT21" s="184">
        <f t="shared" si="19"/>
        <v>0</v>
      </c>
      <c r="AU21" s="184">
        <f t="shared" si="4"/>
        <v>564</v>
      </c>
      <c r="AV21" s="185">
        <f t="shared" si="20"/>
        <v>1801</v>
      </c>
      <c r="AW21" s="31"/>
      <c r="AX21" s="196"/>
      <c r="AY21" s="195"/>
      <c r="AZ21" s="89" t="s">
        <v>17</v>
      </c>
      <c r="BA21" s="29">
        <v>1854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141">
        <f t="shared" si="5"/>
        <v>1854</v>
      </c>
      <c r="BH21" s="183">
        <f t="shared" si="6"/>
        <v>1854</v>
      </c>
      <c r="BI21" s="184">
        <f t="shared" si="7"/>
        <v>377</v>
      </c>
      <c r="BJ21" s="184">
        <f t="shared" si="8"/>
        <v>757</v>
      </c>
      <c r="BK21" s="184">
        <f t="shared" si="9"/>
        <v>103</v>
      </c>
      <c r="BL21" s="184">
        <f t="shared" si="10"/>
        <v>19</v>
      </c>
      <c r="BM21" s="184">
        <f t="shared" si="11"/>
        <v>564</v>
      </c>
      <c r="BN21" s="185">
        <f t="shared" si="12"/>
        <v>3674</v>
      </c>
      <c r="BP21" s="154" t="e">
        <f>X21+AE21+AL21+AO21+#REF!</f>
        <v>#REF!</v>
      </c>
    </row>
    <row r="22" spans="1:68" s="36" customFormat="1" ht="12" customHeight="1">
      <c r="A22" s="81"/>
      <c r="B22" s="81"/>
      <c r="C22" s="89" t="s">
        <v>18</v>
      </c>
      <c r="D22" s="29">
        <v>0</v>
      </c>
      <c r="E22" s="30">
        <v>438</v>
      </c>
      <c r="F22" s="30">
        <v>0</v>
      </c>
      <c r="G22" s="30">
        <v>0</v>
      </c>
      <c r="H22" s="30">
        <v>0</v>
      </c>
      <c r="I22" s="30">
        <v>25</v>
      </c>
      <c r="J22" s="141">
        <f t="shared" si="0"/>
        <v>463</v>
      </c>
      <c r="K22" s="29">
        <v>0</v>
      </c>
      <c r="L22" s="30">
        <v>0</v>
      </c>
      <c r="M22" s="30">
        <f t="shared" si="13"/>
        <v>0</v>
      </c>
      <c r="N22" s="31"/>
      <c r="O22" s="196"/>
      <c r="P22" s="195"/>
      <c r="Q22" s="89" t="s">
        <v>18</v>
      </c>
      <c r="R22" s="29">
        <v>0</v>
      </c>
      <c r="S22" s="30">
        <v>197</v>
      </c>
      <c r="T22" s="30">
        <v>0</v>
      </c>
      <c r="U22" s="30">
        <v>0</v>
      </c>
      <c r="V22" s="30">
        <v>0</v>
      </c>
      <c r="W22" s="30">
        <v>0</v>
      </c>
      <c r="X22" s="141">
        <f t="shared" si="1"/>
        <v>197</v>
      </c>
      <c r="Y22" s="183">
        <v>0</v>
      </c>
      <c r="Z22" s="184">
        <v>0</v>
      </c>
      <c r="AA22" s="184">
        <v>471</v>
      </c>
      <c r="AB22" s="184">
        <v>97</v>
      </c>
      <c r="AC22" s="184">
        <v>330</v>
      </c>
      <c r="AD22" s="184">
        <v>0</v>
      </c>
      <c r="AE22" s="185">
        <f t="shared" si="2"/>
        <v>898</v>
      </c>
      <c r="AF22" s="31"/>
      <c r="AG22" s="196"/>
      <c r="AH22" s="195"/>
      <c r="AI22" s="89" t="s">
        <v>18</v>
      </c>
      <c r="AJ22" s="29">
        <v>0</v>
      </c>
      <c r="AK22" s="30">
        <v>0</v>
      </c>
      <c r="AL22" s="141">
        <f t="shared" si="14"/>
        <v>0</v>
      </c>
      <c r="AM22" s="29">
        <v>0</v>
      </c>
      <c r="AN22" s="30">
        <v>0</v>
      </c>
      <c r="AO22" s="141">
        <f t="shared" si="15"/>
        <v>0</v>
      </c>
      <c r="AP22" s="193">
        <f t="shared" si="16"/>
        <v>0</v>
      </c>
      <c r="AQ22" s="184">
        <f t="shared" si="3"/>
        <v>197</v>
      </c>
      <c r="AR22" s="184">
        <f t="shared" si="17"/>
        <v>471</v>
      </c>
      <c r="AS22" s="184">
        <f t="shared" si="18"/>
        <v>97</v>
      </c>
      <c r="AT22" s="184">
        <f t="shared" si="19"/>
        <v>330</v>
      </c>
      <c r="AU22" s="184">
        <f t="shared" si="4"/>
        <v>0</v>
      </c>
      <c r="AV22" s="185">
        <f t="shared" si="20"/>
        <v>1095</v>
      </c>
      <c r="AW22" s="31"/>
      <c r="AX22" s="196"/>
      <c r="AY22" s="195"/>
      <c r="AZ22" s="89" t="s">
        <v>18</v>
      </c>
      <c r="BA22" s="29">
        <v>2928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141">
        <f t="shared" si="5"/>
        <v>2928</v>
      </c>
      <c r="BH22" s="183">
        <f t="shared" si="6"/>
        <v>2928</v>
      </c>
      <c r="BI22" s="184">
        <f t="shared" si="7"/>
        <v>635</v>
      </c>
      <c r="BJ22" s="184">
        <f t="shared" si="8"/>
        <v>471</v>
      </c>
      <c r="BK22" s="184">
        <f t="shared" si="9"/>
        <v>97</v>
      </c>
      <c r="BL22" s="184">
        <f t="shared" si="10"/>
        <v>330</v>
      </c>
      <c r="BM22" s="184">
        <f t="shared" si="11"/>
        <v>25</v>
      </c>
      <c r="BN22" s="185">
        <f t="shared" si="12"/>
        <v>4486</v>
      </c>
      <c r="BP22" s="154" t="e">
        <f>X22+AE22+AL22+AO22+#REF!</f>
        <v>#REF!</v>
      </c>
    </row>
    <row r="23" spans="1:68" s="36" customFormat="1" ht="12" customHeight="1">
      <c r="A23" s="81"/>
      <c r="B23" s="81"/>
      <c r="C23" s="89" t="s">
        <v>19</v>
      </c>
      <c r="D23" s="29">
        <v>0</v>
      </c>
      <c r="E23" s="30">
        <v>0</v>
      </c>
      <c r="F23" s="30">
        <v>542</v>
      </c>
      <c r="G23" s="30">
        <v>0</v>
      </c>
      <c r="H23" s="30">
        <v>0</v>
      </c>
      <c r="I23" s="30">
        <v>24</v>
      </c>
      <c r="J23" s="141">
        <f t="shared" si="0"/>
        <v>566</v>
      </c>
      <c r="K23" s="29">
        <v>0</v>
      </c>
      <c r="L23" s="30">
        <v>0</v>
      </c>
      <c r="M23" s="30">
        <f t="shared" si="13"/>
        <v>0</v>
      </c>
      <c r="N23" s="31"/>
      <c r="O23" s="196"/>
      <c r="P23" s="195"/>
      <c r="Q23" s="89" t="s">
        <v>19</v>
      </c>
      <c r="R23" s="29">
        <v>0</v>
      </c>
      <c r="S23" s="30">
        <v>565</v>
      </c>
      <c r="T23" s="30">
        <v>0</v>
      </c>
      <c r="U23" s="30">
        <v>0</v>
      </c>
      <c r="V23" s="30">
        <v>0</v>
      </c>
      <c r="W23" s="30">
        <v>0</v>
      </c>
      <c r="X23" s="141">
        <f t="shared" si="1"/>
        <v>565</v>
      </c>
      <c r="Y23" s="183">
        <v>481</v>
      </c>
      <c r="Z23" s="184">
        <v>240</v>
      </c>
      <c r="AA23" s="184">
        <v>0</v>
      </c>
      <c r="AB23" s="184">
        <v>109</v>
      </c>
      <c r="AC23" s="184">
        <v>0</v>
      </c>
      <c r="AD23" s="184">
        <v>0</v>
      </c>
      <c r="AE23" s="185">
        <f t="shared" si="2"/>
        <v>830</v>
      </c>
      <c r="AF23" s="31"/>
      <c r="AG23" s="196"/>
      <c r="AH23" s="195"/>
      <c r="AI23" s="89" t="s">
        <v>19</v>
      </c>
      <c r="AJ23" s="29">
        <v>0</v>
      </c>
      <c r="AK23" s="30">
        <v>0</v>
      </c>
      <c r="AL23" s="141">
        <f t="shared" si="14"/>
        <v>0</v>
      </c>
      <c r="AM23" s="29">
        <v>0</v>
      </c>
      <c r="AN23" s="30">
        <v>0</v>
      </c>
      <c r="AO23" s="141">
        <f t="shared" si="15"/>
        <v>0</v>
      </c>
      <c r="AP23" s="193">
        <f t="shared" si="16"/>
        <v>481</v>
      </c>
      <c r="AQ23" s="184">
        <f t="shared" si="3"/>
        <v>805</v>
      </c>
      <c r="AR23" s="184">
        <f t="shared" si="17"/>
        <v>0</v>
      </c>
      <c r="AS23" s="184">
        <f t="shared" si="18"/>
        <v>109</v>
      </c>
      <c r="AT23" s="184">
        <f t="shared" si="19"/>
        <v>0</v>
      </c>
      <c r="AU23" s="184">
        <f t="shared" si="4"/>
        <v>0</v>
      </c>
      <c r="AV23" s="185">
        <f t="shared" si="20"/>
        <v>1395</v>
      </c>
      <c r="AW23" s="31"/>
      <c r="AX23" s="196"/>
      <c r="AY23" s="195"/>
      <c r="AZ23" s="89" t="s">
        <v>19</v>
      </c>
      <c r="BA23" s="29">
        <v>4495</v>
      </c>
      <c r="BB23" s="30">
        <v>46</v>
      </c>
      <c r="BC23" s="30">
        <v>21</v>
      </c>
      <c r="BD23" s="30">
        <v>0</v>
      </c>
      <c r="BE23" s="30">
        <v>0</v>
      </c>
      <c r="BF23" s="30">
        <v>181</v>
      </c>
      <c r="BG23" s="141">
        <f t="shared" si="5"/>
        <v>4743</v>
      </c>
      <c r="BH23" s="183">
        <f t="shared" si="6"/>
        <v>4976</v>
      </c>
      <c r="BI23" s="184">
        <f t="shared" si="7"/>
        <v>851</v>
      </c>
      <c r="BJ23" s="184">
        <f t="shared" si="8"/>
        <v>563</v>
      </c>
      <c r="BK23" s="184">
        <f t="shared" si="9"/>
        <v>109</v>
      </c>
      <c r="BL23" s="184">
        <f t="shared" si="10"/>
        <v>0</v>
      </c>
      <c r="BM23" s="184">
        <f t="shared" si="11"/>
        <v>205</v>
      </c>
      <c r="BN23" s="185">
        <f t="shared" si="12"/>
        <v>6704</v>
      </c>
      <c r="BP23" s="154" t="e">
        <f>X23+AE23+AL23+AO23+#REF!</f>
        <v>#REF!</v>
      </c>
    </row>
    <row r="24" spans="1:68" s="36" customFormat="1" ht="12" customHeight="1">
      <c r="A24" s="81"/>
      <c r="B24" s="81"/>
      <c r="C24" s="89" t="s">
        <v>20</v>
      </c>
      <c r="D24" s="29">
        <v>0</v>
      </c>
      <c r="E24" s="30">
        <v>3910</v>
      </c>
      <c r="F24" s="30">
        <v>4012</v>
      </c>
      <c r="G24" s="30">
        <v>0</v>
      </c>
      <c r="H24" s="30">
        <v>0</v>
      </c>
      <c r="I24" s="30">
        <v>3294</v>
      </c>
      <c r="J24" s="141">
        <f t="shared" si="0"/>
        <v>11216</v>
      </c>
      <c r="K24" s="29">
        <v>0</v>
      </c>
      <c r="L24" s="30">
        <v>0</v>
      </c>
      <c r="M24" s="30">
        <f t="shared" si="13"/>
        <v>0</v>
      </c>
      <c r="N24" s="31"/>
      <c r="O24" s="196"/>
      <c r="P24" s="195"/>
      <c r="Q24" s="89" t="s">
        <v>20</v>
      </c>
      <c r="R24" s="29">
        <v>0</v>
      </c>
      <c r="S24" s="30">
        <v>6246</v>
      </c>
      <c r="T24" s="30">
        <v>0</v>
      </c>
      <c r="U24" s="30">
        <v>0</v>
      </c>
      <c r="V24" s="30">
        <v>0</v>
      </c>
      <c r="W24" s="30">
        <v>0</v>
      </c>
      <c r="X24" s="141">
        <f t="shared" si="1"/>
        <v>6246</v>
      </c>
      <c r="Y24" s="183">
        <v>0</v>
      </c>
      <c r="Z24" s="184">
        <v>0</v>
      </c>
      <c r="AA24" s="184">
        <v>0</v>
      </c>
      <c r="AB24" s="184">
        <v>1263</v>
      </c>
      <c r="AC24" s="184">
        <v>0</v>
      </c>
      <c r="AD24" s="184">
        <v>0</v>
      </c>
      <c r="AE24" s="185">
        <f t="shared" si="2"/>
        <v>1263</v>
      </c>
      <c r="AF24" s="31"/>
      <c r="AG24" s="196"/>
      <c r="AH24" s="195"/>
      <c r="AI24" s="89" t="s">
        <v>20</v>
      </c>
      <c r="AJ24" s="29">
        <v>0</v>
      </c>
      <c r="AK24" s="30">
        <v>0</v>
      </c>
      <c r="AL24" s="141">
        <f t="shared" si="14"/>
        <v>0</v>
      </c>
      <c r="AM24" s="29">
        <v>0</v>
      </c>
      <c r="AN24" s="30">
        <v>0</v>
      </c>
      <c r="AO24" s="141">
        <f t="shared" si="15"/>
        <v>0</v>
      </c>
      <c r="AP24" s="193">
        <f t="shared" si="16"/>
        <v>0</v>
      </c>
      <c r="AQ24" s="184">
        <f t="shared" si="3"/>
        <v>6246</v>
      </c>
      <c r="AR24" s="184">
        <f t="shared" si="17"/>
        <v>0</v>
      </c>
      <c r="AS24" s="184">
        <f t="shared" si="18"/>
        <v>1263</v>
      </c>
      <c r="AT24" s="184">
        <f t="shared" si="19"/>
        <v>0</v>
      </c>
      <c r="AU24" s="184">
        <f t="shared" si="4"/>
        <v>0</v>
      </c>
      <c r="AV24" s="185">
        <f t="shared" si="20"/>
        <v>7509</v>
      </c>
      <c r="AW24" s="31"/>
      <c r="AX24" s="196"/>
      <c r="AY24" s="195"/>
      <c r="AZ24" s="89" t="s">
        <v>20</v>
      </c>
      <c r="BA24" s="29">
        <v>23970</v>
      </c>
      <c r="BB24" s="30">
        <v>428</v>
      </c>
      <c r="BC24" s="30">
        <v>201</v>
      </c>
      <c r="BD24" s="30">
        <v>0</v>
      </c>
      <c r="BE24" s="30">
        <v>0</v>
      </c>
      <c r="BF24" s="30">
        <v>976</v>
      </c>
      <c r="BG24" s="141">
        <f t="shared" si="5"/>
        <v>25575</v>
      </c>
      <c r="BH24" s="183">
        <f t="shared" si="6"/>
        <v>23970</v>
      </c>
      <c r="BI24" s="184">
        <f t="shared" si="7"/>
        <v>10584</v>
      </c>
      <c r="BJ24" s="184">
        <f t="shared" si="8"/>
        <v>4213</v>
      </c>
      <c r="BK24" s="184">
        <f t="shared" si="9"/>
        <v>1263</v>
      </c>
      <c r="BL24" s="184">
        <f t="shared" si="10"/>
        <v>0</v>
      </c>
      <c r="BM24" s="184">
        <f t="shared" si="11"/>
        <v>4270</v>
      </c>
      <c r="BN24" s="185">
        <f t="shared" si="12"/>
        <v>44300</v>
      </c>
      <c r="BP24" s="154" t="e">
        <f>X24+AE24+AL24+AO24+#REF!</f>
        <v>#REF!</v>
      </c>
    </row>
    <row r="25" spans="1:68" s="36" customFormat="1" ht="12" customHeight="1">
      <c r="A25" s="81"/>
      <c r="B25" s="81"/>
      <c r="C25" s="89" t="s">
        <v>21</v>
      </c>
      <c r="D25" s="29">
        <v>0</v>
      </c>
      <c r="E25" s="30">
        <v>0</v>
      </c>
      <c r="F25" s="30">
        <v>23</v>
      </c>
      <c r="G25" s="30">
        <v>0</v>
      </c>
      <c r="H25" s="30">
        <v>0</v>
      </c>
      <c r="I25" s="30">
        <v>0</v>
      </c>
      <c r="J25" s="141">
        <f t="shared" si="0"/>
        <v>23</v>
      </c>
      <c r="K25" s="29">
        <v>0</v>
      </c>
      <c r="L25" s="30">
        <v>0</v>
      </c>
      <c r="M25" s="30">
        <f t="shared" si="13"/>
        <v>0</v>
      </c>
      <c r="N25" s="31"/>
      <c r="O25" s="196"/>
      <c r="P25" s="195"/>
      <c r="Q25" s="89" t="s">
        <v>21</v>
      </c>
      <c r="R25" s="29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141">
        <f t="shared" si="1"/>
        <v>0</v>
      </c>
      <c r="Y25" s="183">
        <v>0</v>
      </c>
      <c r="Z25" s="184">
        <v>346</v>
      </c>
      <c r="AA25" s="184">
        <v>288</v>
      </c>
      <c r="AB25" s="184">
        <v>43</v>
      </c>
      <c r="AC25" s="184">
        <v>93</v>
      </c>
      <c r="AD25" s="184">
        <v>312</v>
      </c>
      <c r="AE25" s="185">
        <f t="shared" si="2"/>
        <v>1082</v>
      </c>
      <c r="AF25" s="31"/>
      <c r="AG25" s="196"/>
      <c r="AH25" s="195"/>
      <c r="AI25" s="89" t="s">
        <v>21</v>
      </c>
      <c r="AJ25" s="29">
        <v>0</v>
      </c>
      <c r="AK25" s="30">
        <v>0</v>
      </c>
      <c r="AL25" s="141">
        <f t="shared" si="14"/>
        <v>0</v>
      </c>
      <c r="AM25" s="29">
        <v>0</v>
      </c>
      <c r="AN25" s="30">
        <v>0</v>
      </c>
      <c r="AO25" s="141">
        <f t="shared" si="15"/>
        <v>0</v>
      </c>
      <c r="AP25" s="193">
        <f t="shared" si="16"/>
        <v>0</v>
      </c>
      <c r="AQ25" s="184">
        <f t="shared" si="3"/>
        <v>346</v>
      </c>
      <c r="AR25" s="184">
        <f t="shared" si="17"/>
        <v>288</v>
      </c>
      <c r="AS25" s="184">
        <f t="shared" si="18"/>
        <v>43</v>
      </c>
      <c r="AT25" s="184">
        <f t="shared" si="19"/>
        <v>93</v>
      </c>
      <c r="AU25" s="184">
        <f t="shared" si="4"/>
        <v>312</v>
      </c>
      <c r="AV25" s="185">
        <f t="shared" si="20"/>
        <v>1082</v>
      </c>
      <c r="AW25" s="31"/>
      <c r="AX25" s="196"/>
      <c r="AY25" s="195"/>
      <c r="AZ25" s="89" t="s">
        <v>21</v>
      </c>
      <c r="BA25" s="29">
        <v>674</v>
      </c>
      <c r="BB25" s="30">
        <v>3</v>
      </c>
      <c r="BC25" s="30">
        <v>1</v>
      </c>
      <c r="BD25" s="30">
        <v>0</v>
      </c>
      <c r="BE25" s="30">
        <v>0</v>
      </c>
      <c r="BF25" s="30">
        <v>335</v>
      </c>
      <c r="BG25" s="141">
        <f t="shared" si="5"/>
        <v>1013</v>
      </c>
      <c r="BH25" s="183">
        <f t="shared" si="6"/>
        <v>674</v>
      </c>
      <c r="BI25" s="184">
        <f t="shared" si="7"/>
        <v>349</v>
      </c>
      <c r="BJ25" s="184">
        <f t="shared" si="8"/>
        <v>312</v>
      </c>
      <c r="BK25" s="184">
        <f t="shared" si="9"/>
        <v>43</v>
      </c>
      <c r="BL25" s="184">
        <f t="shared" si="10"/>
        <v>93</v>
      </c>
      <c r="BM25" s="184">
        <f t="shared" si="11"/>
        <v>647</v>
      </c>
      <c r="BN25" s="185">
        <f t="shared" si="12"/>
        <v>2118</v>
      </c>
      <c r="BP25" s="154" t="e">
        <f>X25+AE25+AL25+AO25+#REF!</f>
        <v>#REF!</v>
      </c>
    </row>
    <row r="26" spans="1:68" s="36" customFormat="1" ht="12" customHeight="1">
      <c r="A26" s="81"/>
      <c r="B26" s="81"/>
      <c r="C26" s="89" t="s">
        <v>22</v>
      </c>
      <c r="D26" s="29">
        <v>609</v>
      </c>
      <c r="E26" s="30">
        <v>759</v>
      </c>
      <c r="F26" s="30">
        <v>0</v>
      </c>
      <c r="G26" s="30">
        <v>0</v>
      </c>
      <c r="H26" s="30">
        <v>0</v>
      </c>
      <c r="I26" s="30">
        <v>873</v>
      </c>
      <c r="J26" s="141">
        <f t="shared" si="0"/>
        <v>2241</v>
      </c>
      <c r="K26" s="29">
        <v>0</v>
      </c>
      <c r="L26" s="30">
        <v>0</v>
      </c>
      <c r="M26" s="30">
        <f t="shared" si="13"/>
        <v>0</v>
      </c>
      <c r="N26" s="31"/>
      <c r="O26" s="196"/>
      <c r="P26" s="195"/>
      <c r="Q26" s="89" t="s">
        <v>22</v>
      </c>
      <c r="R26" s="29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141">
        <f t="shared" si="1"/>
        <v>0</v>
      </c>
      <c r="Y26" s="183">
        <v>0</v>
      </c>
      <c r="Z26" s="184">
        <v>304</v>
      </c>
      <c r="AA26" s="184">
        <v>712</v>
      </c>
      <c r="AB26" s="184">
        <v>111</v>
      </c>
      <c r="AC26" s="184">
        <v>0</v>
      </c>
      <c r="AD26" s="184">
        <v>20</v>
      </c>
      <c r="AE26" s="185">
        <f t="shared" si="2"/>
        <v>1147</v>
      </c>
      <c r="AF26" s="31"/>
      <c r="AG26" s="196"/>
      <c r="AH26" s="195"/>
      <c r="AI26" s="89" t="s">
        <v>22</v>
      </c>
      <c r="AJ26" s="29">
        <v>0</v>
      </c>
      <c r="AK26" s="30">
        <v>0</v>
      </c>
      <c r="AL26" s="141">
        <f t="shared" si="14"/>
        <v>0</v>
      </c>
      <c r="AM26" s="29">
        <v>0</v>
      </c>
      <c r="AN26" s="30">
        <v>0</v>
      </c>
      <c r="AO26" s="141">
        <f t="shared" si="15"/>
        <v>0</v>
      </c>
      <c r="AP26" s="193">
        <f t="shared" si="16"/>
        <v>0</v>
      </c>
      <c r="AQ26" s="184">
        <f t="shared" si="3"/>
        <v>304</v>
      </c>
      <c r="AR26" s="184">
        <f t="shared" si="17"/>
        <v>712</v>
      </c>
      <c r="AS26" s="184">
        <f t="shared" si="18"/>
        <v>111</v>
      </c>
      <c r="AT26" s="184">
        <f t="shared" si="19"/>
        <v>0</v>
      </c>
      <c r="AU26" s="184">
        <f t="shared" si="4"/>
        <v>20</v>
      </c>
      <c r="AV26" s="185">
        <f t="shared" si="20"/>
        <v>1147</v>
      </c>
      <c r="AW26" s="31"/>
      <c r="AX26" s="196"/>
      <c r="AY26" s="195"/>
      <c r="AZ26" s="89" t="s">
        <v>22</v>
      </c>
      <c r="BA26" s="29">
        <v>3748</v>
      </c>
      <c r="BB26" s="30">
        <v>62</v>
      </c>
      <c r="BC26" s="30">
        <v>0</v>
      </c>
      <c r="BD26" s="30">
        <v>0</v>
      </c>
      <c r="BE26" s="30">
        <v>0</v>
      </c>
      <c r="BF26" s="30">
        <v>159</v>
      </c>
      <c r="BG26" s="141">
        <f t="shared" si="5"/>
        <v>3969</v>
      </c>
      <c r="BH26" s="183">
        <f t="shared" si="6"/>
        <v>4357</v>
      </c>
      <c r="BI26" s="184">
        <f t="shared" si="7"/>
        <v>1125</v>
      </c>
      <c r="BJ26" s="184">
        <f t="shared" si="8"/>
        <v>712</v>
      </c>
      <c r="BK26" s="184">
        <f t="shared" si="9"/>
        <v>111</v>
      </c>
      <c r="BL26" s="184">
        <f t="shared" si="10"/>
        <v>0</v>
      </c>
      <c r="BM26" s="184">
        <f t="shared" si="11"/>
        <v>1052</v>
      </c>
      <c r="BN26" s="185">
        <f t="shared" si="12"/>
        <v>7357</v>
      </c>
      <c r="BP26" s="154" t="e">
        <f>X26+AE26+AL26+AO26+#REF!</f>
        <v>#REF!</v>
      </c>
    </row>
    <row r="27" spans="1:68" s="36" customFormat="1" ht="12" customHeight="1">
      <c r="A27" s="81"/>
      <c r="B27" s="81"/>
      <c r="C27" s="89" t="s">
        <v>23</v>
      </c>
      <c r="D27" s="29">
        <v>198</v>
      </c>
      <c r="E27" s="30">
        <v>100</v>
      </c>
      <c r="F27" s="30">
        <v>0</v>
      </c>
      <c r="G27" s="30">
        <v>0</v>
      </c>
      <c r="H27" s="30">
        <v>0</v>
      </c>
      <c r="I27" s="30">
        <v>44</v>
      </c>
      <c r="J27" s="141">
        <f t="shared" si="0"/>
        <v>342</v>
      </c>
      <c r="K27" s="29">
        <v>56</v>
      </c>
      <c r="L27" s="30">
        <v>0</v>
      </c>
      <c r="M27" s="30">
        <f t="shared" si="13"/>
        <v>56</v>
      </c>
      <c r="N27" s="31"/>
      <c r="O27" s="196"/>
      <c r="P27" s="195"/>
      <c r="Q27" s="89" t="s">
        <v>23</v>
      </c>
      <c r="R27" s="29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141">
        <f t="shared" si="1"/>
        <v>0</v>
      </c>
      <c r="Y27" s="183">
        <v>0</v>
      </c>
      <c r="Z27" s="184">
        <v>807</v>
      </c>
      <c r="AA27" s="184">
        <v>344</v>
      </c>
      <c r="AB27" s="184">
        <v>83</v>
      </c>
      <c r="AC27" s="184">
        <v>246</v>
      </c>
      <c r="AD27" s="184">
        <v>180</v>
      </c>
      <c r="AE27" s="185">
        <f t="shared" si="2"/>
        <v>1660</v>
      </c>
      <c r="AF27" s="31"/>
      <c r="AG27" s="196"/>
      <c r="AH27" s="195"/>
      <c r="AI27" s="89" t="s">
        <v>23</v>
      </c>
      <c r="AJ27" s="29">
        <v>0</v>
      </c>
      <c r="AK27" s="30">
        <v>0</v>
      </c>
      <c r="AL27" s="141">
        <f t="shared" si="14"/>
        <v>0</v>
      </c>
      <c r="AM27" s="29">
        <v>0</v>
      </c>
      <c r="AN27" s="30">
        <v>0</v>
      </c>
      <c r="AO27" s="141">
        <f t="shared" si="15"/>
        <v>0</v>
      </c>
      <c r="AP27" s="193">
        <f t="shared" si="16"/>
        <v>0</v>
      </c>
      <c r="AQ27" s="184">
        <f t="shared" si="3"/>
        <v>863</v>
      </c>
      <c r="AR27" s="184">
        <f t="shared" si="17"/>
        <v>344</v>
      </c>
      <c r="AS27" s="184">
        <f t="shared" si="18"/>
        <v>83</v>
      </c>
      <c r="AT27" s="184">
        <f t="shared" si="19"/>
        <v>246</v>
      </c>
      <c r="AU27" s="184">
        <f t="shared" si="4"/>
        <v>180</v>
      </c>
      <c r="AV27" s="185">
        <f t="shared" si="20"/>
        <v>1716</v>
      </c>
      <c r="AW27" s="31"/>
      <c r="AX27" s="196"/>
      <c r="AY27" s="195"/>
      <c r="AZ27" s="89" t="s">
        <v>23</v>
      </c>
      <c r="BA27" s="29">
        <v>1359</v>
      </c>
      <c r="BB27" s="30">
        <v>6</v>
      </c>
      <c r="BC27" s="30">
        <v>0</v>
      </c>
      <c r="BD27" s="30">
        <v>0</v>
      </c>
      <c r="BE27" s="30">
        <v>0</v>
      </c>
      <c r="BF27" s="30">
        <v>68</v>
      </c>
      <c r="BG27" s="141">
        <f t="shared" si="5"/>
        <v>1433</v>
      </c>
      <c r="BH27" s="183">
        <f t="shared" si="6"/>
        <v>1557</v>
      </c>
      <c r="BI27" s="184">
        <f t="shared" si="7"/>
        <v>969</v>
      </c>
      <c r="BJ27" s="184">
        <f t="shared" si="8"/>
        <v>344</v>
      </c>
      <c r="BK27" s="184">
        <f t="shared" si="9"/>
        <v>83</v>
      </c>
      <c r="BL27" s="184">
        <f t="shared" si="10"/>
        <v>246</v>
      </c>
      <c r="BM27" s="184">
        <f t="shared" si="11"/>
        <v>292</v>
      </c>
      <c r="BN27" s="185">
        <f t="shared" si="12"/>
        <v>3491</v>
      </c>
      <c r="BP27" s="154" t="e">
        <f>X27+AE27+AL27+AO27+#REF!</f>
        <v>#REF!</v>
      </c>
    </row>
    <row r="28" spans="1:68" s="36" customFormat="1" ht="12" customHeight="1">
      <c r="A28" s="81"/>
      <c r="B28" s="81"/>
      <c r="C28" s="89" t="s">
        <v>24</v>
      </c>
      <c r="D28" s="29">
        <v>227</v>
      </c>
      <c r="E28" s="30">
        <v>0</v>
      </c>
      <c r="F28" s="30">
        <v>0</v>
      </c>
      <c r="G28" s="30">
        <v>0</v>
      </c>
      <c r="H28" s="30">
        <v>0</v>
      </c>
      <c r="I28" s="30">
        <v>3</v>
      </c>
      <c r="J28" s="141">
        <f t="shared" si="0"/>
        <v>230</v>
      </c>
      <c r="K28" s="29">
        <v>0</v>
      </c>
      <c r="L28" s="30">
        <v>0</v>
      </c>
      <c r="M28" s="30">
        <f t="shared" si="13"/>
        <v>0</v>
      </c>
      <c r="N28" s="31"/>
      <c r="O28" s="196"/>
      <c r="P28" s="195"/>
      <c r="Q28" s="89" t="s">
        <v>24</v>
      </c>
      <c r="R28" s="29">
        <v>0</v>
      </c>
      <c r="S28" s="30">
        <v>242</v>
      </c>
      <c r="T28" s="30">
        <v>0</v>
      </c>
      <c r="U28" s="30">
        <v>0</v>
      </c>
      <c r="V28" s="30">
        <v>0</v>
      </c>
      <c r="W28" s="30">
        <v>0</v>
      </c>
      <c r="X28" s="141">
        <f t="shared" si="1"/>
        <v>242</v>
      </c>
      <c r="Y28" s="183">
        <v>0</v>
      </c>
      <c r="Z28" s="184">
        <v>90</v>
      </c>
      <c r="AA28" s="184">
        <v>150</v>
      </c>
      <c r="AB28" s="184">
        <v>0</v>
      </c>
      <c r="AC28" s="184">
        <v>0</v>
      </c>
      <c r="AD28" s="184">
        <v>0</v>
      </c>
      <c r="AE28" s="185">
        <f t="shared" si="2"/>
        <v>240</v>
      </c>
      <c r="AF28" s="31"/>
      <c r="AG28" s="196"/>
      <c r="AH28" s="195"/>
      <c r="AI28" s="89" t="s">
        <v>24</v>
      </c>
      <c r="AJ28" s="29">
        <v>0</v>
      </c>
      <c r="AK28" s="30">
        <v>0</v>
      </c>
      <c r="AL28" s="141">
        <f t="shared" si="14"/>
        <v>0</v>
      </c>
      <c r="AM28" s="29">
        <v>0</v>
      </c>
      <c r="AN28" s="30">
        <v>0</v>
      </c>
      <c r="AO28" s="141">
        <f t="shared" si="15"/>
        <v>0</v>
      </c>
      <c r="AP28" s="193">
        <f t="shared" si="16"/>
        <v>0</v>
      </c>
      <c r="AQ28" s="184">
        <f t="shared" si="3"/>
        <v>332</v>
      </c>
      <c r="AR28" s="184">
        <f t="shared" si="17"/>
        <v>150</v>
      </c>
      <c r="AS28" s="184">
        <f t="shared" si="18"/>
        <v>0</v>
      </c>
      <c r="AT28" s="184">
        <f t="shared" si="19"/>
        <v>0</v>
      </c>
      <c r="AU28" s="184">
        <f t="shared" si="4"/>
        <v>0</v>
      </c>
      <c r="AV28" s="185">
        <f t="shared" si="20"/>
        <v>482</v>
      </c>
      <c r="AW28" s="31"/>
      <c r="AX28" s="196"/>
      <c r="AY28" s="195"/>
      <c r="AZ28" s="89" t="s">
        <v>24</v>
      </c>
      <c r="BA28" s="29">
        <v>8</v>
      </c>
      <c r="BB28" s="30">
        <v>1</v>
      </c>
      <c r="BC28" s="30">
        <v>23</v>
      </c>
      <c r="BD28" s="30">
        <v>0</v>
      </c>
      <c r="BE28" s="30">
        <v>0</v>
      </c>
      <c r="BF28" s="30">
        <v>0</v>
      </c>
      <c r="BG28" s="141">
        <f t="shared" si="5"/>
        <v>32</v>
      </c>
      <c r="BH28" s="183">
        <f t="shared" si="6"/>
        <v>235</v>
      </c>
      <c r="BI28" s="184">
        <f t="shared" si="7"/>
        <v>333</v>
      </c>
      <c r="BJ28" s="184">
        <f t="shared" si="8"/>
        <v>173</v>
      </c>
      <c r="BK28" s="184">
        <f t="shared" si="9"/>
        <v>0</v>
      </c>
      <c r="BL28" s="184">
        <f t="shared" si="10"/>
        <v>0</v>
      </c>
      <c r="BM28" s="184">
        <f t="shared" si="11"/>
        <v>3</v>
      </c>
      <c r="BN28" s="185">
        <f t="shared" si="12"/>
        <v>744</v>
      </c>
      <c r="BP28" s="154" t="e">
        <f>X28+AE28+AL28+AO28+#REF!</f>
        <v>#REF!</v>
      </c>
    </row>
    <row r="29" spans="1:68" s="36" customFormat="1" ht="12" customHeight="1">
      <c r="A29" s="81"/>
      <c r="B29" s="81"/>
      <c r="C29" s="89" t="s">
        <v>25</v>
      </c>
      <c r="D29" s="29">
        <v>143</v>
      </c>
      <c r="E29" s="30">
        <v>164</v>
      </c>
      <c r="F29" s="30">
        <v>93</v>
      </c>
      <c r="G29" s="30">
        <v>0</v>
      </c>
      <c r="H29" s="30">
        <v>0</v>
      </c>
      <c r="I29" s="30">
        <v>0</v>
      </c>
      <c r="J29" s="141">
        <f t="shared" si="0"/>
        <v>400</v>
      </c>
      <c r="K29" s="29">
        <v>0</v>
      </c>
      <c r="L29" s="30">
        <v>0</v>
      </c>
      <c r="M29" s="30">
        <f t="shared" si="13"/>
        <v>0</v>
      </c>
      <c r="N29" s="31"/>
      <c r="O29" s="196"/>
      <c r="P29" s="195"/>
      <c r="Q29" s="89" t="s">
        <v>25</v>
      </c>
      <c r="R29" s="29">
        <v>0</v>
      </c>
      <c r="S29" s="30">
        <v>0</v>
      </c>
      <c r="T29" s="30">
        <v>0</v>
      </c>
      <c r="U29" s="30">
        <v>0</v>
      </c>
      <c r="V29" s="30">
        <v>0</v>
      </c>
      <c r="W29" s="30">
        <v>2222</v>
      </c>
      <c r="X29" s="141">
        <f t="shared" si="1"/>
        <v>2222</v>
      </c>
      <c r="Y29" s="183">
        <v>0</v>
      </c>
      <c r="Z29" s="184">
        <v>0</v>
      </c>
      <c r="AA29" s="184">
        <v>0</v>
      </c>
      <c r="AB29" s="184">
        <v>0</v>
      </c>
      <c r="AC29" s="184">
        <v>0</v>
      </c>
      <c r="AD29" s="184">
        <v>0</v>
      </c>
      <c r="AE29" s="185">
        <f t="shared" si="2"/>
        <v>0</v>
      </c>
      <c r="AF29" s="31"/>
      <c r="AG29" s="196"/>
      <c r="AH29" s="195"/>
      <c r="AI29" s="89" t="s">
        <v>25</v>
      </c>
      <c r="AJ29" s="29">
        <v>0</v>
      </c>
      <c r="AK29" s="30">
        <v>0</v>
      </c>
      <c r="AL29" s="141">
        <f t="shared" si="14"/>
        <v>0</v>
      </c>
      <c r="AM29" s="29">
        <v>0</v>
      </c>
      <c r="AN29" s="30">
        <v>0</v>
      </c>
      <c r="AO29" s="141">
        <f t="shared" si="15"/>
        <v>0</v>
      </c>
      <c r="AP29" s="193">
        <f t="shared" si="16"/>
        <v>0</v>
      </c>
      <c r="AQ29" s="184">
        <f t="shared" si="3"/>
        <v>0</v>
      </c>
      <c r="AR29" s="184">
        <f t="shared" si="17"/>
        <v>0</v>
      </c>
      <c r="AS29" s="184">
        <f t="shared" si="18"/>
        <v>0</v>
      </c>
      <c r="AT29" s="184">
        <f t="shared" si="19"/>
        <v>0</v>
      </c>
      <c r="AU29" s="184">
        <f t="shared" si="4"/>
        <v>2222</v>
      </c>
      <c r="AV29" s="185">
        <f t="shared" si="20"/>
        <v>2222</v>
      </c>
      <c r="AW29" s="31"/>
      <c r="AX29" s="196"/>
      <c r="AY29" s="195"/>
      <c r="AZ29" s="89" t="s">
        <v>25</v>
      </c>
      <c r="BA29" s="29">
        <v>94</v>
      </c>
      <c r="BB29" s="30">
        <v>4</v>
      </c>
      <c r="BC29" s="30">
        <v>27</v>
      </c>
      <c r="BD29" s="30">
        <v>0</v>
      </c>
      <c r="BE29" s="30">
        <v>0</v>
      </c>
      <c r="BF29" s="30">
        <v>0</v>
      </c>
      <c r="BG29" s="141">
        <f t="shared" si="5"/>
        <v>125</v>
      </c>
      <c r="BH29" s="183">
        <f t="shared" si="6"/>
        <v>237</v>
      </c>
      <c r="BI29" s="184">
        <f t="shared" si="7"/>
        <v>168</v>
      </c>
      <c r="BJ29" s="184">
        <f t="shared" si="8"/>
        <v>120</v>
      </c>
      <c r="BK29" s="184">
        <f t="shared" si="9"/>
        <v>0</v>
      </c>
      <c r="BL29" s="184">
        <f t="shared" si="10"/>
        <v>0</v>
      </c>
      <c r="BM29" s="184">
        <f t="shared" si="11"/>
        <v>2222</v>
      </c>
      <c r="BN29" s="185">
        <f t="shared" si="12"/>
        <v>2747</v>
      </c>
      <c r="BP29" s="154" t="e">
        <f>X29+AE29+AL29+AO29+#REF!</f>
        <v>#REF!</v>
      </c>
    </row>
    <row r="30" spans="1:68" s="36" customFormat="1" ht="12" customHeight="1">
      <c r="A30" s="81"/>
      <c r="B30" s="81"/>
      <c r="C30" s="89" t="s">
        <v>26</v>
      </c>
      <c r="D30" s="29">
        <v>10</v>
      </c>
      <c r="E30" s="30">
        <v>50</v>
      </c>
      <c r="F30" s="30">
        <v>37</v>
      </c>
      <c r="G30" s="30">
        <v>0</v>
      </c>
      <c r="H30" s="30">
        <v>0</v>
      </c>
      <c r="I30" s="30">
        <v>0</v>
      </c>
      <c r="J30" s="141">
        <f t="shared" si="0"/>
        <v>97</v>
      </c>
      <c r="K30" s="29">
        <v>0</v>
      </c>
      <c r="L30" s="30">
        <v>0</v>
      </c>
      <c r="M30" s="30">
        <f t="shared" si="13"/>
        <v>0</v>
      </c>
      <c r="N30" s="31"/>
      <c r="O30" s="196"/>
      <c r="P30" s="195"/>
      <c r="Q30" s="89" t="s">
        <v>26</v>
      </c>
      <c r="R30" s="29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141">
        <f t="shared" si="1"/>
        <v>0</v>
      </c>
      <c r="Y30" s="183">
        <v>0</v>
      </c>
      <c r="Z30" s="184">
        <v>311</v>
      </c>
      <c r="AA30" s="184">
        <v>85</v>
      </c>
      <c r="AB30" s="184">
        <v>0</v>
      </c>
      <c r="AC30" s="184">
        <v>0</v>
      </c>
      <c r="AD30" s="184">
        <v>0</v>
      </c>
      <c r="AE30" s="185">
        <f t="shared" si="2"/>
        <v>396</v>
      </c>
      <c r="AF30" s="31"/>
      <c r="AG30" s="196"/>
      <c r="AH30" s="195"/>
      <c r="AI30" s="89" t="s">
        <v>26</v>
      </c>
      <c r="AJ30" s="29">
        <v>0</v>
      </c>
      <c r="AK30" s="30">
        <v>0</v>
      </c>
      <c r="AL30" s="141">
        <f t="shared" si="14"/>
        <v>0</v>
      </c>
      <c r="AM30" s="29">
        <v>0</v>
      </c>
      <c r="AN30" s="30">
        <v>0</v>
      </c>
      <c r="AO30" s="141">
        <f t="shared" si="15"/>
        <v>0</v>
      </c>
      <c r="AP30" s="193">
        <f t="shared" si="16"/>
        <v>0</v>
      </c>
      <c r="AQ30" s="184">
        <f t="shared" si="3"/>
        <v>311</v>
      </c>
      <c r="AR30" s="184">
        <f t="shared" si="17"/>
        <v>85</v>
      </c>
      <c r="AS30" s="184">
        <f t="shared" si="18"/>
        <v>0</v>
      </c>
      <c r="AT30" s="184">
        <f t="shared" si="19"/>
        <v>0</v>
      </c>
      <c r="AU30" s="184">
        <f t="shared" si="4"/>
        <v>0</v>
      </c>
      <c r="AV30" s="185">
        <f t="shared" si="20"/>
        <v>396</v>
      </c>
      <c r="AW30" s="31"/>
      <c r="AX30" s="196"/>
      <c r="AY30" s="195"/>
      <c r="AZ30" s="89" t="s">
        <v>26</v>
      </c>
      <c r="BA30" s="29">
        <v>117</v>
      </c>
      <c r="BB30" s="30">
        <v>1</v>
      </c>
      <c r="BC30" s="30">
        <v>21</v>
      </c>
      <c r="BD30" s="30">
        <v>0</v>
      </c>
      <c r="BE30" s="30">
        <v>0</v>
      </c>
      <c r="BF30" s="30">
        <v>0</v>
      </c>
      <c r="BG30" s="141">
        <f t="shared" si="5"/>
        <v>139</v>
      </c>
      <c r="BH30" s="183">
        <f t="shared" si="6"/>
        <v>127</v>
      </c>
      <c r="BI30" s="184">
        <f t="shared" si="7"/>
        <v>362</v>
      </c>
      <c r="BJ30" s="184">
        <f t="shared" si="8"/>
        <v>143</v>
      </c>
      <c r="BK30" s="184">
        <f t="shared" si="9"/>
        <v>0</v>
      </c>
      <c r="BL30" s="184">
        <f t="shared" si="10"/>
        <v>0</v>
      </c>
      <c r="BM30" s="184">
        <f t="shared" si="11"/>
        <v>0</v>
      </c>
      <c r="BN30" s="185">
        <f t="shared" si="12"/>
        <v>632</v>
      </c>
      <c r="BP30" s="154" t="e">
        <f>X30+AE30+AL30+AO30+#REF!</f>
        <v>#REF!</v>
      </c>
    </row>
    <row r="31" spans="1:68" s="36" customFormat="1" ht="12" customHeight="1">
      <c r="A31" s="81"/>
      <c r="B31" s="81"/>
      <c r="C31" s="89" t="s">
        <v>27</v>
      </c>
      <c r="D31" s="29">
        <v>135</v>
      </c>
      <c r="E31" s="30">
        <v>0</v>
      </c>
      <c r="F31" s="30">
        <v>0</v>
      </c>
      <c r="G31" s="30">
        <v>0</v>
      </c>
      <c r="H31" s="30">
        <v>0</v>
      </c>
      <c r="I31" s="30">
        <v>4</v>
      </c>
      <c r="J31" s="141">
        <f t="shared" si="0"/>
        <v>139</v>
      </c>
      <c r="K31" s="29">
        <v>0</v>
      </c>
      <c r="L31" s="30">
        <v>0</v>
      </c>
      <c r="M31" s="30">
        <f t="shared" si="13"/>
        <v>0</v>
      </c>
      <c r="N31" s="31"/>
      <c r="O31" s="196"/>
      <c r="P31" s="195"/>
      <c r="Q31" s="89" t="s">
        <v>27</v>
      </c>
      <c r="R31" s="29">
        <v>0</v>
      </c>
      <c r="S31" s="30">
        <v>109</v>
      </c>
      <c r="T31" s="30">
        <v>0</v>
      </c>
      <c r="U31" s="30">
        <v>0</v>
      </c>
      <c r="V31" s="30">
        <v>0</v>
      </c>
      <c r="W31" s="30">
        <v>0</v>
      </c>
      <c r="X31" s="141">
        <f t="shared" si="1"/>
        <v>109</v>
      </c>
      <c r="Y31" s="183">
        <v>0</v>
      </c>
      <c r="Z31" s="184">
        <v>90</v>
      </c>
      <c r="AA31" s="184">
        <v>105</v>
      </c>
      <c r="AB31" s="184">
        <v>13</v>
      </c>
      <c r="AC31" s="184">
        <v>0</v>
      </c>
      <c r="AD31" s="184">
        <v>0</v>
      </c>
      <c r="AE31" s="185">
        <f t="shared" si="2"/>
        <v>208</v>
      </c>
      <c r="AF31" s="31"/>
      <c r="AG31" s="196"/>
      <c r="AH31" s="195"/>
      <c r="AI31" s="89" t="s">
        <v>27</v>
      </c>
      <c r="AJ31" s="29">
        <v>0</v>
      </c>
      <c r="AK31" s="30">
        <v>0</v>
      </c>
      <c r="AL31" s="141">
        <f t="shared" si="14"/>
        <v>0</v>
      </c>
      <c r="AM31" s="29">
        <v>0</v>
      </c>
      <c r="AN31" s="30">
        <v>0</v>
      </c>
      <c r="AO31" s="141">
        <f t="shared" si="15"/>
        <v>0</v>
      </c>
      <c r="AP31" s="193">
        <f t="shared" si="16"/>
        <v>0</v>
      </c>
      <c r="AQ31" s="184">
        <f t="shared" si="3"/>
        <v>199</v>
      </c>
      <c r="AR31" s="184">
        <f t="shared" si="17"/>
        <v>105</v>
      </c>
      <c r="AS31" s="184">
        <f t="shared" si="18"/>
        <v>13</v>
      </c>
      <c r="AT31" s="184">
        <f t="shared" si="19"/>
        <v>0</v>
      </c>
      <c r="AU31" s="184">
        <f t="shared" si="4"/>
        <v>0</v>
      </c>
      <c r="AV31" s="185">
        <f t="shared" si="20"/>
        <v>317</v>
      </c>
      <c r="AW31" s="31"/>
      <c r="AX31" s="196"/>
      <c r="AY31" s="195"/>
      <c r="AZ31" s="89" t="s">
        <v>27</v>
      </c>
      <c r="BA31" s="29">
        <v>30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141">
        <f t="shared" si="5"/>
        <v>30</v>
      </c>
      <c r="BH31" s="183">
        <f t="shared" si="6"/>
        <v>165</v>
      </c>
      <c r="BI31" s="184">
        <f t="shared" si="7"/>
        <v>199</v>
      </c>
      <c r="BJ31" s="184">
        <f t="shared" si="8"/>
        <v>105</v>
      </c>
      <c r="BK31" s="184">
        <f t="shared" si="9"/>
        <v>13</v>
      </c>
      <c r="BL31" s="184">
        <f t="shared" si="10"/>
        <v>0</v>
      </c>
      <c r="BM31" s="184">
        <f t="shared" si="11"/>
        <v>4</v>
      </c>
      <c r="BN31" s="185">
        <f t="shared" si="12"/>
        <v>486</v>
      </c>
      <c r="BP31" s="154" t="e">
        <f>X31+AE31+AL31+AO31+#REF!</f>
        <v>#REF!</v>
      </c>
    </row>
    <row r="32" spans="1:68" s="36" customFormat="1" ht="12" customHeight="1">
      <c r="A32" s="81"/>
      <c r="B32" s="81"/>
      <c r="C32" s="89" t="s">
        <v>28</v>
      </c>
      <c r="D32" s="29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141">
        <f t="shared" si="0"/>
        <v>0</v>
      </c>
      <c r="K32" s="29">
        <v>0</v>
      </c>
      <c r="L32" s="30">
        <v>0</v>
      </c>
      <c r="M32" s="30">
        <f t="shared" si="13"/>
        <v>0</v>
      </c>
      <c r="N32" s="31"/>
      <c r="O32" s="196"/>
      <c r="P32" s="195"/>
      <c r="Q32" s="89" t="s">
        <v>28</v>
      </c>
      <c r="R32" s="29">
        <v>0</v>
      </c>
      <c r="S32" s="30">
        <v>0</v>
      </c>
      <c r="T32" s="30">
        <v>0</v>
      </c>
      <c r="U32" s="30">
        <v>0</v>
      </c>
      <c r="V32" s="30">
        <v>0</v>
      </c>
      <c r="W32" s="30">
        <v>113</v>
      </c>
      <c r="X32" s="141">
        <f t="shared" si="1"/>
        <v>113</v>
      </c>
      <c r="Y32" s="183">
        <v>0</v>
      </c>
      <c r="Z32" s="184">
        <v>249</v>
      </c>
      <c r="AA32" s="184">
        <v>4</v>
      </c>
      <c r="AB32" s="184">
        <v>0</v>
      </c>
      <c r="AC32" s="184">
        <v>0</v>
      </c>
      <c r="AD32" s="184">
        <v>0</v>
      </c>
      <c r="AE32" s="185">
        <f t="shared" si="2"/>
        <v>253</v>
      </c>
      <c r="AF32" s="31"/>
      <c r="AG32" s="196"/>
      <c r="AH32" s="195"/>
      <c r="AI32" s="89" t="s">
        <v>28</v>
      </c>
      <c r="AJ32" s="29">
        <v>0</v>
      </c>
      <c r="AK32" s="30">
        <v>0</v>
      </c>
      <c r="AL32" s="141">
        <f t="shared" si="14"/>
        <v>0</v>
      </c>
      <c r="AM32" s="29">
        <v>0</v>
      </c>
      <c r="AN32" s="30">
        <v>0</v>
      </c>
      <c r="AO32" s="141">
        <f t="shared" si="15"/>
        <v>0</v>
      </c>
      <c r="AP32" s="193">
        <f t="shared" si="16"/>
        <v>0</v>
      </c>
      <c r="AQ32" s="184">
        <f t="shared" si="3"/>
        <v>249</v>
      </c>
      <c r="AR32" s="184">
        <f t="shared" si="17"/>
        <v>4</v>
      </c>
      <c r="AS32" s="184">
        <f t="shared" si="18"/>
        <v>0</v>
      </c>
      <c r="AT32" s="184">
        <f t="shared" si="19"/>
        <v>0</v>
      </c>
      <c r="AU32" s="184">
        <f t="shared" si="4"/>
        <v>113</v>
      </c>
      <c r="AV32" s="185">
        <f t="shared" si="20"/>
        <v>366</v>
      </c>
      <c r="AW32" s="31"/>
      <c r="AX32" s="196"/>
      <c r="AY32" s="195"/>
      <c r="AZ32" s="89" t="s">
        <v>28</v>
      </c>
      <c r="BA32" s="29">
        <v>34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141">
        <f t="shared" si="5"/>
        <v>34</v>
      </c>
      <c r="BH32" s="183">
        <f t="shared" si="6"/>
        <v>34</v>
      </c>
      <c r="BI32" s="184">
        <f t="shared" si="7"/>
        <v>249</v>
      </c>
      <c r="BJ32" s="184">
        <f t="shared" si="8"/>
        <v>4</v>
      </c>
      <c r="BK32" s="184">
        <f t="shared" si="9"/>
        <v>0</v>
      </c>
      <c r="BL32" s="184">
        <f t="shared" si="10"/>
        <v>0</v>
      </c>
      <c r="BM32" s="184">
        <f t="shared" si="11"/>
        <v>113</v>
      </c>
      <c r="BN32" s="185">
        <f t="shared" si="12"/>
        <v>400</v>
      </c>
      <c r="BP32" s="154" t="e">
        <f>X32+AE32+AL32+AO32+#REF!</f>
        <v>#REF!</v>
      </c>
    </row>
    <row r="33" spans="1:68" s="36" customFormat="1" ht="12" customHeight="1">
      <c r="A33" s="81"/>
      <c r="B33" s="81"/>
      <c r="C33" s="89" t="s">
        <v>29</v>
      </c>
      <c r="D33" s="29">
        <v>565</v>
      </c>
      <c r="E33" s="30">
        <v>97</v>
      </c>
      <c r="F33" s="30">
        <v>244</v>
      </c>
      <c r="G33" s="30">
        <v>45</v>
      </c>
      <c r="H33" s="30">
        <v>203</v>
      </c>
      <c r="I33" s="30">
        <v>0</v>
      </c>
      <c r="J33" s="141">
        <f t="shared" si="0"/>
        <v>1154</v>
      </c>
      <c r="K33" s="29">
        <v>0</v>
      </c>
      <c r="L33" s="30">
        <v>0</v>
      </c>
      <c r="M33" s="30">
        <f t="shared" si="13"/>
        <v>0</v>
      </c>
      <c r="N33" s="31"/>
      <c r="O33" s="196"/>
      <c r="P33" s="195"/>
      <c r="Q33" s="89" t="s">
        <v>29</v>
      </c>
      <c r="R33" s="29">
        <v>0</v>
      </c>
      <c r="S33" s="30">
        <v>66</v>
      </c>
      <c r="T33" s="30">
        <v>0</v>
      </c>
      <c r="U33" s="30">
        <v>0</v>
      </c>
      <c r="V33" s="30">
        <v>0</v>
      </c>
      <c r="W33" s="30">
        <v>0</v>
      </c>
      <c r="X33" s="141">
        <f t="shared" si="1"/>
        <v>66</v>
      </c>
      <c r="Y33" s="183">
        <v>0</v>
      </c>
      <c r="Z33" s="184">
        <v>222</v>
      </c>
      <c r="AA33" s="184">
        <v>0</v>
      </c>
      <c r="AB33" s="184">
        <v>0</v>
      </c>
      <c r="AC33" s="184">
        <v>15</v>
      </c>
      <c r="AD33" s="184">
        <v>0</v>
      </c>
      <c r="AE33" s="185">
        <f t="shared" si="2"/>
        <v>237</v>
      </c>
      <c r="AF33" s="31"/>
      <c r="AG33" s="196"/>
      <c r="AH33" s="195"/>
      <c r="AI33" s="89" t="s">
        <v>29</v>
      </c>
      <c r="AJ33" s="29">
        <v>0</v>
      </c>
      <c r="AK33" s="30">
        <v>289</v>
      </c>
      <c r="AL33" s="141">
        <f t="shared" si="14"/>
        <v>289</v>
      </c>
      <c r="AM33" s="29">
        <v>0</v>
      </c>
      <c r="AN33" s="30">
        <v>0</v>
      </c>
      <c r="AO33" s="141">
        <f t="shared" si="15"/>
        <v>0</v>
      </c>
      <c r="AP33" s="193">
        <f t="shared" si="16"/>
        <v>0</v>
      </c>
      <c r="AQ33" s="184">
        <f t="shared" si="3"/>
        <v>288</v>
      </c>
      <c r="AR33" s="184">
        <f t="shared" si="17"/>
        <v>0</v>
      </c>
      <c r="AS33" s="184">
        <f t="shared" si="18"/>
        <v>0</v>
      </c>
      <c r="AT33" s="184">
        <f t="shared" si="19"/>
        <v>15</v>
      </c>
      <c r="AU33" s="184">
        <f t="shared" si="4"/>
        <v>289</v>
      </c>
      <c r="AV33" s="185">
        <f t="shared" si="20"/>
        <v>592</v>
      </c>
      <c r="AW33" s="31"/>
      <c r="AX33" s="196"/>
      <c r="AY33" s="195"/>
      <c r="AZ33" s="89" t="s">
        <v>29</v>
      </c>
      <c r="BA33" s="29">
        <v>318</v>
      </c>
      <c r="BB33" s="30">
        <v>4</v>
      </c>
      <c r="BC33" s="30">
        <v>6</v>
      </c>
      <c r="BD33" s="30">
        <v>0</v>
      </c>
      <c r="BE33" s="30">
        <v>0</v>
      </c>
      <c r="BF33" s="30">
        <v>4</v>
      </c>
      <c r="BG33" s="141">
        <f t="shared" si="5"/>
        <v>332</v>
      </c>
      <c r="BH33" s="183">
        <f t="shared" si="6"/>
        <v>883</v>
      </c>
      <c r="BI33" s="184">
        <f t="shared" si="7"/>
        <v>389</v>
      </c>
      <c r="BJ33" s="184">
        <f t="shared" si="8"/>
        <v>250</v>
      </c>
      <c r="BK33" s="184">
        <f t="shared" si="9"/>
        <v>45</v>
      </c>
      <c r="BL33" s="184">
        <f t="shared" si="10"/>
        <v>218</v>
      </c>
      <c r="BM33" s="184">
        <f t="shared" si="11"/>
        <v>293</v>
      </c>
      <c r="BN33" s="185">
        <f t="shared" si="12"/>
        <v>2078</v>
      </c>
      <c r="BP33" s="154" t="e">
        <f>X33+AE33+AL33+AO33+#REF!</f>
        <v>#REF!</v>
      </c>
    </row>
    <row r="34" spans="1:68" s="36" customFormat="1" ht="12" customHeight="1">
      <c r="A34" s="81"/>
      <c r="B34" s="81"/>
      <c r="C34" s="89" t="s">
        <v>30</v>
      </c>
      <c r="D34" s="29">
        <v>96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141">
        <f t="shared" si="0"/>
        <v>96</v>
      </c>
      <c r="K34" s="29">
        <v>0</v>
      </c>
      <c r="L34" s="30">
        <v>0</v>
      </c>
      <c r="M34" s="30">
        <f t="shared" si="13"/>
        <v>0</v>
      </c>
      <c r="N34" s="31"/>
      <c r="O34" s="196"/>
      <c r="P34" s="195"/>
      <c r="Q34" s="89" t="s">
        <v>30</v>
      </c>
      <c r="R34" s="29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141">
        <f t="shared" si="1"/>
        <v>0</v>
      </c>
      <c r="Y34" s="183">
        <v>0</v>
      </c>
      <c r="Z34" s="184">
        <v>178</v>
      </c>
      <c r="AA34" s="184">
        <v>127</v>
      </c>
      <c r="AB34" s="184">
        <v>10</v>
      </c>
      <c r="AC34" s="184">
        <v>12</v>
      </c>
      <c r="AD34" s="184">
        <v>2</v>
      </c>
      <c r="AE34" s="185">
        <f t="shared" si="2"/>
        <v>329</v>
      </c>
      <c r="AF34" s="31"/>
      <c r="AG34" s="196"/>
      <c r="AH34" s="195"/>
      <c r="AI34" s="89" t="s">
        <v>30</v>
      </c>
      <c r="AJ34" s="29">
        <v>0</v>
      </c>
      <c r="AK34" s="30">
        <v>0</v>
      </c>
      <c r="AL34" s="141">
        <f t="shared" si="14"/>
        <v>0</v>
      </c>
      <c r="AM34" s="29">
        <v>0</v>
      </c>
      <c r="AN34" s="30">
        <v>0</v>
      </c>
      <c r="AO34" s="141">
        <f t="shared" si="15"/>
        <v>0</v>
      </c>
      <c r="AP34" s="193">
        <f t="shared" si="16"/>
        <v>0</v>
      </c>
      <c r="AQ34" s="184">
        <f t="shared" si="3"/>
        <v>178</v>
      </c>
      <c r="AR34" s="184">
        <f t="shared" si="17"/>
        <v>127</v>
      </c>
      <c r="AS34" s="184">
        <f t="shared" si="18"/>
        <v>10</v>
      </c>
      <c r="AT34" s="184">
        <f t="shared" si="19"/>
        <v>12</v>
      </c>
      <c r="AU34" s="184">
        <f t="shared" si="4"/>
        <v>2</v>
      </c>
      <c r="AV34" s="185">
        <f t="shared" si="20"/>
        <v>329</v>
      </c>
      <c r="AW34" s="31"/>
      <c r="AX34" s="196"/>
      <c r="AY34" s="195"/>
      <c r="AZ34" s="89" t="s">
        <v>30</v>
      </c>
      <c r="BA34" s="29">
        <v>138</v>
      </c>
      <c r="BB34" s="30">
        <v>2</v>
      </c>
      <c r="BC34" s="30">
        <v>0</v>
      </c>
      <c r="BD34" s="30">
        <v>0</v>
      </c>
      <c r="BE34" s="30">
        <v>0</v>
      </c>
      <c r="BF34" s="30">
        <v>3</v>
      </c>
      <c r="BG34" s="141">
        <f t="shared" si="5"/>
        <v>143</v>
      </c>
      <c r="BH34" s="183">
        <f t="shared" si="6"/>
        <v>234</v>
      </c>
      <c r="BI34" s="184">
        <f t="shared" si="7"/>
        <v>180</v>
      </c>
      <c r="BJ34" s="184">
        <f t="shared" si="8"/>
        <v>127</v>
      </c>
      <c r="BK34" s="184">
        <f t="shared" si="9"/>
        <v>10</v>
      </c>
      <c r="BL34" s="184">
        <f t="shared" si="10"/>
        <v>12</v>
      </c>
      <c r="BM34" s="184">
        <f t="shared" si="11"/>
        <v>5</v>
      </c>
      <c r="BN34" s="185">
        <f t="shared" si="12"/>
        <v>568</v>
      </c>
      <c r="BP34" s="154" t="e">
        <f>X34+AE34+AL34+AO34+#REF!</f>
        <v>#REF!</v>
      </c>
    </row>
    <row r="35" spans="1:68" s="36" customFormat="1" ht="12" customHeight="1">
      <c r="A35" s="81"/>
      <c r="B35" s="81"/>
      <c r="C35" s="89" t="s">
        <v>31</v>
      </c>
      <c r="D35" s="29">
        <v>765</v>
      </c>
      <c r="E35" s="30">
        <v>28</v>
      </c>
      <c r="F35" s="30">
        <v>172</v>
      </c>
      <c r="G35" s="30">
        <v>0</v>
      </c>
      <c r="H35" s="30">
        <v>276</v>
      </c>
      <c r="I35" s="30">
        <v>0</v>
      </c>
      <c r="J35" s="141">
        <f t="shared" si="0"/>
        <v>1241</v>
      </c>
      <c r="K35" s="29">
        <v>0</v>
      </c>
      <c r="L35" s="30">
        <v>0</v>
      </c>
      <c r="M35" s="30">
        <f t="shared" si="13"/>
        <v>0</v>
      </c>
      <c r="N35" s="31"/>
      <c r="O35" s="196"/>
      <c r="P35" s="195"/>
      <c r="Q35" s="89" t="s">
        <v>31</v>
      </c>
      <c r="R35" s="29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141">
        <f t="shared" si="1"/>
        <v>0</v>
      </c>
      <c r="Y35" s="183">
        <v>0</v>
      </c>
      <c r="Z35" s="184">
        <v>190</v>
      </c>
      <c r="AA35" s="184">
        <v>0</v>
      </c>
      <c r="AB35" s="184">
        <v>35</v>
      </c>
      <c r="AC35" s="184">
        <v>46</v>
      </c>
      <c r="AD35" s="184">
        <v>0</v>
      </c>
      <c r="AE35" s="185">
        <f t="shared" si="2"/>
        <v>271</v>
      </c>
      <c r="AF35" s="31"/>
      <c r="AG35" s="196"/>
      <c r="AH35" s="195"/>
      <c r="AI35" s="89" t="s">
        <v>31</v>
      </c>
      <c r="AJ35" s="29">
        <v>0</v>
      </c>
      <c r="AK35" s="30">
        <v>0</v>
      </c>
      <c r="AL35" s="141">
        <f t="shared" si="14"/>
        <v>0</v>
      </c>
      <c r="AM35" s="29">
        <v>0</v>
      </c>
      <c r="AN35" s="30">
        <v>0</v>
      </c>
      <c r="AO35" s="141">
        <f t="shared" si="15"/>
        <v>0</v>
      </c>
      <c r="AP35" s="193">
        <f t="shared" si="16"/>
        <v>0</v>
      </c>
      <c r="AQ35" s="184">
        <f t="shared" si="3"/>
        <v>190</v>
      </c>
      <c r="AR35" s="184">
        <f t="shared" si="17"/>
        <v>0</v>
      </c>
      <c r="AS35" s="184">
        <f t="shared" si="18"/>
        <v>35</v>
      </c>
      <c r="AT35" s="184">
        <f t="shared" si="19"/>
        <v>46</v>
      </c>
      <c r="AU35" s="184">
        <f t="shared" si="4"/>
        <v>0</v>
      </c>
      <c r="AV35" s="185">
        <f t="shared" si="20"/>
        <v>271</v>
      </c>
      <c r="AW35" s="31"/>
      <c r="AX35" s="196"/>
      <c r="AY35" s="195"/>
      <c r="AZ35" s="89" t="s">
        <v>31</v>
      </c>
      <c r="BA35" s="29">
        <v>57</v>
      </c>
      <c r="BB35" s="30">
        <v>1</v>
      </c>
      <c r="BC35" s="30">
        <v>3</v>
      </c>
      <c r="BD35" s="30">
        <v>0</v>
      </c>
      <c r="BE35" s="30">
        <v>0</v>
      </c>
      <c r="BF35" s="30">
        <v>1</v>
      </c>
      <c r="BG35" s="141">
        <f t="shared" si="5"/>
        <v>62</v>
      </c>
      <c r="BH35" s="183">
        <f t="shared" si="6"/>
        <v>822</v>
      </c>
      <c r="BI35" s="184">
        <f t="shared" si="7"/>
        <v>219</v>
      </c>
      <c r="BJ35" s="184">
        <f t="shared" si="8"/>
        <v>175</v>
      </c>
      <c r="BK35" s="184">
        <f t="shared" si="9"/>
        <v>35</v>
      </c>
      <c r="BL35" s="184">
        <f t="shared" si="10"/>
        <v>322</v>
      </c>
      <c r="BM35" s="184">
        <f t="shared" si="11"/>
        <v>1</v>
      </c>
      <c r="BN35" s="185">
        <f t="shared" si="12"/>
        <v>1574</v>
      </c>
      <c r="BP35" s="154" t="e">
        <f>X35+AE35+AL35+AO35+#REF!</f>
        <v>#REF!</v>
      </c>
    </row>
    <row r="36" spans="1:68" s="36" customFormat="1" ht="12" customHeight="1">
      <c r="A36" s="81"/>
      <c r="B36" s="81"/>
      <c r="C36" s="89" t="s">
        <v>32</v>
      </c>
      <c r="D36" s="29">
        <v>190</v>
      </c>
      <c r="E36" s="30">
        <v>48</v>
      </c>
      <c r="F36" s="30">
        <v>101</v>
      </c>
      <c r="G36" s="30">
        <v>19</v>
      </c>
      <c r="H36" s="30">
        <v>85</v>
      </c>
      <c r="I36" s="30">
        <v>0</v>
      </c>
      <c r="J36" s="141">
        <f t="shared" si="0"/>
        <v>443</v>
      </c>
      <c r="K36" s="29">
        <v>0</v>
      </c>
      <c r="L36" s="30">
        <v>0</v>
      </c>
      <c r="M36" s="30">
        <f t="shared" si="13"/>
        <v>0</v>
      </c>
      <c r="N36" s="31"/>
      <c r="O36" s="196"/>
      <c r="P36" s="195"/>
      <c r="Q36" s="89" t="s">
        <v>32</v>
      </c>
      <c r="R36" s="29">
        <v>0</v>
      </c>
      <c r="S36" s="30">
        <v>31</v>
      </c>
      <c r="T36" s="30">
        <v>0</v>
      </c>
      <c r="U36" s="30">
        <v>0</v>
      </c>
      <c r="V36" s="30">
        <v>0</v>
      </c>
      <c r="W36" s="30">
        <v>0</v>
      </c>
      <c r="X36" s="141">
        <f t="shared" si="1"/>
        <v>31</v>
      </c>
      <c r="Y36" s="183">
        <v>0</v>
      </c>
      <c r="Z36" s="184">
        <v>101</v>
      </c>
      <c r="AA36" s="184">
        <v>0</v>
      </c>
      <c r="AB36" s="184">
        <v>0</v>
      </c>
      <c r="AC36" s="184">
        <v>5</v>
      </c>
      <c r="AD36" s="184">
        <v>0</v>
      </c>
      <c r="AE36" s="185">
        <f t="shared" si="2"/>
        <v>106</v>
      </c>
      <c r="AF36" s="31"/>
      <c r="AG36" s="196"/>
      <c r="AH36" s="195"/>
      <c r="AI36" s="89" t="s">
        <v>32</v>
      </c>
      <c r="AJ36" s="29">
        <v>0</v>
      </c>
      <c r="AK36" s="30">
        <v>101</v>
      </c>
      <c r="AL36" s="141">
        <f t="shared" si="14"/>
        <v>101</v>
      </c>
      <c r="AM36" s="29">
        <v>0</v>
      </c>
      <c r="AN36" s="30">
        <v>0</v>
      </c>
      <c r="AO36" s="141">
        <f t="shared" si="15"/>
        <v>0</v>
      </c>
      <c r="AP36" s="193">
        <f t="shared" si="16"/>
        <v>0</v>
      </c>
      <c r="AQ36" s="184">
        <f t="shared" si="3"/>
        <v>132</v>
      </c>
      <c r="AR36" s="184">
        <f t="shared" si="17"/>
        <v>0</v>
      </c>
      <c r="AS36" s="184">
        <f t="shared" si="18"/>
        <v>0</v>
      </c>
      <c r="AT36" s="184">
        <f t="shared" si="19"/>
        <v>5</v>
      </c>
      <c r="AU36" s="184">
        <f t="shared" si="4"/>
        <v>101</v>
      </c>
      <c r="AV36" s="185">
        <f t="shared" si="20"/>
        <v>238</v>
      </c>
      <c r="AW36" s="31"/>
      <c r="AX36" s="196"/>
      <c r="AY36" s="195"/>
      <c r="AZ36" s="89" t="s">
        <v>32</v>
      </c>
      <c r="BA36" s="29">
        <v>136</v>
      </c>
      <c r="BB36" s="30">
        <v>1</v>
      </c>
      <c r="BC36" s="30">
        <v>16</v>
      </c>
      <c r="BD36" s="30">
        <v>0</v>
      </c>
      <c r="BE36" s="30">
        <v>0</v>
      </c>
      <c r="BF36" s="30">
        <v>5</v>
      </c>
      <c r="BG36" s="141">
        <f t="shared" si="5"/>
        <v>158</v>
      </c>
      <c r="BH36" s="183">
        <f t="shared" si="6"/>
        <v>326</v>
      </c>
      <c r="BI36" s="184">
        <f t="shared" si="7"/>
        <v>181</v>
      </c>
      <c r="BJ36" s="184">
        <f t="shared" si="8"/>
        <v>117</v>
      </c>
      <c r="BK36" s="184">
        <f t="shared" si="9"/>
        <v>19</v>
      </c>
      <c r="BL36" s="184">
        <f t="shared" si="10"/>
        <v>90</v>
      </c>
      <c r="BM36" s="184">
        <f t="shared" si="11"/>
        <v>106</v>
      </c>
      <c r="BN36" s="185">
        <f t="shared" si="12"/>
        <v>839</v>
      </c>
      <c r="BP36" s="154" t="e">
        <f>X36+AE36+AL36+AO36+#REF!</f>
        <v>#REF!</v>
      </c>
    </row>
    <row r="37" spans="1:68" s="36" customFormat="1" ht="12" customHeight="1">
      <c r="A37" s="81"/>
      <c r="B37" s="81"/>
      <c r="C37" s="89" t="s">
        <v>33</v>
      </c>
      <c r="D37" s="29">
        <v>202</v>
      </c>
      <c r="E37" s="30">
        <v>59</v>
      </c>
      <c r="F37" s="30">
        <v>121</v>
      </c>
      <c r="G37" s="30">
        <v>18</v>
      </c>
      <c r="H37" s="30">
        <v>69</v>
      </c>
      <c r="I37" s="30">
        <v>0</v>
      </c>
      <c r="J37" s="141">
        <f t="shared" si="0"/>
        <v>469</v>
      </c>
      <c r="K37" s="29">
        <v>0</v>
      </c>
      <c r="L37" s="30">
        <v>0</v>
      </c>
      <c r="M37" s="30">
        <f t="shared" si="13"/>
        <v>0</v>
      </c>
      <c r="N37" s="31"/>
      <c r="O37" s="196"/>
      <c r="P37" s="195"/>
      <c r="Q37" s="89" t="s">
        <v>33</v>
      </c>
      <c r="R37" s="29">
        <v>0</v>
      </c>
      <c r="S37" s="30">
        <v>34</v>
      </c>
      <c r="T37" s="30">
        <v>0</v>
      </c>
      <c r="U37" s="30">
        <v>0</v>
      </c>
      <c r="V37" s="30">
        <v>0</v>
      </c>
      <c r="W37" s="30">
        <v>0</v>
      </c>
      <c r="X37" s="141">
        <f t="shared" si="1"/>
        <v>34</v>
      </c>
      <c r="Y37" s="183">
        <v>0</v>
      </c>
      <c r="Z37" s="184">
        <v>114</v>
      </c>
      <c r="AA37" s="184">
        <v>0</v>
      </c>
      <c r="AB37" s="184">
        <v>0</v>
      </c>
      <c r="AC37" s="184">
        <v>3</v>
      </c>
      <c r="AD37" s="184">
        <v>0</v>
      </c>
      <c r="AE37" s="185">
        <f t="shared" si="2"/>
        <v>117</v>
      </c>
      <c r="AF37" s="31"/>
      <c r="AG37" s="196"/>
      <c r="AH37" s="195"/>
      <c r="AI37" s="89" t="s">
        <v>33</v>
      </c>
      <c r="AJ37" s="29">
        <v>0</v>
      </c>
      <c r="AK37" s="30">
        <v>67</v>
      </c>
      <c r="AL37" s="141">
        <f t="shared" si="14"/>
        <v>67</v>
      </c>
      <c r="AM37" s="29">
        <v>0</v>
      </c>
      <c r="AN37" s="30">
        <v>0</v>
      </c>
      <c r="AO37" s="141">
        <f t="shared" si="15"/>
        <v>0</v>
      </c>
      <c r="AP37" s="193">
        <f t="shared" si="16"/>
        <v>0</v>
      </c>
      <c r="AQ37" s="184">
        <f t="shared" si="3"/>
        <v>148</v>
      </c>
      <c r="AR37" s="184">
        <f t="shared" si="17"/>
        <v>0</v>
      </c>
      <c r="AS37" s="184">
        <f t="shared" si="18"/>
        <v>0</v>
      </c>
      <c r="AT37" s="184">
        <f t="shared" si="19"/>
        <v>3</v>
      </c>
      <c r="AU37" s="184">
        <f t="shared" si="4"/>
        <v>67</v>
      </c>
      <c r="AV37" s="185">
        <f t="shared" si="20"/>
        <v>218</v>
      </c>
      <c r="AW37" s="31"/>
      <c r="AX37" s="196"/>
      <c r="AY37" s="195"/>
      <c r="AZ37" s="89" t="s">
        <v>33</v>
      </c>
      <c r="BA37" s="29">
        <v>85</v>
      </c>
      <c r="BB37" s="30">
        <v>3</v>
      </c>
      <c r="BC37" s="30">
        <v>4</v>
      </c>
      <c r="BD37" s="30">
        <v>0</v>
      </c>
      <c r="BE37" s="30">
        <v>0</v>
      </c>
      <c r="BF37" s="30">
        <v>2</v>
      </c>
      <c r="BG37" s="141">
        <f t="shared" si="5"/>
        <v>94</v>
      </c>
      <c r="BH37" s="183">
        <f t="shared" si="6"/>
        <v>287</v>
      </c>
      <c r="BI37" s="184">
        <f t="shared" si="7"/>
        <v>210</v>
      </c>
      <c r="BJ37" s="184">
        <f t="shared" si="8"/>
        <v>125</v>
      </c>
      <c r="BK37" s="184">
        <f t="shared" si="9"/>
        <v>18</v>
      </c>
      <c r="BL37" s="184">
        <f t="shared" si="10"/>
        <v>72</v>
      </c>
      <c r="BM37" s="184">
        <f t="shared" si="11"/>
        <v>69</v>
      </c>
      <c r="BN37" s="185">
        <f t="shared" si="12"/>
        <v>781</v>
      </c>
      <c r="BP37" s="154" t="e">
        <f>X37+AE37+AL37+AO37+#REF!</f>
        <v>#REF!</v>
      </c>
    </row>
    <row r="38" spans="1:68" s="36" customFormat="1" ht="12" customHeight="1">
      <c r="A38" s="81"/>
      <c r="B38" s="81"/>
      <c r="C38" s="89" t="s">
        <v>34</v>
      </c>
      <c r="D38" s="29">
        <v>370</v>
      </c>
      <c r="E38" s="30">
        <v>71</v>
      </c>
      <c r="F38" s="30">
        <v>155</v>
      </c>
      <c r="G38" s="30">
        <v>0</v>
      </c>
      <c r="H38" s="30">
        <v>10</v>
      </c>
      <c r="I38" s="30">
        <v>90</v>
      </c>
      <c r="J38" s="141">
        <f t="shared" si="0"/>
        <v>696</v>
      </c>
      <c r="K38" s="29">
        <v>0</v>
      </c>
      <c r="L38" s="30">
        <v>0</v>
      </c>
      <c r="M38" s="30">
        <f t="shared" si="13"/>
        <v>0</v>
      </c>
      <c r="N38" s="31"/>
      <c r="O38" s="196"/>
      <c r="P38" s="195"/>
      <c r="Q38" s="89" t="s">
        <v>34</v>
      </c>
      <c r="R38" s="29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141">
        <f t="shared" si="1"/>
        <v>0</v>
      </c>
      <c r="Y38" s="183">
        <v>0</v>
      </c>
      <c r="Z38" s="184">
        <v>147</v>
      </c>
      <c r="AA38" s="184">
        <v>0</v>
      </c>
      <c r="AB38" s="184">
        <v>35</v>
      </c>
      <c r="AC38" s="184">
        <v>0</v>
      </c>
      <c r="AD38" s="184">
        <v>0</v>
      </c>
      <c r="AE38" s="185">
        <f t="shared" si="2"/>
        <v>182</v>
      </c>
      <c r="AF38" s="31"/>
      <c r="AG38" s="196"/>
      <c r="AH38" s="195"/>
      <c r="AI38" s="89" t="s">
        <v>34</v>
      </c>
      <c r="AJ38" s="29">
        <v>0</v>
      </c>
      <c r="AK38" s="30">
        <v>0</v>
      </c>
      <c r="AL38" s="141">
        <f t="shared" si="14"/>
        <v>0</v>
      </c>
      <c r="AM38" s="29">
        <v>0</v>
      </c>
      <c r="AN38" s="30">
        <v>0</v>
      </c>
      <c r="AO38" s="141">
        <f t="shared" si="15"/>
        <v>0</v>
      </c>
      <c r="AP38" s="193">
        <f t="shared" si="16"/>
        <v>0</v>
      </c>
      <c r="AQ38" s="184">
        <f t="shared" si="3"/>
        <v>147</v>
      </c>
      <c r="AR38" s="184">
        <f t="shared" si="17"/>
        <v>0</v>
      </c>
      <c r="AS38" s="184">
        <f t="shared" si="18"/>
        <v>35</v>
      </c>
      <c r="AT38" s="184">
        <f t="shared" si="19"/>
        <v>0</v>
      </c>
      <c r="AU38" s="184">
        <f t="shared" si="4"/>
        <v>0</v>
      </c>
      <c r="AV38" s="185">
        <f t="shared" si="20"/>
        <v>182</v>
      </c>
      <c r="AW38" s="31"/>
      <c r="AX38" s="196"/>
      <c r="AY38" s="195"/>
      <c r="AZ38" s="89" t="s">
        <v>34</v>
      </c>
      <c r="BA38" s="29">
        <v>167</v>
      </c>
      <c r="BB38" s="30">
        <v>2</v>
      </c>
      <c r="BC38" s="30">
        <v>1</v>
      </c>
      <c r="BD38" s="30">
        <v>0</v>
      </c>
      <c r="BE38" s="30">
        <v>0</v>
      </c>
      <c r="BF38" s="30">
        <v>3</v>
      </c>
      <c r="BG38" s="141">
        <f t="shared" si="5"/>
        <v>173</v>
      </c>
      <c r="BH38" s="183">
        <f t="shared" si="6"/>
        <v>537</v>
      </c>
      <c r="BI38" s="184">
        <f t="shared" si="7"/>
        <v>220</v>
      </c>
      <c r="BJ38" s="184">
        <f t="shared" si="8"/>
        <v>156</v>
      </c>
      <c r="BK38" s="184">
        <f t="shared" si="9"/>
        <v>35</v>
      </c>
      <c r="BL38" s="184">
        <f t="shared" si="10"/>
        <v>10</v>
      </c>
      <c r="BM38" s="184">
        <f t="shared" si="11"/>
        <v>93</v>
      </c>
      <c r="BN38" s="185">
        <f t="shared" si="12"/>
        <v>1051</v>
      </c>
      <c r="BP38" s="154" t="e">
        <f>X38+AE38+AL38+AO38+#REF!</f>
        <v>#REF!</v>
      </c>
    </row>
    <row r="39" spans="1:68" s="36" customFormat="1" ht="12" customHeight="1">
      <c r="A39" s="81"/>
      <c r="B39" s="81"/>
      <c r="C39" s="89" t="s">
        <v>35</v>
      </c>
      <c r="D39" s="29">
        <v>913</v>
      </c>
      <c r="E39" s="30">
        <v>0</v>
      </c>
      <c r="F39" s="30">
        <v>401</v>
      </c>
      <c r="G39" s="30">
        <v>0</v>
      </c>
      <c r="H39" s="30">
        <v>0</v>
      </c>
      <c r="I39" s="30">
        <v>0</v>
      </c>
      <c r="J39" s="141">
        <f aca="true" t="shared" si="21" ref="J39:J70">D39+E39+F39+G39+H39+I39</f>
        <v>1314</v>
      </c>
      <c r="K39" s="29">
        <v>0</v>
      </c>
      <c r="L39" s="30">
        <v>0</v>
      </c>
      <c r="M39" s="30">
        <f t="shared" si="13"/>
        <v>0</v>
      </c>
      <c r="N39" s="31"/>
      <c r="O39" s="196"/>
      <c r="P39" s="195"/>
      <c r="Q39" s="89" t="s">
        <v>35</v>
      </c>
      <c r="R39" s="29">
        <v>0</v>
      </c>
      <c r="S39" s="30">
        <v>289</v>
      </c>
      <c r="T39" s="30">
        <v>0</v>
      </c>
      <c r="U39" s="30">
        <v>0</v>
      </c>
      <c r="V39" s="30">
        <v>0</v>
      </c>
      <c r="W39" s="30">
        <v>0</v>
      </c>
      <c r="X39" s="141">
        <f aca="true" t="shared" si="22" ref="X39:X70">R39+S39+T39+U39+V39+W39</f>
        <v>289</v>
      </c>
      <c r="Y39" s="183">
        <v>0</v>
      </c>
      <c r="Z39" s="184">
        <v>158</v>
      </c>
      <c r="AA39" s="184">
        <v>0</v>
      </c>
      <c r="AB39" s="184">
        <v>42</v>
      </c>
      <c r="AC39" s="184">
        <v>3</v>
      </c>
      <c r="AD39" s="184">
        <v>0</v>
      </c>
      <c r="AE39" s="185">
        <f aca="true" t="shared" si="23" ref="AE39:AE70">Y39+Z39+AA39+AB39+AC39+AD39</f>
        <v>203</v>
      </c>
      <c r="AF39" s="31"/>
      <c r="AG39" s="196"/>
      <c r="AH39" s="195"/>
      <c r="AI39" s="89" t="s">
        <v>35</v>
      </c>
      <c r="AJ39" s="29">
        <v>0</v>
      </c>
      <c r="AK39" s="30">
        <v>0</v>
      </c>
      <c r="AL39" s="141">
        <f t="shared" si="14"/>
        <v>0</v>
      </c>
      <c r="AM39" s="29">
        <v>0</v>
      </c>
      <c r="AN39" s="30">
        <v>0</v>
      </c>
      <c r="AO39" s="141">
        <f t="shared" si="15"/>
        <v>0</v>
      </c>
      <c r="AP39" s="193">
        <f t="shared" si="16"/>
        <v>0</v>
      </c>
      <c r="AQ39" s="184">
        <f aca="true" t="shared" si="24" ref="AQ39:AQ70">K39+S39+Z39+AJ39+AM39</f>
        <v>447</v>
      </c>
      <c r="AR39" s="184">
        <f t="shared" si="17"/>
        <v>0</v>
      </c>
      <c r="AS39" s="184">
        <f t="shared" si="18"/>
        <v>42</v>
      </c>
      <c r="AT39" s="184">
        <f t="shared" si="19"/>
        <v>3</v>
      </c>
      <c r="AU39" s="184">
        <f aca="true" t="shared" si="25" ref="AU39:AU70">L39+W39+AD39+AK39+AN39</f>
        <v>0</v>
      </c>
      <c r="AV39" s="185">
        <f t="shared" si="20"/>
        <v>492</v>
      </c>
      <c r="AW39" s="31"/>
      <c r="AX39" s="196"/>
      <c r="AY39" s="195"/>
      <c r="AZ39" s="89" t="s">
        <v>35</v>
      </c>
      <c r="BA39" s="29">
        <v>767</v>
      </c>
      <c r="BB39" s="30">
        <v>0</v>
      </c>
      <c r="BC39" s="30">
        <v>0</v>
      </c>
      <c r="BD39" s="30">
        <v>0</v>
      </c>
      <c r="BE39" s="30">
        <v>0</v>
      </c>
      <c r="BF39" s="30">
        <v>29</v>
      </c>
      <c r="BG39" s="141">
        <f aca="true" t="shared" si="26" ref="BG39:BG70">BA39+BB39+BC39+BD39+BE39+BF39</f>
        <v>796</v>
      </c>
      <c r="BH39" s="183">
        <f aca="true" t="shared" si="27" ref="BH39:BH70">D39+AP39+BA39</f>
        <v>1680</v>
      </c>
      <c r="BI39" s="184">
        <f aca="true" t="shared" si="28" ref="BI39:BI70">E39+AQ39+BB39</f>
        <v>447</v>
      </c>
      <c r="BJ39" s="184">
        <f aca="true" t="shared" si="29" ref="BJ39:BJ70">F39+AR39+BC39</f>
        <v>401</v>
      </c>
      <c r="BK39" s="184">
        <f aca="true" t="shared" si="30" ref="BK39:BK70">G39+AS39+BD39</f>
        <v>42</v>
      </c>
      <c r="BL39" s="184">
        <f aca="true" t="shared" si="31" ref="BL39:BL70">H39+AT39+BE39</f>
        <v>3</v>
      </c>
      <c r="BM39" s="184">
        <f aca="true" t="shared" si="32" ref="BM39:BM70">I39+AU39+BF39</f>
        <v>29</v>
      </c>
      <c r="BN39" s="185">
        <f aca="true" t="shared" si="33" ref="BN39:BN70">J39+AV39+BG39</f>
        <v>2602</v>
      </c>
      <c r="BP39" s="154" t="e">
        <f>X39+AE39+AL39+AO39+#REF!</f>
        <v>#REF!</v>
      </c>
    </row>
    <row r="40" spans="1:68" s="36" customFormat="1" ht="12" customHeight="1">
      <c r="A40" s="81"/>
      <c r="B40" s="81"/>
      <c r="C40" s="89" t="s">
        <v>36</v>
      </c>
      <c r="D40" s="29">
        <v>684</v>
      </c>
      <c r="E40" s="30">
        <v>0</v>
      </c>
      <c r="F40" s="30">
        <v>14</v>
      </c>
      <c r="G40" s="30">
        <v>0</v>
      </c>
      <c r="H40" s="30">
        <v>0</v>
      </c>
      <c r="I40" s="30">
        <v>4</v>
      </c>
      <c r="J40" s="141">
        <f t="shared" si="21"/>
        <v>702</v>
      </c>
      <c r="K40" s="29">
        <v>0</v>
      </c>
      <c r="L40" s="30">
        <v>0</v>
      </c>
      <c r="M40" s="30">
        <f t="shared" si="13"/>
        <v>0</v>
      </c>
      <c r="N40" s="31"/>
      <c r="O40" s="196"/>
      <c r="P40" s="195"/>
      <c r="Q40" s="89" t="s">
        <v>36</v>
      </c>
      <c r="R40" s="29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141">
        <f t="shared" si="22"/>
        <v>0</v>
      </c>
      <c r="Y40" s="183">
        <v>0</v>
      </c>
      <c r="Z40" s="184">
        <v>600</v>
      </c>
      <c r="AA40" s="184">
        <v>220</v>
      </c>
      <c r="AB40" s="184">
        <v>30</v>
      </c>
      <c r="AC40" s="184">
        <v>134</v>
      </c>
      <c r="AD40" s="184">
        <v>0</v>
      </c>
      <c r="AE40" s="185">
        <f t="shared" si="23"/>
        <v>984</v>
      </c>
      <c r="AF40" s="31"/>
      <c r="AG40" s="196"/>
      <c r="AH40" s="195"/>
      <c r="AI40" s="89" t="s">
        <v>36</v>
      </c>
      <c r="AJ40" s="29">
        <v>0</v>
      </c>
      <c r="AK40" s="30">
        <v>0</v>
      </c>
      <c r="AL40" s="141">
        <f t="shared" si="14"/>
        <v>0</v>
      </c>
      <c r="AM40" s="29">
        <v>0</v>
      </c>
      <c r="AN40" s="30">
        <v>0</v>
      </c>
      <c r="AO40" s="141">
        <f t="shared" si="15"/>
        <v>0</v>
      </c>
      <c r="AP40" s="193">
        <f t="shared" si="16"/>
        <v>0</v>
      </c>
      <c r="AQ40" s="184">
        <f t="shared" si="24"/>
        <v>600</v>
      </c>
      <c r="AR40" s="184">
        <f t="shared" si="17"/>
        <v>220</v>
      </c>
      <c r="AS40" s="184">
        <f t="shared" si="18"/>
        <v>30</v>
      </c>
      <c r="AT40" s="184">
        <f t="shared" si="19"/>
        <v>134</v>
      </c>
      <c r="AU40" s="184">
        <f t="shared" si="25"/>
        <v>0</v>
      </c>
      <c r="AV40" s="185">
        <f t="shared" si="20"/>
        <v>984</v>
      </c>
      <c r="AW40" s="31"/>
      <c r="AX40" s="196"/>
      <c r="AY40" s="195"/>
      <c r="AZ40" s="89" t="s">
        <v>36</v>
      </c>
      <c r="BA40" s="29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141">
        <f t="shared" si="26"/>
        <v>0</v>
      </c>
      <c r="BH40" s="183">
        <f t="shared" si="27"/>
        <v>684</v>
      </c>
      <c r="BI40" s="184">
        <f t="shared" si="28"/>
        <v>600</v>
      </c>
      <c r="BJ40" s="184">
        <f t="shared" si="29"/>
        <v>234</v>
      </c>
      <c r="BK40" s="184">
        <f t="shared" si="30"/>
        <v>30</v>
      </c>
      <c r="BL40" s="184">
        <f t="shared" si="31"/>
        <v>134</v>
      </c>
      <c r="BM40" s="184">
        <f t="shared" si="32"/>
        <v>4</v>
      </c>
      <c r="BN40" s="185">
        <f t="shared" si="33"/>
        <v>1686</v>
      </c>
      <c r="BP40" s="154" t="e">
        <f>X40+AE40+AL40+AO40+#REF!</f>
        <v>#REF!</v>
      </c>
    </row>
    <row r="41" spans="1:68" s="36" customFormat="1" ht="12" customHeight="1">
      <c r="A41" s="81"/>
      <c r="B41" s="81"/>
      <c r="C41" s="89" t="s">
        <v>37</v>
      </c>
      <c r="D41" s="29">
        <v>0</v>
      </c>
      <c r="E41" s="30">
        <v>197</v>
      </c>
      <c r="F41" s="30">
        <v>273</v>
      </c>
      <c r="G41" s="30">
        <v>57</v>
      </c>
      <c r="H41" s="30">
        <v>497</v>
      </c>
      <c r="I41" s="30">
        <v>54</v>
      </c>
      <c r="J41" s="141">
        <f t="shared" si="21"/>
        <v>1078</v>
      </c>
      <c r="K41" s="29">
        <v>0</v>
      </c>
      <c r="L41" s="30">
        <v>0</v>
      </c>
      <c r="M41" s="30">
        <f t="shared" si="13"/>
        <v>0</v>
      </c>
      <c r="N41" s="31"/>
      <c r="O41" s="196"/>
      <c r="P41" s="195"/>
      <c r="Q41" s="89" t="s">
        <v>37</v>
      </c>
      <c r="R41" s="29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141">
        <f t="shared" si="22"/>
        <v>0</v>
      </c>
      <c r="Y41" s="183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5">
        <f t="shared" si="23"/>
        <v>0</v>
      </c>
      <c r="AF41" s="31"/>
      <c r="AG41" s="196"/>
      <c r="AH41" s="195"/>
      <c r="AI41" s="89" t="s">
        <v>37</v>
      </c>
      <c r="AJ41" s="29">
        <v>0</v>
      </c>
      <c r="AK41" s="30">
        <v>0</v>
      </c>
      <c r="AL41" s="141">
        <f t="shared" si="14"/>
        <v>0</v>
      </c>
      <c r="AM41" s="29">
        <v>0</v>
      </c>
      <c r="AN41" s="30">
        <v>0</v>
      </c>
      <c r="AO41" s="141">
        <f t="shared" si="15"/>
        <v>0</v>
      </c>
      <c r="AP41" s="193">
        <f t="shared" si="16"/>
        <v>0</v>
      </c>
      <c r="AQ41" s="184">
        <f t="shared" si="24"/>
        <v>0</v>
      </c>
      <c r="AR41" s="184">
        <f t="shared" si="17"/>
        <v>0</v>
      </c>
      <c r="AS41" s="184">
        <f t="shared" si="18"/>
        <v>0</v>
      </c>
      <c r="AT41" s="184">
        <f t="shared" si="19"/>
        <v>0</v>
      </c>
      <c r="AU41" s="184">
        <f t="shared" si="25"/>
        <v>0</v>
      </c>
      <c r="AV41" s="185">
        <f t="shared" si="20"/>
        <v>0</v>
      </c>
      <c r="AW41" s="31"/>
      <c r="AX41" s="196"/>
      <c r="AY41" s="195"/>
      <c r="AZ41" s="89" t="s">
        <v>37</v>
      </c>
      <c r="BA41" s="29">
        <v>939</v>
      </c>
      <c r="BB41" s="30">
        <v>21</v>
      </c>
      <c r="BC41" s="30">
        <v>0</v>
      </c>
      <c r="BD41" s="30">
        <v>0</v>
      </c>
      <c r="BE41" s="30">
        <v>0</v>
      </c>
      <c r="BF41" s="30">
        <v>60</v>
      </c>
      <c r="BG41" s="141">
        <f t="shared" si="26"/>
        <v>1020</v>
      </c>
      <c r="BH41" s="183">
        <f t="shared" si="27"/>
        <v>939</v>
      </c>
      <c r="BI41" s="184">
        <f t="shared" si="28"/>
        <v>218</v>
      </c>
      <c r="BJ41" s="184">
        <f t="shared" si="29"/>
        <v>273</v>
      </c>
      <c r="BK41" s="184">
        <f t="shared" si="30"/>
        <v>57</v>
      </c>
      <c r="BL41" s="184">
        <f t="shared" si="31"/>
        <v>497</v>
      </c>
      <c r="BM41" s="184">
        <f t="shared" si="32"/>
        <v>114</v>
      </c>
      <c r="BN41" s="185">
        <f t="shared" si="33"/>
        <v>2098</v>
      </c>
      <c r="BP41" s="154" t="e">
        <f>X41+AE41+AL41+AO41+#REF!</f>
        <v>#REF!</v>
      </c>
    </row>
    <row r="42" spans="1:68" s="36" customFormat="1" ht="12" customHeight="1">
      <c r="A42" s="81"/>
      <c r="B42" s="81"/>
      <c r="C42" s="89" t="s">
        <v>38</v>
      </c>
      <c r="D42" s="29">
        <v>1040</v>
      </c>
      <c r="E42" s="30">
        <v>263</v>
      </c>
      <c r="F42" s="30">
        <v>399</v>
      </c>
      <c r="G42" s="30">
        <v>0</v>
      </c>
      <c r="H42" s="30">
        <v>0</v>
      </c>
      <c r="I42" s="30">
        <v>135</v>
      </c>
      <c r="J42" s="141">
        <f t="shared" si="21"/>
        <v>1837</v>
      </c>
      <c r="K42" s="29">
        <v>0</v>
      </c>
      <c r="L42" s="30">
        <v>0</v>
      </c>
      <c r="M42" s="30">
        <f t="shared" si="13"/>
        <v>0</v>
      </c>
      <c r="N42" s="31"/>
      <c r="O42" s="196"/>
      <c r="P42" s="195"/>
      <c r="Q42" s="89" t="s">
        <v>38</v>
      </c>
      <c r="R42" s="29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141">
        <f t="shared" si="22"/>
        <v>0</v>
      </c>
      <c r="Y42" s="183">
        <v>0</v>
      </c>
      <c r="Z42" s="184">
        <v>191</v>
      </c>
      <c r="AA42" s="184">
        <v>0</v>
      </c>
      <c r="AB42" s="184">
        <v>58</v>
      </c>
      <c r="AC42" s="184">
        <v>0</v>
      </c>
      <c r="AD42" s="184">
        <v>0</v>
      </c>
      <c r="AE42" s="185">
        <f t="shared" si="23"/>
        <v>249</v>
      </c>
      <c r="AF42" s="31"/>
      <c r="AG42" s="196"/>
      <c r="AH42" s="195"/>
      <c r="AI42" s="89" t="s">
        <v>38</v>
      </c>
      <c r="AJ42" s="29">
        <v>0</v>
      </c>
      <c r="AK42" s="30">
        <v>0</v>
      </c>
      <c r="AL42" s="141">
        <f t="shared" si="14"/>
        <v>0</v>
      </c>
      <c r="AM42" s="29">
        <v>0</v>
      </c>
      <c r="AN42" s="30">
        <v>0</v>
      </c>
      <c r="AO42" s="141">
        <f t="shared" si="15"/>
        <v>0</v>
      </c>
      <c r="AP42" s="193">
        <f t="shared" si="16"/>
        <v>0</v>
      </c>
      <c r="AQ42" s="184">
        <f t="shared" si="24"/>
        <v>191</v>
      </c>
      <c r="AR42" s="184">
        <f t="shared" si="17"/>
        <v>0</v>
      </c>
      <c r="AS42" s="184">
        <f t="shared" si="18"/>
        <v>58</v>
      </c>
      <c r="AT42" s="184">
        <f t="shared" si="19"/>
        <v>0</v>
      </c>
      <c r="AU42" s="184">
        <f t="shared" si="25"/>
        <v>0</v>
      </c>
      <c r="AV42" s="185">
        <f t="shared" si="20"/>
        <v>249</v>
      </c>
      <c r="AW42" s="31"/>
      <c r="AX42" s="196"/>
      <c r="AY42" s="195"/>
      <c r="AZ42" s="89" t="s">
        <v>38</v>
      </c>
      <c r="BA42" s="29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141">
        <f t="shared" si="26"/>
        <v>0</v>
      </c>
      <c r="BH42" s="183">
        <f t="shared" si="27"/>
        <v>1040</v>
      </c>
      <c r="BI42" s="184">
        <f t="shared" si="28"/>
        <v>454</v>
      </c>
      <c r="BJ42" s="184">
        <f t="shared" si="29"/>
        <v>399</v>
      </c>
      <c r="BK42" s="184">
        <f t="shared" si="30"/>
        <v>58</v>
      </c>
      <c r="BL42" s="184">
        <f t="shared" si="31"/>
        <v>0</v>
      </c>
      <c r="BM42" s="184">
        <f t="shared" si="32"/>
        <v>135</v>
      </c>
      <c r="BN42" s="185">
        <f t="shared" si="33"/>
        <v>2086</v>
      </c>
      <c r="BP42" s="154" t="e">
        <f>X42+AE42+AL42+AO42+#REF!</f>
        <v>#REF!</v>
      </c>
    </row>
    <row r="43" spans="1:68" s="36" customFormat="1" ht="12" customHeight="1">
      <c r="A43" s="81"/>
      <c r="B43" s="81"/>
      <c r="C43" s="89" t="s">
        <v>39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5</v>
      </c>
      <c r="J43" s="141">
        <f t="shared" si="21"/>
        <v>5</v>
      </c>
      <c r="K43" s="29">
        <v>0</v>
      </c>
      <c r="L43" s="30">
        <v>0</v>
      </c>
      <c r="M43" s="30">
        <f t="shared" si="13"/>
        <v>0</v>
      </c>
      <c r="N43" s="31"/>
      <c r="O43" s="196"/>
      <c r="P43" s="195"/>
      <c r="Q43" s="89" t="s">
        <v>39</v>
      </c>
      <c r="R43" s="29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141">
        <f t="shared" si="22"/>
        <v>0</v>
      </c>
      <c r="Y43" s="183">
        <v>835</v>
      </c>
      <c r="Z43" s="184">
        <v>663</v>
      </c>
      <c r="AA43" s="184">
        <v>347</v>
      </c>
      <c r="AB43" s="184">
        <v>38</v>
      </c>
      <c r="AC43" s="184">
        <v>0</v>
      </c>
      <c r="AD43" s="184">
        <v>2</v>
      </c>
      <c r="AE43" s="185">
        <f t="shared" si="23"/>
        <v>1885</v>
      </c>
      <c r="AF43" s="31"/>
      <c r="AG43" s="196"/>
      <c r="AH43" s="195"/>
      <c r="AI43" s="89" t="s">
        <v>39</v>
      </c>
      <c r="AJ43" s="29">
        <v>0</v>
      </c>
      <c r="AK43" s="30">
        <v>0</v>
      </c>
      <c r="AL43" s="141">
        <f t="shared" si="14"/>
        <v>0</v>
      </c>
      <c r="AM43" s="29">
        <v>0</v>
      </c>
      <c r="AN43" s="30">
        <v>3839</v>
      </c>
      <c r="AO43" s="141">
        <f t="shared" si="15"/>
        <v>3839</v>
      </c>
      <c r="AP43" s="193">
        <f t="shared" si="16"/>
        <v>835</v>
      </c>
      <c r="AQ43" s="184">
        <f t="shared" si="24"/>
        <v>663</v>
      </c>
      <c r="AR43" s="184">
        <f t="shared" si="17"/>
        <v>347</v>
      </c>
      <c r="AS43" s="184">
        <f t="shared" si="18"/>
        <v>38</v>
      </c>
      <c r="AT43" s="184">
        <f t="shared" si="19"/>
        <v>0</v>
      </c>
      <c r="AU43" s="184">
        <f t="shared" si="25"/>
        <v>3841</v>
      </c>
      <c r="AV43" s="185">
        <f t="shared" si="20"/>
        <v>5724</v>
      </c>
      <c r="AW43" s="31"/>
      <c r="AX43" s="196"/>
      <c r="AY43" s="195"/>
      <c r="AZ43" s="89" t="s">
        <v>39</v>
      </c>
      <c r="BA43" s="29">
        <v>250</v>
      </c>
      <c r="BB43" s="30">
        <v>8</v>
      </c>
      <c r="BC43" s="30">
        <v>0</v>
      </c>
      <c r="BD43" s="30">
        <v>0</v>
      </c>
      <c r="BE43" s="30">
        <v>0</v>
      </c>
      <c r="BF43" s="30">
        <v>2</v>
      </c>
      <c r="BG43" s="141">
        <f t="shared" si="26"/>
        <v>260</v>
      </c>
      <c r="BH43" s="183">
        <f t="shared" si="27"/>
        <v>1085</v>
      </c>
      <c r="BI43" s="184">
        <f t="shared" si="28"/>
        <v>671</v>
      </c>
      <c r="BJ43" s="184">
        <f t="shared" si="29"/>
        <v>347</v>
      </c>
      <c r="BK43" s="184">
        <f t="shared" si="30"/>
        <v>38</v>
      </c>
      <c r="BL43" s="184">
        <f t="shared" si="31"/>
        <v>0</v>
      </c>
      <c r="BM43" s="184">
        <f t="shared" si="32"/>
        <v>3848</v>
      </c>
      <c r="BN43" s="185">
        <f t="shared" si="33"/>
        <v>5989</v>
      </c>
      <c r="BP43" s="154" t="e">
        <f>X43+AE43+AL43+AO43+#REF!</f>
        <v>#REF!</v>
      </c>
    </row>
    <row r="44" spans="1:68" s="36" customFormat="1" ht="12" customHeight="1">
      <c r="A44" s="81"/>
      <c r="B44" s="81"/>
      <c r="C44" s="89" t="s">
        <v>40</v>
      </c>
      <c r="D44" s="29">
        <v>0</v>
      </c>
      <c r="E44" s="30">
        <v>4</v>
      </c>
      <c r="F44" s="30">
        <v>96</v>
      </c>
      <c r="G44" s="30">
        <v>17</v>
      </c>
      <c r="H44" s="30">
        <v>0</v>
      </c>
      <c r="I44" s="30">
        <v>0</v>
      </c>
      <c r="J44" s="141">
        <f t="shared" si="21"/>
        <v>117</v>
      </c>
      <c r="K44" s="29">
        <v>0</v>
      </c>
      <c r="L44" s="30">
        <v>0</v>
      </c>
      <c r="M44" s="30">
        <f t="shared" si="13"/>
        <v>0</v>
      </c>
      <c r="N44" s="31"/>
      <c r="O44" s="196"/>
      <c r="P44" s="195"/>
      <c r="Q44" s="89" t="s">
        <v>40</v>
      </c>
      <c r="R44" s="29">
        <v>0</v>
      </c>
      <c r="S44" s="30">
        <v>130</v>
      </c>
      <c r="T44" s="30">
        <v>0</v>
      </c>
      <c r="U44" s="30">
        <v>0</v>
      </c>
      <c r="V44" s="30">
        <v>0</v>
      </c>
      <c r="W44" s="30">
        <v>0</v>
      </c>
      <c r="X44" s="141">
        <f t="shared" si="22"/>
        <v>130</v>
      </c>
      <c r="Y44" s="183">
        <v>0</v>
      </c>
      <c r="Z44" s="184">
        <v>0</v>
      </c>
      <c r="AA44" s="184">
        <v>0</v>
      </c>
      <c r="AB44" s="184">
        <v>0</v>
      </c>
      <c r="AC44" s="184">
        <v>0</v>
      </c>
      <c r="AD44" s="184">
        <v>0</v>
      </c>
      <c r="AE44" s="185">
        <f t="shared" si="23"/>
        <v>0</v>
      </c>
      <c r="AF44" s="31"/>
      <c r="AG44" s="196"/>
      <c r="AH44" s="195"/>
      <c r="AI44" s="89" t="s">
        <v>40</v>
      </c>
      <c r="AJ44" s="29">
        <v>0</v>
      </c>
      <c r="AK44" s="30">
        <v>0</v>
      </c>
      <c r="AL44" s="141">
        <f t="shared" si="14"/>
        <v>0</v>
      </c>
      <c r="AM44" s="29">
        <v>0</v>
      </c>
      <c r="AN44" s="30">
        <v>0</v>
      </c>
      <c r="AO44" s="141">
        <f t="shared" si="15"/>
        <v>0</v>
      </c>
      <c r="AP44" s="193">
        <f t="shared" si="16"/>
        <v>0</v>
      </c>
      <c r="AQ44" s="184">
        <f t="shared" si="24"/>
        <v>130</v>
      </c>
      <c r="AR44" s="184">
        <f t="shared" si="17"/>
        <v>0</v>
      </c>
      <c r="AS44" s="184">
        <f t="shared" si="18"/>
        <v>0</v>
      </c>
      <c r="AT44" s="184">
        <f t="shared" si="19"/>
        <v>0</v>
      </c>
      <c r="AU44" s="184">
        <f t="shared" si="25"/>
        <v>0</v>
      </c>
      <c r="AV44" s="185">
        <f t="shared" si="20"/>
        <v>130</v>
      </c>
      <c r="AW44" s="31"/>
      <c r="AX44" s="196"/>
      <c r="AY44" s="195"/>
      <c r="AZ44" s="89" t="s">
        <v>40</v>
      </c>
      <c r="BA44" s="29">
        <v>345</v>
      </c>
      <c r="BB44" s="30">
        <v>3</v>
      </c>
      <c r="BC44" s="30">
        <v>0</v>
      </c>
      <c r="BD44" s="30">
        <v>0</v>
      </c>
      <c r="BE44" s="30">
        <v>0</v>
      </c>
      <c r="BF44" s="30">
        <v>1</v>
      </c>
      <c r="BG44" s="141">
        <f t="shared" si="26"/>
        <v>349</v>
      </c>
      <c r="BH44" s="183">
        <f t="shared" si="27"/>
        <v>345</v>
      </c>
      <c r="BI44" s="184">
        <f t="shared" si="28"/>
        <v>137</v>
      </c>
      <c r="BJ44" s="184">
        <f t="shared" si="29"/>
        <v>96</v>
      </c>
      <c r="BK44" s="184">
        <f t="shared" si="30"/>
        <v>17</v>
      </c>
      <c r="BL44" s="184">
        <f t="shared" si="31"/>
        <v>0</v>
      </c>
      <c r="BM44" s="184">
        <f t="shared" si="32"/>
        <v>1</v>
      </c>
      <c r="BN44" s="185">
        <f t="shared" si="33"/>
        <v>596</v>
      </c>
      <c r="BP44" s="154" t="e">
        <f>X44+AE44+AL44+AO44+#REF!</f>
        <v>#REF!</v>
      </c>
    </row>
    <row r="45" spans="1:68" s="36" customFormat="1" ht="12" customHeight="1">
      <c r="A45" s="81"/>
      <c r="B45" s="81"/>
      <c r="C45" s="89" t="s">
        <v>41</v>
      </c>
      <c r="D45" s="29">
        <v>5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141">
        <f t="shared" si="21"/>
        <v>5</v>
      </c>
      <c r="K45" s="29">
        <v>0</v>
      </c>
      <c r="L45" s="30">
        <v>0</v>
      </c>
      <c r="M45" s="30">
        <f t="shared" si="13"/>
        <v>0</v>
      </c>
      <c r="N45" s="31"/>
      <c r="O45" s="196"/>
      <c r="P45" s="195"/>
      <c r="Q45" s="89" t="s">
        <v>41</v>
      </c>
      <c r="R45" s="29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141">
        <f t="shared" si="22"/>
        <v>0</v>
      </c>
      <c r="Y45" s="183">
        <v>0</v>
      </c>
      <c r="Z45" s="184">
        <v>381</v>
      </c>
      <c r="AA45" s="184">
        <v>143</v>
      </c>
      <c r="AB45" s="184">
        <v>26</v>
      </c>
      <c r="AC45" s="184">
        <v>0</v>
      </c>
      <c r="AD45" s="184">
        <v>3</v>
      </c>
      <c r="AE45" s="185">
        <f t="shared" si="23"/>
        <v>553</v>
      </c>
      <c r="AF45" s="31"/>
      <c r="AG45" s="196"/>
      <c r="AH45" s="195"/>
      <c r="AI45" s="89" t="s">
        <v>41</v>
      </c>
      <c r="AJ45" s="29">
        <v>0</v>
      </c>
      <c r="AK45" s="30">
        <v>0</v>
      </c>
      <c r="AL45" s="141">
        <f t="shared" si="14"/>
        <v>0</v>
      </c>
      <c r="AM45" s="29">
        <v>0</v>
      </c>
      <c r="AN45" s="30">
        <v>0</v>
      </c>
      <c r="AO45" s="141">
        <f t="shared" si="15"/>
        <v>0</v>
      </c>
      <c r="AP45" s="193">
        <f t="shared" si="16"/>
        <v>0</v>
      </c>
      <c r="AQ45" s="184">
        <f t="shared" si="24"/>
        <v>381</v>
      </c>
      <c r="AR45" s="184">
        <f t="shared" si="17"/>
        <v>143</v>
      </c>
      <c r="AS45" s="184">
        <f t="shared" si="18"/>
        <v>26</v>
      </c>
      <c r="AT45" s="184">
        <f t="shared" si="19"/>
        <v>0</v>
      </c>
      <c r="AU45" s="184">
        <f t="shared" si="25"/>
        <v>3</v>
      </c>
      <c r="AV45" s="185">
        <f t="shared" si="20"/>
        <v>553</v>
      </c>
      <c r="AW45" s="31"/>
      <c r="AX45" s="196"/>
      <c r="AY45" s="195"/>
      <c r="AZ45" s="89" t="s">
        <v>41</v>
      </c>
      <c r="BA45" s="29">
        <v>642</v>
      </c>
      <c r="BB45" s="30">
        <v>9</v>
      </c>
      <c r="BC45" s="30">
        <v>0</v>
      </c>
      <c r="BD45" s="30">
        <v>0</v>
      </c>
      <c r="BE45" s="30">
        <v>0</v>
      </c>
      <c r="BF45" s="30">
        <v>0</v>
      </c>
      <c r="BG45" s="141">
        <f t="shared" si="26"/>
        <v>651</v>
      </c>
      <c r="BH45" s="183">
        <f t="shared" si="27"/>
        <v>647</v>
      </c>
      <c r="BI45" s="184">
        <f t="shared" si="28"/>
        <v>390</v>
      </c>
      <c r="BJ45" s="184">
        <f t="shared" si="29"/>
        <v>143</v>
      </c>
      <c r="BK45" s="184">
        <f t="shared" si="30"/>
        <v>26</v>
      </c>
      <c r="BL45" s="184">
        <f t="shared" si="31"/>
        <v>0</v>
      </c>
      <c r="BM45" s="184">
        <f t="shared" si="32"/>
        <v>3</v>
      </c>
      <c r="BN45" s="185">
        <f t="shared" si="33"/>
        <v>1209</v>
      </c>
      <c r="BP45" s="154" t="e">
        <f>X45+AE45+AL45+AO45+#REF!</f>
        <v>#REF!</v>
      </c>
    </row>
    <row r="46" spans="1:68" s="36" customFormat="1" ht="12" customHeight="1">
      <c r="A46" s="81"/>
      <c r="B46" s="81"/>
      <c r="C46" s="89" t="s">
        <v>42</v>
      </c>
      <c r="D46" s="29">
        <v>441</v>
      </c>
      <c r="E46" s="30">
        <v>0</v>
      </c>
      <c r="F46" s="30">
        <v>0</v>
      </c>
      <c r="G46" s="30">
        <v>25</v>
      </c>
      <c r="H46" s="30">
        <v>4</v>
      </c>
      <c r="I46" s="30">
        <v>0</v>
      </c>
      <c r="J46" s="141">
        <f t="shared" si="21"/>
        <v>470</v>
      </c>
      <c r="K46" s="29">
        <v>0</v>
      </c>
      <c r="L46" s="30">
        <v>0</v>
      </c>
      <c r="M46" s="30">
        <f t="shared" si="13"/>
        <v>0</v>
      </c>
      <c r="N46" s="31"/>
      <c r="O46" s="196"/>
      <c r="P46" s="195"/>
      <c r="Q46" s="89" t="s">
        <v>42</v>
      </c>
      <c r="R46" s="29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141">
        <f t="shared" si="22"/>
        <v>0</v>
      </c>
      <c r="Y46" s="183">
        <v>0</v>
      </c>
      <c r="Z46" s="184">
        <v>342</v>
      </c>
      <c r="AA46" s="184">
        <v>148</v>
      </c>
      <c r="AB46" s="184">
        <v>0</v>
      </c>
      <c r="AC46" s="184">
        <v>0</v>
      </c>
      <c r="AD46" s="184">
        <v>0</v>
      </c>
      <c r="AE46" s="185">
        <f t="shared" si="23"/>
        <v>490</v>
      </c>
      <c r="AF46" s="31"/>
      <c r="AG46" s="196"/>
      <c r="AH46" s="195"/>
      <c r="AI46" s="89" t="s">
        <v>42</v>
      </c>
      <c r="AJ46" s="29">
        <v>0</v>
      </c>
      <c r="AK46" s="30">
        <v>0</v>
      </c>
      <c r="AL46" s="141">
        <f t="shared" si="14"/>
        <v>0</v>
      </c>
      <c r="AM46" s="29">
        <v>0</v>
      </c>
      <c r="AN46" s="30">
        <v>0</v>
      </c>
      <c r="AO46" s="141">
        <f t="shared" si="15"/>
        <v>0</v>
      </c>
      <c r="AP46" s="193">
        <f t="shared" si="16"/>
        <v>0</v>
      </c>
      <c r="AQ46" s="184">
        <f t="shared" si="24"/>
        <v>342</v>
      </c>
      <c r="AR46" s="184">
        <f t="shared" si="17"/>
        <v>148</v>
      </c>
      <c r="AS46" s="184">
        <f t="shared" si="18"/>
        <v>0</v>
      </c>
      <c r="AT46" s="184">
        <f t="shared" si="19"/>
        <v>0</v>
      </c>
      <c r="AU46" s="184">
        <f t="shared" si="25"/>
        <v>0</v>
      </c>
      <c r="AV46" s="185">
        <f t="shared" si="20"/>
        <v>490</v>
      </c>
      <c r="AW46" s="31"/>
      <c r="AX46" s="196"/>
      <c r="AY46" s="195"/>
      <c r="AZ46" s="89" t="s">
        <v>42</v>
      </c>
      <c r="BA46" s="29">
        <v>243</v>
      </c>
      <c r="BB46" s="30">
        <v>8</v>
      </c>
      <c r="BC46" s="30">
        <v>0</v>
      </c>
      <c r="BD46" s="30">
        <v>0</v>
      </c>
      <c r="BE46" s="30">
        <v>0</v>
      </c>
      <c r="BF46" s="30">
        <v>17</v>
      </c>
      <c r="BG46" s="141">
        <f t="shared" si="26"/>
        <v>268</v>
      </c>
      <c r="BH46" s="183">
        <f t="shared" si="27"/>
        <v>684</v>
      </c>
      <c r="BI46" s="184">
        <f t="shared" si="28"/>
        <v>350</v>
      </c>
      <c r="BJ46" s="184">
        <f t="shared" si="29"/>
        <v>148</v>
      </c>
      <c r="BK46" s="184">
        <f t="shared" si="30"/>
        <v>25</v>
      </c>
      <c r="BL46" s="184">
        <f t="shared" si="31"/>
        <v>4</v>
      </c>
      <c r="BM46" s="184">
        <f t="shared" si="32"/>
        <v>17</v>
      </c>
      <c r="BN46" s="185">
        <f t="shared" si="33"/>
        <v>1228</v>
      </c>
      <c r="BP46" s="154" t="e">
        <f>X46+AE46+AL46+AO46+#REF!</f>
        <v>#REF!</v>
      </c>
    </row>
    <row r="47" spans="1:68" s="36" customFormat="1" ht="12" customHeight="1">
      <c r="A47" s="81"/>
      <c r="B47" s="81"/>
      <c r="C47" s="89" t="s">
        <v>43</v>
      </c>
      <c r="D47" s="29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141">
        <f t="shared" si="21"/>
        <v>0</v>
      </c>
      <c r="K47" s="29">
        <v>0</v>
      </c>
      <c r="L47" s="30">
        <v>0</v>
      </c>
      <c r="M47" s="30">
        <f t="shared" si="13"/>
        <v>0</v>
      </c>
      <c r="N47" s="31"/>
      <c r="O47" s="196"/>
      <c r="P47" s="195"/>
      <c r="Q47" s="89" t="s">
        <v>43</v>
      </c>
      <c r="R47" s="29">
        <v>0</v>
      </c>
      <c r="S47" s="30">
        <v>36</v>
      </c>
      <c r="T47" s="30">
        <v>0</v>
      </c>
      <c r="U47" s="30">
        <v>0</v>
      </c>
      <c r="V47" s="30">
        <v>0</v>
      </c>
      <c r="W47" s="30">
        <v>0</v>
      </c>
      <c r="X47" s="141">
        <f t="shared" si="22"/>
        <v>36</v>
      </c>
      <c r="Y47" s="183">
        <v>227</v>
      </c>
      <c r="Z47" s="184">
        <v>108</v>
      </c>
      <c r="AA47" s="184">
        <v>105</v>
      </c>
      <c r="AB47" s="184">
        <v>15</v>
      </c>
      <c r="AC47" s="184">
        <v>0</v>
      </c>
      <c r="AD47" s="184">
        <v>0</v>
      </c>
      <c r="AE47" s="185">
        <f t="shared" si="23"/>
        <v>455</v>
      </c>
      <c r="AF47" s="31"/>
      <c r="AG47" s="196"/>
      <c r="AH47" s="195"/>
      <c r="AI47" s="89" t="s">
        <v>43</v>
      </c>
      <c r="AJ47" s="29">
        <v>0</v>
      </c>
      <c r="AK47" s="30">
        <v>0</v>
      </c>
      <c r="AL47" s="141">
        <f t="shared" si="14"/>
        <v>0</v>
      </c>
      <c r="AM47" s="29">
        <v>0</v>
      </c>
      <c r="AN47" s="30">
        <v>0</v>
      </c>
      <c r="AO47" s="141">
        <f t="shared" si="15"/>
        <v>0</v>
      </c>
      <c r="AP47" s="193">
        <f t="shared" si="16"/>
        <v>227</v>
      </c>
      <c r="AQ47" s="184">
        <f t="shared" si="24"/>
        <v>144</v>
      </c>
      <c r="AR47" s="184">
        <f t="shared" si="17"/>
        <v>105</v>
      </c>
      <c r="AS47" s="184">
        <f t="shared" si="18"/>
        <v>15</v>
      </c>
      <c r="AT47" s="184">
        <f t="shared" si="19"/>
        <v>0</v>
      </c>
      <c r="AU47" s="184">
        <f t="shared" si="25"/>
        <v>0</v>
      </c>
      <c r="AV47" s="185">
        <f t="shared" si="20"/>
        <v>491</v>
      </c>
      <c r="AW47" s="31"/>
      <c r="AX47" s="196"/>
      <c r="AY47" s="195"/>
      <c r="AZ47" s="89" t="s">
        <v>43</v>
      </c>
      <c r="BA47" s="29">
        <v>286</v>
      </c>
      <c r="BB47" s="30">
        <v>0</v>
      </c>
      <c r="BC47" s="30">
        <v>0</v>
      </c>
      <c r="BD47" s="30">
        <v>0</v>
      </c>
      <c r="BE47" s="30">
        <v>0</v>
      </c>
      <c r="BF47" s="30">
        <v>15</v>
      </c>
      <c r="BG47" s="141">
        <f t="shared" si="26"/>
        <v>301</v>
      </c>
      <c r="BH47" s="183">
        <f t="shared" si="27"/>
        <v>513</v>
      </c>
      <c r="BI47" s="184">
        <f t="shared" si="28"/>
        <v>144</v>
      </c>
      <c r="BJ47" s="184">
        <f t="shared" si="29"/>
        <v>105</v>
      </c>
      <c r="BK47" s="184">
        <f t="shared" si="30"/>
        <v>15</v>
      </c>
      <c r="BL47" s="184">
        <f t="shared" si="31"/>
        <v>0</v>
      </c>
      <c r="BM47" s="184">
        <f t="shared" si="32"/>
        <v>15</v>
      </c>
      <c r="BN47" s="185">
        <f t="shared" si="33"/>
        <v>792</v>
      </c>
      <c r="BP47" s="154" t="e">
        <f>X47+AE47+AL47+AO47+#REF!</f>
        <v>#REF!</v>
      </c>
    </row>
    <row r="48" spans="1:68" s="36" customFormat="1" ht="12" customHeight="1">
      <c r="A48" s="81"/>
      <c r="B48" s="81"/>
      <c r="C48" s="89" t="s">
        <v>44</v>
      </c>
      <c r="D48" s="29">
        <v>433</v>
      </c>
      <c r="E48" s="30">
        <v>0</v>
      </c>
      <c r="F48" s="30">
        <v>0</v>
      </c>
      <c r="G48" s="30">
        <v>0</v>
      </c>
      <c r="H48" s="30">
        <v>0</v>
      </c>
      <c r="I48" s="30">
        <v>7</v>
      </c>
      <c r="J48" s="141">
        <f t="shared" si="21"/>
        <v>440</v>
      </c>
      <c r="K48" s="29">
        <v>0</v>
      </c>
      <c r="L48" s="30">
        <v>0</v>
      </c>
      <c r="M48" s="30">
        <f t="shared" si="13"/>
        <v>0</v>
      </c>
      <c r="N48" s="31"/>
      <c r="O48" s="196"/>
      <c r="P48" s="195"/>
      <c r="Q48" s="89" t="s">
        <v>44</v>
      </c>
      <c r="R48" s="29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141">
        <f t="shared" si="22"/>
        <v>0</v>
      </c>
      <c r="Y48" s="183">
        <v>0</v>
      </c>
      <c r="Z48" s="184">
        <v>317</v>
      </c>
      <c r="AA48" s="184">
        <v>120</v>
      </c>
      <c r="AB48" s="184">
        <v>20</v>
      </c>
      <c r="AC48" s="184">
        <v>0</v>
      </c>
      <c r="AD48" s="184">
        <v>23</v>
      </c>
      <c r="AE48" s="185">
        <f t="shared" si="23"/>
        <v>480</v>
      </c>
      <c r="AF48" s="31"/>
      <c r="AG48" s="196"/>
      <c r="AH48" s="195"/>
      <c r="AI48" s="89" t="s">
        <v>44</v>
      </c>
      <c r="AJ48" s="29">
        <v>0</v>
      </c>
      <c r="AK48" s="30">
        <v>0</v>
      </c>
      <c r="AL48" s="141">
        <f t="shared" si="14"/>
        <v>0</v>
      </c>
      <c r="AM48" s="29">
        <v>0</v>
      </c>
      <c r="AN48" s="30">
        <v>0</v>
      </c>
      <c r="AO48" s="141">
        <f t="shared" si="15"/>
        <v>0</v>
      </c>
      <c r="AP48" s="193">
        <f t="shared" si="16"/>
        <v>0</v>
      </c>
      <c r="AQ48" s="184">
        <f t="shared" si="24"/>
        <v>317</v>
      </c>
      <c r="AR48" s="184">
        <f t="shared" si="17"/>
        <v>120</v>
      </c>
      <c r="AS48" s="184">
        <f t="shared" si="18"/>
        <v>20</v>
      </c>
      <c r="AT48" s="184">
        <f t="shared" si="19"/>
        <v>0</v>
      </c>
      <c r="AU48" s="184">
        <f t="shared" si="25"/>
        <v>23</v>
      </c>
      <c r="AV48" s="185">
        <f t="shared" si="20"/>
        <v>480</v>
      </c>
      <c r="AW48" s="31"/>
      <c r="AX48" s="196"/>
      <c r="AY48" s="195"/>
      <c r="AZ48" s="89" t="s">
        <v>44</v>
      </c>
      <c r="BA48" s="29">
        <v>184</v>
      </c>
      <c r="BB48" s="30">
        <v>0</v>
      </c>
      <c r="BC48" s="30">
        <v>0</v>
      </c>
      <c r="BD48" s="30">
        <v>0</v>
      </c>
      <c r="BE48" s="30">
        <v>0</v>
      </c>
      <c r="BF48" s="30">
        <v>0</v>
      </c>
      <c r="BG48" s="141">
        <f t="shared" si="26"/>
        <v>184</v>
      </c>
      <c r="BH48" s="183">
        <f t="shared" si="27"/>
        <v>617</v>
      </c>
      <c r="BI48" s="184">
        <f t="shared" si="28"/>
        <v>317</v>
      </c>
      <c r="BJ48" s="184">
        <f t="shared" si="29"/>
        <v>120</v>
      </c>
      <c r="BK48" s="184">
        <f t="shared" si="30"/>
        <v>20</v>
      </c>
      <c r="BL48" s="184">
        <f t="shared" si="31"/>
        <v>0</v>
      </c>
      <c r="BM48" s="184">
        <f t="shared" si="32"/>
        <v>30</v>
      </c>
      <c r="BN48" s="185">
        <f t="shared" si="33"/>
        <v>1104</v>
      </c>
      <c r="BP48" s="154" t="e">
        <f>X48+AE48+AL48+AO48+#REF!</f>
        <v>#REF!</v>
      </c>
    </row>
    <row r="49" spans="1:68" s="36" customFormat="1" ht="12" customHeight="1">
      <c r="A49" s="81"/>
      <c r="B49" s="81"/>
      <c r="C49" s="89" t="s">
        <v>45</v>
      </c>
      <c r="D49" s="29">
        <v>609</v>
      </c>
      <c r="E49" s="30">
        <v>0</v>
      </c>
      <c r="F49" s="30">
        <v>0</v>
      </c>
      <c r="G49" s="30">
        <v>0</v>
      </c>
      <c r="H49" s="30">
        <v>0</v>
      </c>
      <c r="I49" s="30">
        <v>10</v>
      </c>
      <c r="J49" s="141">
        <f t="shared" si="21"/>
        <v>619</v>
      </c>
      <c r="K49" s="29">
        <v>0</v>
      </c>
      <c r="L49" s="30">
        <v>0</v>
      </c>
      <c r="M49" s="30">
        <f t="shared" si="13"/>
        <v>0</v>
      </c>
      <c r="N49" s="31"/>
      <c r="O49" s="196"/>
      <c r="P49" s="195"/>
      <c r="Q49" s="89" t="s">
        <v>45</v>
      </c>
      <c r="R49" s="29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141">
        <f t="shared" si="22"/>
        <v>0</v>
      </c>
      <c r="Y49" s="183">
        <v>0</v>
      </c>
      <c r="Z49" s="184">
        <v>486</v>
      </c>
      <c r="AA49" s="184">
        <v>204</v>
      </c>
      <c r="AB49" s="184">
        <v>18</v>
      </c>
      <c r="AC49" s="184">
        <v>2</v>
      </c>
      <c r="AD49" s="184">
        <v>35</v>
      </c>
      <c r="AE49" s="185">
        <f t="shared" si="23"/>
        <v>745</v>
      </c>
      <c r="AF49" s="31"/>
      <c r="AG49" s="196"/>
      <c r="AH49" s="195"/>
      <c r="AI49" s="89" t="s">
        <v>45</v>
      </c>
      <c r="AJ49" s="29">
        <v>0</v>
      </c>
      <c r="AK49" s="30">
        <v>0</v>
      </c>
      <c r="AL49" s="141">
        <f t="shared" si="14"/>
        <v>0</v>
      </c>
      <c r="AM49" s="29">
        <v>0</v>
      </c>
      <c r="AN49" s="30">
        <v>0</v>
      </c>
      <c r="AO49" s="141">
        <f t="shared" si="15"/>
        <v>0</v>
      </c>
      <c r="AP49" s="193">
        <f t="shared" si="16"/>
        <v>0</v>
      </c>
      <c r="AQ49" s="184">
        <f t="shared" si="24"/>
        <v>486</v>
      </c>
      <c r="AR49" s="184">
        <f t="shared" si="17"/>
        <v>204</v>
      </c>
      <c r="AS49" s="184">
        <f t="shared" si="18"/>
        <v>18</v>
      </c>
      <c r="AT49" s="184">
        <f t="shared" si="19"/>
        <v>2</v>
      </c>
      <c r="AU49" s="184">
        <f t="shared" si="25"/>
        <v>35</v>
      </c>
      <c r="AV49" s="185">
        <f t="shared" si="20"/>
        <v>745</v>
      </c>
      <c r="AW49" s="31"/>
      <c r="AX49" s="196"/>
      <c r="AY49" s="195"/>
      <c r="AZ49" s="89" t="s">
        <v>45</v>
      </c>
      <c r="BA49" s="29">
        <v>306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141">
        <f t="shared" si="26"/>
        <v>306</v>
      </c>
      <c r="BH49" s="183">
        <f t="shared" si="27"/>
        <v>915</v>
      </c>
      <c r="BI49" s="184">
        <f t="shared" si="28"/>
        <v>486</v>
      </c>
      <c r="BJ49" s="184">
        <f t="shared" si="29"/>
        <v>204</v>
      </c>
      <c r="BK49" s="184">
        <f t="shared" si="30"/>
        <v>18</v>
      </c>
      <c r="BL49" s="184">
        <f t="shared" si="31"/>
        <v>2</v>
      </c>
      <c r="BM49" s="184">
        <f t="shared" si="32"/>
        <v>45</v>
      </c>
      <c r="BN49" s="185">
        <f t="shared" si="33"/>
        <v>1670</v>
      </c>
      <c r="BP49" s="154" t="e">
        <f>X49+AE49+AL49+AO49+#REF!</f>
        <v>#REF!</v>
      </c>
    </row>
    <row r="50" spans="1:68" s="36" customFormat="1" ht="12" customHeight="1">
      <c r="A50" s="81"/>
      <c r="B50" s="81"/>
      <c r="C50" s="89" t="s">
        <v>46</v>
      </c>
      <c r="D50" s="29">
        <v>446</v>
      </c>
      <c r="E50" s="30">
        <v>0</v>
      </c>
      <c r="F50" s="30">
        <v>0</v>
      </c>
      <c r="G50" s="30">
        <v>17</v>
      </c>
      <c r="H50" s="30">
        <v>2</v>
      </c>
      <c r="I50" s="30">
        <v>0</v>
      </c>
      <c r="J50" s="141">
        <f t="shared" si="21"/>
        <v>465</v>
      </c>
      <c r="K50" s="29">
        <v>0</v>
      </c>
      <c r="L50" s="30">
        <v>0</v>
      </c>
      <c r="M50" s="30">
        <f t="shared" si="13"/>
        <v>0</v>
      </c>
      <c r="N50" s="31"/>
      <c r="O50" s="196"/>
      <c r="P50" s="195"/>
      <c r="Q50" s="89" t="s">
        <v>46</v>
      </c>
      <c r="R50" s="29">
        <v>0</v>
      </c>
      <c r="S50" s="30">
        <v>257</v>
      </c>
      <c r="T50" s="30">
        <v>123</v>
      </c>
      <c r="U50" s="30">
        <v>0</v>
      </c>
      <c r="V50" s="30">
        <v>0</v>
      </c>
      <c r="W50" s="30">
        <v>0</v>
      </c>
      <c r="X50" s="141">
        <f t="shared" si="22"/>
        <v>380</v>
      </c>
      <c r="Y50" s="183">
        <v>0</v>
      </c>
      <c r="Z50" s="184">
        <v>0</v>
      </c>
      <c r="AA50" s="184">
        <v>0</v>
      </c>
      <c r="AB50" s="184">
        <v>0</v>
      </c>
      <c r="AC50" s="184">
        <v>4</v>
      </c>
      <c r="AD50" s="184">
        <v>3</v>
      </c>
      <c r="AE50" s="185">
        <f t="shared" si="23"/>
        <v>7</v>
      </c>
      <c r="AF50" s="31"/>
      <c r="AG50" s="196"/>
      <c r="AH50" s="195"/>
      <c r="AI50" s="89" t="s">
        <v>46</v>
      </c>
      <c r="AJ50" s="29">
        <v>0</v>
      </c>
      <c r="AK50" s="30">
        <v>0</v>
      </c>
      <c r="AL50" s="141">
        <f t="shared" si="14"/>
        <v>0</v>
      </c>
      <c r="AM50" s="29">
        <v>0</v>
      </c>
      <c r="AN50" s="30">
        <v>0</v>
      </c>
      <c r="AO50" s="141">
        <f t="shared" si="15"/>
        <v>0</v>
      </c>
      <c r="AP50" s="193">
        <f t="shared" si="16"/>
        <v>0</v>
      </c>
      <c r="AQ50" s="184">
        <f t="shared" si="24"/>
        <v>257</v>
      </c>
      <c r="AR50" s="184">
        <f t="shared" si="17"/>
        <v>123</v>
      </c>
      <c r="AS50" s="184">
        <f t="shared" si="18"/>
        <v>0</v>
      </c>
      <c r="AT50" s="184">
        <f t="shared" si="19"/>
        <v>4</v>
      </c>
      <c r="AU50" s="184">
        <f t="shared" si="25"/>
        <v>3</v>
      </c>
      <c r="AV50" s="185">
        <f t="shared" si="20"/>
        <v>387</v>
      </c>
      <c r="AW50" s="31"/>
      <c r="AX50" s="196"/>
      <c r="AY50" s="195"/>
      <c r="AZ50" s="89" t="s">
        <v>46</v>
      </c>
      <c r="BA50" s="29">
        <v>683</v>
      </c>
      <c r="BB50" s="30">
        <v>9</v>
      </c>
      <c r="BC50" s="30">
        <v>0</v>
      </c>
      <c r="BD50" s="30">
        <v>0</v>
      </c>
      <c r="BE50" s="30">
        <v>0</v>
      </c>
      <c r="BF50" s="30">
        <v>11</v>
      </c>
      <c r="BG50" s="141">
        <f t="shared" si="26"/>
        <v>703</v>
      </c>
      <c r="BH50" s="183">
        <f t="shared" si="27"/>
        <v>1129</v>
      </c>
      <c r="BI50" s="184">
        <f t="shared" si="28"/>
        <v>266</v>
      </c>
      <c r="BJ50" s="184">
        <f t="shared" si="29"/>
        <v>123</v>
      </c>
      <c r="BK50" s="184">
        <f t="shared" si="30"/>
        <v>17</v>
      </c>
      <c r="BL50" s="184">
        <f t="shared" si="31"/>
        <v>6</v>
      </c>
      <c r="BM50" s="184">
        <f t="shared" si="32"/>
        <v>14</v>
      </c>
      <c r="BN50" s="185">
        <f t="shared" si="33"/>
        <v>1555</v>
      </c>
      <c r="BP50" s="154" t="e">
        <f>X50+AE50+AL50+AO50+#REF!</f>
        <v>#REF!</v>
      </c>
    </row>
    <row r="51" spans="1:68" s="36" customFormat="1" ht="12" customHeight="1">
      <c r="A51" s="81"/>
      <c r="B51" s="81"/>
      <c r="C51" s="89" t="s">
        <v>47</v>
      </c>
      <c r="D51" s="29">
        <v>0</v>
      </c>
      <c r="E51" s="30">
        <v>0</v>
      </c>
      <c r="F51" s="30">
        <v>56</v>
      </c>
      <c r="G51" s="30">
        <v>10</v>
      </c>
      <c r="H51" s="30">
        <v>0</v>
      </c>
      <c r="I51" s="30">
        <v>0</v>
      </c>
      <c r="J51" s="141">
        <f t="shared" si="21"/>
        <v>66</v>
      </c>
      <c r="K51" s="29">
        <v>0</v>
      </c>
      <c r="L51" s="30">
        <v>0</v>
      </c>
      <c r="M51" s="30">
        <f t="shared" si="13"/>
        <v>0</v>
      </c>
      <c r="N51" s="31"/>
      <c r="O51" s="196"/>
      <c r="P51" s="195"/>
      <c r="Q51" s="89" t="s">
        <v>47</v>
      </c>
      <c r="R51" s="29">
        <v>0</v>
      </c>
      <c r="S51" s="30">
        <v>105</v>
      </c>
      <c r="T51" s="30">
        <v>0</v>
      </c>
      <c r="U51" s="30">
        <v>0</v>
      </c>
      <c r="V51" s="30">
        <v>0</v>
      </c>
      <c r="W51" s="30">
        <v>0</v>
      </c>
      <c r="X51" s="141">
        <f t="shared" si="22"/>
        <v>105</v>
      </c>
      <c r="Y51" s="183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5">
        <f t="shared" si="23"/>
        <v>0</v>
      </c>
      <c r="AF51" s="31"/>
      <c r="AG51" s="196"/>
      <c r="AH51" s="195"/>
      <c r="AI51" s="89" t="s">
        <v>47</v>
      </c>
      <c r="AJ51" s="29">
        <v>0</v>
      </c>
      <c r="AK51" s="30">
        <v>0</v>
      </c>
      <c r="AL51" s="141">
        <f t="shared" si="14"/>
        <v>0</v>
      </c>
      <c r="AM51" s="29">
        <v>0</v>
      </c>
      <c r="AN51" s="30">
        <v>0</v>
      </c>
      <c r="AO51" s="141">
        <f t="shared" si="15"/>
        <v>0</v>
      </c>
      <c r="AP51" s="193">
        <f t="shared" si="16"/>
        <v>0</v>
      </c>
      <c r="AQ51" s="184">
        <f t="shared" si="24"/>
        <v>105</v>
      </c>
      <c r="AR51" s="184">
        <f t="shared" si="17"/>
        <v>0</v>
      </c>
      <c r="AS51" s="184">
        <f t="shared" si="18"/>
        <v>0</v>
      </c>
      <c r="AT51" s="184">
        <f t="shared" si="19"/>
        <v>0</v>
      </c>
      <c r="AU51" s="184">
        <f t="shared" si="25"/>
        <v>0</v>
      </c>
      <c r="AV51" s="185">
        <f t="shared" si="20"/>
        <v>105</v>
      </c>
      <c r="AW51" s="31"/>
      <c r="AX51" s="196"/>
      <c r="AY51" s="195"/>
      <c r="AZ51" s="89" t="s">
        <v>47</v>
      </c>
      <c r="BA51" s="29">
        <v>330</v>
      </c>
      <c r="BB51" s="30">
        <v>7</v>
      </c>
      <c r="BC51" s="30">
        <v>34</v>
      </c>
      <c r="BD51" s="30">
        <v>0</v>
      </c>
      <c r="BE51" s="30">
        <v>0</v>
      </c>
      <c r="BF51" s="30">
        <v>6</v>
      </c>
      <c r="BG51" s="141">
        <f t="shared" si="26"/>
        <v>377</v>
      </c>
      <c r="BH51" s="183">
        <f t="shared" si="27"/>
        <v>330</v>
      </c>
      <c r="BI51" s="184">
        <f t="shared" si="28"/>
        <v>112</v>
      </c>
      <c r="BJ51" s="184">
        <f t="shared" si="29"/>
        <v>90</v>
      </c>
      <c r="BK51" s="184">
        <f t="shared" si="30"/>
        <v>10</v>
      </c>
      <c r="BL51" s="184">
        <f t="shared" si="31"/>
        <v>0</v>
      </c>
      <c r="BM51" s="184">
        <f t="shared" si="32"/>
        <v>6</v>
      </c>
      <c r="BN51" s="185">
        <f t="shared" si="33"/>
        <v>548</v>
      </c>
      <c r="BP51" s="154" t="e">
        <f>X51+AE51+AL51+AO51+#REF!</f>
        <v>#REF!</v>
      </c>
    </row>
    <row r="52" spans="1:68" s="36" customFormat="1" ht="12" customHeight="1">
      <c r="A52" s="81"/>
      <c r="B52" s="81"/>
      <c r="C52" s="89" t="s">
        <v>48</v>
      </c>
      <c r="D52" s="29">
        <v>94</v>
      </c>
      <c r="E52" s="30">
        <v>0</v>
      </c>
      <c r="F52" s="30">
        <v>16</v>
      </c>
      <c r="G52" s="30">
        <v>3</v>
      </c>
      <c r="H52" s="30">
        <v>0</v>
      </c>
      <c r="I52" s="30">
        <v>0</v>
      </c>
      <c r="J52" s="141">
        <f t="shared" si="21"/>
        <v>113</v>
      </c>
      <c r="K52" s="29">
        <v>0</v>
      </c>
      <c r="L52" s="30">
        <v>0</v>
      </c>
      <c r="M52" s="30">
        <f t="shared" si="13"/>
        <v>0</v>
      </c>
      <c r="N52" s="31"/>
      <c r="O52" s="196"/>
      <c r="P52" s="195"/>
      <c r="Q52" s="89" t="s">
        <v>48</v>
      </c>
      <c r="R52" s="29">
        <v>0</v>
      </c>
      <c r="S52" s="30">
        <v>88</v>
      </c>
      <c r="T52" s="30">
        <v>0</v>
      </c>
      <c r="U52" s="30">
        <v>0</v>
      </c>
      <c r="V52" s="30">
        <v>0</v>
      </c>
      <c r="W52" s="30">
        <v>0</v>
      </c>
      <c r="X52" s="141">
        <f t="shared" si="22"/>
        <v>88</v>
      </c>
      <c r="Y52" s="183">
        <v>0</v>
      </c>
      <c r="Z52" s="184">
        <v>0</v>
      </c>
      <c r="AA52" s="184">
        <v>0</v>
      </c>
      <c r="AB52" s="184">
        <v>0</v>
      </c>
      <c r="AC52" s="184">
        <v>0</v>
      </c>
      <c r="AD52" s="184">
        <v>0</v>
      </c>
      <c r="AE52" s="185">
        <f t="shared" si="23"/>
        <v>0</v>
      </c>
      <c r="AF52" s="31"/>
      <c r="AG52" s="196"/>
      <c r="AH52" s="195"/>
      <c r="AI52" s="89" t="s">
        <v>48</v>
      </c>
      <c r="AJ52" s="29">
        <v>0</v>
      </c>
      <c r="AK52" s="30">
        <v>0</v>
      </c>
      <c r="AL52" s="141">
        <f t="shared" si="14"/>
        <v>0</v>
      </c>
      <c r="AM52" s="29">
        <v>0</v>
      </c>
      <c r="AN52" s="30">
        <v>0</v>
      </c>
      <c r="AO52" s="141">
        <f t="shared" si="15"/>
        <v>0</v>
      </c>
      <c r="AP52" s="193">
        <f t="shared" si="16"/>
        <v>0</v>
      </c>
      <c r="AQ52" s="184">
        <f t="shared" si="24"/>
        <v>88</v>
      </c>
      <c r="AR52" s="184">
        <f t="shared" si="17"/>
        <v>0</v>
      </c>
      <c r="AS52" s="184">
        <f t="shared" si="18"/>
        <v>0</v>
      </c>
      <c r="AT52" s="184">
        <f t="shared" si="19"/>
        <v>0</v>
      </c>
      <c r="AU52" s="184">
        <f t="shared" si="25"/>
        <v>0</v>
      </c>
      <c r="AV52" s="185">
        <f t="shared" si="20"/>
        <v>88</v>
      </c>
      <c r="AW52" s="31"/>
      <c r="AX52" s="196"/>
      <c r="AY52" s="195"/>
      <c r="AZ52" s="89" t="s">
        <v>48</v>
      </c>
      <c r="BA52" s="29">
        <v>64</v>
      </c>
      <c r="BB52" s="30">
        <v>6</v>
      </c>
      <c r="BC52" s="30">
        <v>8</v>
      </c>
      <c r="BD52" s="30">
        <v>0</v>
      </c>
      <c r="BE52" s="30">
        <v>1</v>
      </c>
      <c r="BF52" s="30">
        <v>5</v>
      </c>
      <c r="BG52" s="141">
        <f t="shared" si="26"/>
        <v>84</v>
      </c>
      <c r="BH52" s="183">
        <f t="shared" si="27"/>
        <v>158</v>
      </c>
      <c r="BI52" s="184">
        <f t="shared" si="28"/>
        <v>94</v>
      </c>
      <c r="BJ52" s="184">
        <f t="shared" si="29"/>
        <v>24</v>
      </c>
      <c r="BK52" s="184">
        <f t="shared" si="30"/>
        <v>3</v>
      </c>
      <c r="BL52" s="184">
        <f t="shared" si="31"/>
        <v>1</v>
      </c>
      <c r="BM52" s="184">
        <f t="shared" si="32"/>
        <v>5</v>
      </c>
      <c r="BN52" s="185">
        <f t="shared" si="33"/>
        <v>285</v>
      </c>
      <c r="BP52" s="154" t="e">
        <f>X52+AE52+AL52+AO52+#REF!</f>
        <v>#REF!</v>
      </c>
    </row>
    <row r="53" spans="1:68" s="36" customFormat="1" ht="12" customHeight="1">
      <c r="A53" s="81"/>
      <c r="B53" s="81"/>
      <c r="C53" s="89" t="s">
        <v>49</v>
      </c>
      <c r="D53" s="29">
        <v>250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141">
        <f t="shared" si="21"/>
        <v>250</v>
      </c>
      <c r="K53" s="29">
        <v>0</v>
      </c>
      <c r="L53" s="30">
        <v>0</v>
      </c>
      <c r="M53" s="30">
        <f t="shared" si="13"/>
        <v>0</v>
      </c>
      <c r="N53" s="31"/>
      <c r="O53" s="196"/>
      <c r="P53" s="195"/>
      <c r="Q53" s="89" t="s">
        <v>49</v>
      </c>
      <c r="R53" s="29">
        <v>0</v>
      </c>
      <c r="S53" s="30">
        <v>93</v>
      </c>
      <c r="T53" s="30">
        <v>51</v>
      </c>
      <c r="U53" s="30">
        <v>0</v>
      </c>
      <c r="V53" s="30">
        <v>0</v>
      </c>
      <c r="W53" s="30">
        <v>0</v>
      </c>
      <c r="X53" s="141">
        <f t="shared" si="22"/>
        <v>144</v>
      </c>
      <c r="Y53" s="183">
        <v>0</v>
      </c>
      <c r="Z53" s="184">
        <v>0</v>
      </c>
      <c r="AA53" s="184">
        <v>0</v>
      </c>
      <c r="AB53" s="184">
        <v>9</v>
      </c>
      <c r="AC53" s="184">
        <v>0</v>
      </c>
      <c r="AD53" s="184">
        <v>0</v>
      </c>
      <c r="AE53" s="185">
        <f t="shared" si="23"/>
        <v>9</v>
      </c>
      <c r="AF53" s="31"/>
      <c r="AG53" s="196"/>
      <c r="AH53" s="195"/>
      <c r="AI53" s="89" t="s">
        <v>49</v>
      </c>
      <c r="AJ53" s="29">
        <v>0</v>
      </c>
      <c r="AK53" s="30">
        <v>0</v>
      </c>
      <c r="AL53" s="141">
        <f t="shared" si="14"/>
        <v>0</v>
      </c>
      <c r="AM53" s="29">
        <v>0</v>
      </c>
      <c r="AN53" s="30">
        <v>0</v>
      </c>
      <c r="AO53" s="141">
        <f t="shared" si="15"/>
        <v>0</v>
      </c>
      <c r="AP53" s="193">
        <f t="shared" si="16"/>
        <v>0</v>
      </c>
      <c r="AQ53" s="184">
        <f t="shared" si="24"/>
        <v>93</v>
      </c>
      <c r="AR53" s="184">
        <f t="shared" si="17"/>
        <v>51</v>
      </c>
      <c r="AS53" s="184">
        <f t="shared" si="18"/>
        <v>9</v>
      </c>
      <c r="AT53" s="184">
        <f t="shared" si="19"/>
        <v>0</v>
      </c>
      <c r="AU53" s="184">
        <f t="shared" si="25"/>
        <v>0</v>
      </c>
      <c r="AV53" s="185">
        <f t="shared" si="20"/>
        <v>153</v>
      </c>
      <c r="AW53" s="31"/>
      <c r="AX53" s="196"/>
      <c r="AY53" s="195"/>
      <c r="AZ53" s="89" t="s">
        <v>49</v>
      </c>
      <c r="BA53" s="29">
        <v>111</v>
      </c>
      <c r="BB53" s="30">
        <v>6</v>
      </c>
      <c r="BC53" s="30">
        <v>12</v>
      </c>
      <c r="BD53" s="30">
        <v>0</v>
      </c>
      <c r="BE53" s="30">
        <v>0</v>
      </c>
      <c r="BF53" s="30">
        <v>1</v>
      </c>
      <c r="BG53" s="141">
        <f t="shared" si="26"/>
        <v>130</v>
      </c>
      <c r="BH53" s="183">
        <f t="shared" si="27"/>
        <v>361</v>
      </c>
      <c r="BI53" s="184">
        <f t="shared" si="28"/>
        <v>99</v>
      </c>
      <c r="BJ53" s="184">
        <f t="shared" si="29"/>
        <v>63</v>
      </c>
      <c r="BK53" s="184">
        <f t="shared" si="30"/>
        <v>9</v>
      </c>
      <c r="BL53" s="184">
        <f t="shared" si="31"/>
        <v>0</v>
      </c>
      <c r="BM53" s="184">
        <f t="shared" si="32"/>
        <v>1</v>
      </c>
      <c r="BN53" s="185">
        <f t="shared" si="33"/>
        <v>533</v>
      </c>
      <c r="BP53" s="154" t="e">
        <f>X53+AE53+AL53+AO53+#REF!</f>
        <v>#REF!</v>
      </c>
    </row>
    <row r="54" spans="1:68" s="36" customFormat="1" ht="12" customHeight="1">
      <c r="A54" s="81"/>
      <c r="B54" s="81"/>
      <c r="C54" s="89" t="s">
        <v>50</v>
      </c>
      <c r="D54" s="29">
        <v>33</v>
      </c>
      <c r="E54" s="30">
        <v>0</v>
      </c>
      <c r="F54" s="30">
        <v>0</v>
      </c>
      <c r="G54" s="30">
        <v>0</v>
      </c>
      <c r="H54" s="30">
        <v>0</v>
      </c>
      <c r="I54" s="30">
        <v>7</v>
      </c>
      <c r="J54" s="141">
        <f t="shared" si="21"/>
        <v>40</v>
      </c>
      <c r="K54" s="29">
        <v>0</v>
      </c>
      <c r="L54" s="30">
        <v>0</v>
      </c>
      <c r="M54" s="30">
        <f t="shared" si="13"/>
        <v>0</v>
      </c>
      <c r="N54" s="31"/>
      <c r="O54" s="196"/>
      <c r="P54" s="195"/>
      <c r="Q54" s="89" t="s">
        <v>50</v>
      </c>
      <c r="R54" s="29">
        <v>0</v>
      </c>
      <c r="S54" s="30">
        <v>208</v>
      </c>
      <c r="T54" s="30">
        <v>0</v>
      </c>
      <c r="U54" s="30">
        <v>0</v>
      </c>
      <c r="V54" s="30">
        <v>0</v>
      </c>
      <c r="W54" s="30">
        <v>0</v>
      </c>
      <c r="X54" s="141">
        <f t="shared" si="22"/>
        <v>208</v>
      </c>
      <c r="Y54" s="183">
        <v>0</v>
      </c>
      <c r="Z54" s="184">
        <v>0</v>
      </c>
      <c r="AA54" s="184">
        <v>120</v>
      </c>
      <c r="AB54" s="184">
        <v>20</v>
      </c>
      <c r="AC54" s="184">
        <v>275</v>
      </c>
      <c r="AD54" s="184">
        <v>0</v>
      </c>
      <c r="AE54" s="185">
        <f t="shared" si="23"/>
        <v>415</v>
      </c>
      <c r="AF54" s="31"/>
      <c r="AG54" s="196"/>
      <c r="AH54" s="195"/>
      <c r="AI54" s="89" t="s">
        <v>50</v>
      </c>
      <c r="AJ54" s="29">
        <v>0</v>
      </c>
      <c r="AK54" s="30">
        <v>0</v>
      </c>
      <c r="AL54" s="141">
        <f t="shared" si="14"/>
        <v>0</v>
      </c>
      <c r="AM54" s="29">
        <v>0</v>
      </c>
      <c r="AN54" s="30">
        <v>0</v>
      </c>
      <c r="AO54" s="141">
        <f t="shared" si="15"/>
        <v>0</v>
      </c>
      <c r="AP54" s="193">
        <f t="shared" si="16"/>
        <v>0</v>
      </c>
      <c r="AQ54" s="184">
        <f t="shared" si="24"/>
        <v>208</v>
      </c>
      <c r="AR54" s="184">
        <f t="shared" si="17"/>
        <v>120</v>
      </c>
      <c r="AS54" s="184">
        <f t="shared" si="18"/>
        <v>20</v>
      </c>
      <c r="AT54" s="184">
        <f t="shared" si="19"/>
        <v>275</v>
      </c>
      <c r="AU54" s="184">
        <f t="shared" si="25"/>
        <v>0</v>
      </c>
      <c r="AV54" s="185">
        <f t="shared" si="20"/>
        <v>623</v>
      </c>
      <c r="AW54" s="31"/>
      <c r="AX54" s="196"/>
      <c r="AY54" s="195"/>
      <c r="AZ54" s="89" t="s">
        <v>50</v>
      </c>
      <c r="BA54" s="29">
        <v>436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141">
        <f t="shared" si="26"/>
        <v>436</v>
      </c>
      <c r="BH54" s="183">
        <f t="shared" si="27"/>
        <v>469</v>
      </c>
      <c r="BI54" s="184">
        <f t="shared" si="28"/>
        <v>208</v>
      </c>
      <c r="BJ54" s="184">
        <f t="shared" si="29"/>
        <v>120</v>
      </c>
      <c r="BK54" s="184">
        <f t="shared" si="30"/>
        <v>20</v>
      </c>
      <c r="BL54" s="184">
        <f t="shared" si="31"/>
        <v>275</v>
      </c>
      <c r="BM54" s="184">
        <f t="shared" si="32"/>
        <v>7</v>
      </c>
      <c r="BN54" s="185">
        <f t="shared" si="33"/>
        <v>1099</v>
      </c>
      <c r="BP54" s="154" t="e">
        <f>X54+AE54+AL54+AO54+#REF!</f>
        <v>#REF!</v>
      </c>
    </row>
    <row r="55" spans="1:68" s="36" customFormat="1" ht="12" customHeight="1">
      <c r="A55" s="81"/>
      <c r="B55" s="81"/>
      <c r="C55" s="89" t="s">
        <v>51</v>
      </c>
      <c r="D55" s="29">
        <v>191</v>
      </c>
      <c r="E55" s="30">
        <v>412</v>
      </c>
      <c r="F55" s="30">
        <v>396</v>
      </c>
      <c r="G55" s="30">
        <v>0</v>
      </c>
      <c r="H55" s="30">
        <v>0</v>
      </c>
      <c r="I55" s="30">
        <v>347</v>
      </c>
      <c r="J55" s="141">
        <f t="shared" si="21"/>
        <v>1346</v>
      </c>
      <c r="K55" s="29">
        <v>0</v>
      </c>
      <c r="L55" s="30">
        <v>0</v>
      </c>
      <c r="M55" s="30">
        <f t="shared" si="13"/>
        <v>0</v>
      </c>
      <c r="N55" s="31"/>
      <c r="O55" s="196"/>
      <c r="P55" s="195"/>
      <c r="Q55" s="89" t="s">
        <v>51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141">
        <f t="shared" si="22"/>
        <v>0</v>
      </c>
      <c r="Y55" s="183">
        <v>0</v>
      </c>
      <c r="Z55" s="184">
        <v>0</v>
      </c>
      <c r="AA55" s="184">
        <v>0</v>
      </c>
      <c r="AB55" s="184">
        <v>26</v>
      </c>
      <c r="AC55" s="184">
        <v>0</v>
      </c>
      <c r="AD55" s="184">
        <v>0</v>
      </c>
      <c r="AE55" s="185">
        <f t="shared" si="23"/>
        <v>26</v>
      </c>
      <c r="AF55" s="31"/>
      <c r="AG55" s="196"/>
      <c r="AH55" s="195"/>
      <c r="AI55" s="89" t="s">
        <v>51</v>
      </c>
      <c r="AJ55" s="29">
        <v>0</v>
      </c>
      <c r="AK55" s="30">
        <v>0</v>
      </c>
      <c r="AL55" s="141">
        <f t="shared" si="14"/>
        <v>0</v>
      </c>
      <c r="AM55" s="29">
        <v>0</v>
      </c>
      <c r="AN55" s="30">
        <v>0</v>
      </c>
      <c r="AO55" s="141">
        <f t="shared" si="15"/>
        <v>0</v>
      </c>
      <c r="AP55" s="193">
        <f t="shared" si="16"/>
        <v>0</v>
      </c>
      <c r="AQ55" s="184">
        <f t="shared" si="24"/>
        <v>0</v>
      </c>
      <c r="AR55" s="184">
        <f t="shared" si="17"/>
        <v>0</v>
      </c>
      <c r="AS55" s="184">
        <f t="shared" si="18"/>
        <v>26</v>
      </c>
      <c r="AT55" s="184">
        <f t="shared" si="19"/>
        <v>0</v>
      </c>
      <c r="AU55" s="184">
        <f t="shared" si="25"/>
        <v>0</v>
      </c>
      <c r="AV55" s="185">
        <f t="shared" si="20"/>
        <v>26</v>
      </c>
      <c r="AW55" s="31"/>
      <c r="AX55" s="196"/>
      <c r="AY55" s="195"/>
      <c r="AZ55" s="89" t="s">
        <v>51</v>
      </c>
      <c r="BA55" s="29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141">
        <f t="shared" si="26"/>
        <v>0</v>
      </c>
      <c r="BH55" s="183">
        <f t="shared" si="27"/>
        <v>191</v>
      </c>
      <c r="BI55" s="184">
        <f t="shared" si="28"/>
        <v>412</v>
      </c>
      <c r="BJ55" s="184">
        <f t="shared" si="29"/>
        <v>396</v>
      </c>
      <c r="BK55" s="184">
        <f t="shared" si="30"/>
        <v>26</v>
      </c>
      <c r="BL55" s="184">
        <f t="shared" si="31"/>
        <v>0</v>
      </c>
      <c r="BM55" s="184">
        <f t="shared" si="32"/>
        <v>347</v>
      </c>
      <c r="BN55" s="185">
        <f t="shared" si="33"/>
        <v>1372</v>
      </c>
      <c r="BP55" s="154" t="e">
        <f>X55+AE55+AL55+AO55+#REF!</f>
        <v>#REF!</v>
      </c>
    </row>
    <row r="56" spans="1:68" s="36" customFormat="1" ht="12" customHeight="1">
      <c r="A56" s="81"/>
      <c r="B56" s="81"/>
      <c r="C56" s="89" t="s">
        <v>52</v>
      </c>
      <c r="D56" s="29">
        <v>181</v>
      </c>
      <c r="E56" s="30">
        <v>413</v>
      </c>
      <c r="F56" s="30">
        <v>347</v>
      </c>
      <c r="G56" s="30">
        <v>0</v>
      </c>
      <c r="H56" s="30">
        <v>0</v>
      </c>
      <c r="I56" s="30">
        <v>333</v>
      </c>
      <c r="J56" s="141">
        <f t="shared" si="21"/>
        <v>1274</v>
      </c>
      <c r="K56" s="29">
        <v>0</v>
      </c>
      <c r="L56" s="30">
        <v>0</v>
      </c>
      <c r="M56" s="30">
        <f t="shared" si="13"/>
        <v>0</v>
      </c>
      <c r="N56" s="31"/>
      <c r="O56" s="196"/>
      <c r="P56" s="195"/>
      <c r="Q56" s="89" t="s">
        <v>52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141">
        <f t="shared" si="22"/>
        <v>0</v>
      </c>
      <c r="Y56" s="183">
        <v>0</v>
      </c>
      <c r="Z56" s="184">
        <v>0</v>
      </c>
      <c r="AA56" s="184">
        <v>0</v>
      </c>
      <c r="AB56" s="184">
        <v>22</v>
      </c>
      <c r="AC56" s="184">
        <v>0</v>
      </c>
      <c r="AD56" s="184">
        <v>0</v>
      </c>
      <c r="AE56" s="185">
        <f t="shared" si="23"/>
        <v>22</v>
      </c>
      <c r="AF56" s="31"/>
      <c r="AG56" s="196"/>
      <c r="AH56" s="195"/>
      <c r="AI56" s="89" t="s">
        <v>52</v>
      </c>
      <c r="AJ56" s="29">
        <v>0</v>
      </c>
      <c r="AK56" s="30">
        <v>0</v>
      </c>
      <c r="AL56" s="141">
        <f t="shared" si="14"/>
        <v>0</v>
      </c>
      <c r="AM56" s="29">
        <v>0</v>
      </c>
      <c r="AN56" s="30">
        <v>0</v>
      </c>
      <c r="AO56" s="141">
        <f t="shared" si="15"/>
        <v>0</v>
      </c>
      <c r="AP56" s="193">
        <f t="shared" si="16"/>
        <v>0</v>
      </c>
      <c r="AQ56" s="184">
        <f t="shared" si="24"/>
        <v>0</v>
      </c>
      <c r="AR56" s="184">
        <f t="shared" si="17"/>
        <v>0</v>
      </c>
      <c r="AS56" s="184">
        <f t="shared" si="18"/>
        <v>22</v>
      </c>
      <c r="AT56" s="184">
        <f t="shared" si="19"/>
        <v>0</v>
      </c>
      <c r="AU56" s="184">
        <f t="shared" si="25"/>
        <v>0</v>
      </c>
      <c r="AV56" s="185">
        <f t="shared" si="20"/>
        <v>22</v>
      </c>
      <c r="AW56" s="31"/>
      <c r="AX56" s="196"/>
      <c r="AY56" s="195"/>
      <c r="AZ56" s="89" t="s">
        <v>52</v>
      </c>
      <c r="BA56" s="29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141">
        <f t="shared" si="26"/>
        <v>0</v>
      </c>
      <c r="BH56" s="183">
        <f t="shared" si="27"/>
        <v>181</v>
      </c>
      <c r="BI56" s="184">
        <f t="shared" si="28"/>
        <v>413</v>
      </c>
      <c r="BJ56" s="184">
        <f t="shared" si="29"/>
        <v>347</v>
      </c>
      <c r="BK56" s="184">
        <f t="shared" si="30"/>
        <v>22</v>
      </c>
      <c r="BL56" s="184">
        <f t="shared" si="31"/>
        <v>0</v>
      </c>
      <c r="BM56" s="184">
        <f t="shared" si="32"/>
        <v>333</v>
      </c>
      <c r="BN56" s="185">
        <f t="shared" si="33"/>
        <v>1296</v>
      </c>
      <c r="BP56" s="154" t="e">
        <f>X56+AE56+AL56+AO56+#REF!</f>
        <v>#REF!</v>
      </c>
    </row>
    <row r="57" spans="1:68" s="36" customFormat="1" ht="12" customHeight="1">
      <c r="A57" s="81"/>
      <c r="B57" s="81"/>
      <c r="C57" s="89" t="s">
        <v>53</v>
      </c>
      <c r="D57" s="29">
        <v>72</v>
      </c>
      <c r="E57" s="30">
        <v>0</v>
      </c>
      <c r="F57" s="30">
        <v>0</v>
      </c>
      <c r="G57" s="30">
        <v>0</v>
      </c>
      <c r="H57" s="30">
        <v>0</v>
      </c>
      <c r="I57" s="30">
        <v>15</v>
      </c>
      <c r="J57" s="141">
        <f t="shared" si="21"/>
        <v>87</v>
      </c>
      <c r="K57" s="29">
        <v>0</v>
      </c>
      <c r="L57" s="30">
        <v>0</v>
      </c>
      <c r="M57" s="30">
        <f t="shared" si="13"/>
        <v>0</v>
      </c>
      <c r="N57" s="31"/>
      <c r="O57" s="196"/>
      <c r="P57" s="195"/>
      <c r="Q57" s="89" t="s">
        <v>53</v>
      </c>
      <c r="R57" s="29">
        <v>0</v>
      </c>
      <c r="S57" s="30">
        <v>563</v>
      </c>
      <c r="T57" s="30">
        <v>0</v>
      </c>
      <c r="U57" s="30">
        <v>0</v>
      </c>
      <c r="V57" s="30">
        <v>0</v>
      </c>
      <c r="W57" s="30">
        <v>0</v>
      </c>
      <c r="X57" s="141">
        <f t="shared" si="22"/>
        <v>563</v>
      </c>
      <c r="Y57" s="183">
        <v>0</v>
      </c>
      <c r="Z57" s="184">
        <v>0</v>
      </c>
      <c r="AA57" s="184">
        <v>333</v>
      </c>
      <c r="AB57" s="184">
        <v>46</v>
      </c>
      <c r="AC57" s="184">
        <v>563</v>
      </c>
      <c r="AD57" s="184">
        <v>0</v>
      </c>
      <c r="AE57" s="185">
        <f t="shared" si="23"/>
        <v>942</v>
      </c>
      <c r="AF57" s="31"/>
      <c r="AG57" s="196"/>
      <c r="AH57" s="195"/>
      <c r="AI57" s="89" t="s">
        <v>53</v>
      </c>
      <c r="AJ57" s="29">
        <v>0</v>
      </c>
      <c r="AK57" s="30">
        <v>0</v>
      </c>
      <c r="AL57" s="141">
        <f t="shared" si="14"/>
        <v>0</v>
      </c>
      <c r="AM57" s="29">
        <v>0</v>
      </c>
      <c r="AN57" s="30">
        <v>0</v>
      </c>
      <c r="AO57" s="141">
        <f t="shared" si="15"/>
        <v>0</v>
      </c>
      <c r="AP57" s="193">
        <f t="shared" si="16"/>
        <v>0</v>
      </c>
      <c r="AQ57" s="184">
        <f t="shared" si="24"/>
        <v>563</v>
      </c>
      <c r="AR57" s="184">
        <f t="shared" si="17"/>
        <v>333</v>
      </c>
      <c r="AS57" s="184">
        <f t="shared" si="18"/>
        <v>46</v>
      </c>
      <c r="AT57" s="184">
        <f t="shared" si="19"/>
        <v>563</v>
      </c>
      <c r="AU57" s="184">
        <f t="shared" si="25"/>
        <v>0</v>
      </c>
      <c r="AV57" s="185">
        <f t="shared" si="20"/>
        <v>1505</v>
      </c>
      <c r="AW57" s="31"/>
      <c r="AX57" s="196"/>
      <c r="AY57" s="195"/>
      <c r="AZ57" s="89" t="s">
        <v>53</v>
      </c>
      <c r="BA57" s="29">
        <v>1074</v>
      </c>
      <c r="BB57" s="30">
        <v>10</v>
      </c>
      <c r="BC57" s="30">
        <v>0</v>
      </c>
      <c r="BD57" s="30">
        <v>0</v>
      </c>
      <c r="BE57" s="30">
        <v>0</v>
      </c>
      <c r="BF57" s="30">
        <v>44</v>
      </c>
      <c r="BG57" s="141">
        <f t="shared" si="26"/>
        <v>1128</v>
      </c>
      <c r="BH57" s="183">
        <f t="shared" si="27"/>
        <v>1146</v>
      </c>
      <c r="BI57" s="184">
        <f t="shared" si="28"/>
        <v>573</v>
      </c>
      <c r="BJ57" s="184">
        <f t="shared" si="29"/>
        <v>333</v>
      </c>
      <c r="BK57" s="184">
        <f t="shared" si="30"/>
        <v>46</v>
      </c>
      <c r="BL57" s="184">
        <f t="shared" si="31"/>
        <v>563</v>
      </c>
      <c r="BM57" s="184">
        <f t="shared" si="32"/>
        <v>59</v>
      </c>
      <c r="BN57" s="185">
        <f t="shared" si="33"/>
        <v>2720</v>
      </c>
      <c r="BP57" s="154" t="e">
        <f>X57+AE57+AL57+AO57+#REF!</f>
        <v>#REF!</v>
      </c>
    </row>
    <row r="58" spans="1:68" s="36" customFormat="1" ht="12" customHeight="1">
      <c r="A58" s="81"/>
      <c r="B58" s="81"/>
      <c r="C58" s="89" t="s">
        <v>54</v>
      </c>
      <c r="D58" s="29">
        <v>234</v>
      </c>
      <c r="E58" s="30">
        <v>26</v>
      </c>
      <c r="F58" s="30">
        <v>0</v>
      </c>
      <c r="G58" s="30">
        <v>0</v>
      </c>
      <c r="H58" s="30">
        <v>0</v>
      </c>
      <c r="I58" s="30">
        <v>19</v>
      </c>
      <c r="J58" s="141">
        <f t="shared" si="21"/>
        <v>279</v>
      </c>
      <c r="K58" s="29">
        <v>0</v>
      </c>
      <c r="L58" s="30">
        <v>0</v>
      </c>
      <c r="M58" s="30">
        <f t="shared" si="13"/>
        <v>0</v>
      </c>
      <c r="N58" s="31"/>
      <c r="O58" s="196"/>
      <c r="P58" s="195"/>
      <c r="Q58" s="89" t="s">
        <v>54</v>
      </c>
      <c r="R58" s="29">
        <v>0</v>
      </c>
      <c r="S58" s="30">
        <v>147</v>
      </c>
      <c r="T58" s="30">
        <v>0</v>
      </c>
      <c r="U58" s="30">
        <v>0</v>
      </c>
      <c r="V58" s="30">
        <v>0</v>
      </c>
      <c r="W58" s="30">
        <v>26</v>
      </c>
      <c r="X58" s="141">
        <f t="shared" si="22"/>
        <v>173</v>
      </c>
      <c r="Y58" s="183">
        <v>0</v>
      </c>
      <c r="Z58" s="184">
        <v>0</v>
      </c>
      <c r="AA58" s="184">
        <v>122</v>
      </c>
      <c r="AB58" s="184">
        <v>13</v>
      </c>
      <c r="AC58" s="184">
        <v>0</v>
      </c>
      <c r="AD58" s="184">
        <v>0</v>
      </c>
      <c r="AE58" s="185">
        <f t="shared" si="23"/>
        <v>135</v>
      </c>
      <c r="AF58" s="31"/>
      <c r="AG58" s="196"/>
      <c r="AH58" s="195"/>
      <c r="AI58" s="89" t="s">
        <v>54</v>
      </c>
      <c r="AJ58" s="29">
        <v>0</v>
      </c>
      <c r="AK58" s="30">
        <v>0</v>
      </c>
      <c r="AL58" s="141">
        <f t="shared" si="14"/>
        <v>0</v>
      </c>
      <c r="AM58" s="29">
        <v>0</v>
      </c>
      <c r="AN58" s="30">
        <v>0</v>
      </c>
      <c r="AO58" s="141">
        <f t="shared" si="15"/>
        <v>0</v>
      </c>
      <c r="AP58" s="193">
        <f t="shared" si="16"/>
        <v>0</v>
      </c>
      <c r="AQ58" s="184">
        <f t="shared" si="24"/>
        <v>147</v>
      </c>
      <c r="AR58" s="184">
        <f t="shared" si="17"/>
        <v>122</v>
      </c>
      <c r="AS58" s="184">
        <f t="shared" si="18"/>
        <v>13</v>
      </c>
      <c r="AT58" s="184">
        <f t="shared" si="19"/>
        <v>0</v>
      </c>
      <c r="AU58" s="184">
        <f t="shared" si="25"/>
        <v>26</v>
      </c>
      <c r="AV58" s="185">
        <f t="shared" si="20"/>
        <v>308</v>
      </c>
      <c r="AW58" s="31"/>
      <c r="AX58" s="196"/>
      <c r="AY58" s="195"/>
      <c r="AZ58" s="89" t="s">
        <v>54</v>
      </c>
      <c r="BA58" s="29">
        <v>283</v>
      </c>
      <c r="BB58" s="30">
        <v>3</v>
      </c>
      <c r="BC58" s="30">
        <v>0</v>
      </c>
      <c r="BD58" s="30">
        <v>0</v>
      </c>
      <c r="BE58" s="30">
        <v>0</v>
      </c>
      <c r="BF58" s="30">
        <v>19</v>
      </c>
      <c r="BG58" s="141">
        <f t="shared" si="26"/>
        <v>305</v>
      </c>
      <c r="BH58" s="183">
        <f t="shared" si="27"/>
        <v>517</v>
      </c>
      <c r="BI58" s="184">
        <f t="shared" si="28"/>
        <v>176</v>
      </c>
      <c r="BJ58" s="184">
        <f t="shared" si="29"/>
        <v>122</v>
      </c>
      <c r="BK58" s="184">
        <f t="shared" si="30"/>
        <v>13</v>
      </c>
      <c r="BL58" s="184">
        <f t="shared" si="31"/>
        <v>0</v>
      </c>
      <c r="BM58" s="184">
        <f t="shared" si="32"/>
        <v>64</v>
      </c>
      <c r="BN58" s="185">
        <f t="shared" si="33"/>
        <v>892</v>
      </c>
      <c r="BP58" s="154" t="e">
        <f>X58+AE58+AL58+AO58+#REF!</f>
        <v>#REF!</v>
      </c>
    </row>
    <row r="59" spans="1:68" s="36" customFormat="1" ht="12" customHeight="1">
      <c r="A59" s="81"/>
      <c r="B59" s="81"/>
      <c r="C59" s="89" t="s">
        <v>55</v>
      </c>
      <c r="D59" s="29">
        <v>152</v>
      </c>
      <c r="E59" s="30">
        <v>371</v>
      </c>
      <c r="F59" s="30">
        <v>306</v>
      </c>
      <c r="G59" s="30">
        <v>0</v>
      </c>
      <c r="H59" s="30">
        <v>5</v>
      </c>
      <c r="I59" s="30">
        <v>7</v>
      </c>
      <c r="J59" s="141">
        <f t="shared" si="21"/>
        <v>841</v>
      </c>
      <c r="K59" s="29">
        <v>0</v>
      </c>
      <c r="L59" s="30">
        <v>0</v>
      </c>
      <c r="M59" s="30">
        <f t="shared" si="13"/>
        <v>0</v>
      </c>
      <c r="N59" s="31"/>
      <c r="O59" s="196"/>
      <c r="P59" s="195"/>
      <c r="Q59" s="89" t="s">
        <v>55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141">
        <f t="shared" si="22"/>
        <v>0</v>
      </c>
      <c r="Y59" s="183">
        <v>0</v>
      </c>
      <c r="Z59" s="184">
        <v>23</v>
      </c>
      <c r="AA59" s="184">
        <v>0</v>
      </c>
      <c r="AB59" s="184">
        <v>32</v>
      </c>
      <c r="AC59" s="184">
        <v>0</v>
      </c>
      <c r="AD59" s="184">
        <v>0</v>
      </c>
      <c r="AE59" s="185">
        <f t="shared" si="23"/>
        <v>55</v>
      </c>
      <c r="AF59" s="31"/>
      <c r="AG59" s="196"/>
      <c r="AH59" s="195"/>
      <c r="AI59" s="89" t="s">
        <v>55</v>
      </c>
      <c r="AJ59" s="29">
        <v>0</v>
      </c>
      <c r="AK59" s="30">
        <v>0</v>
      </c>
      <c r="AL59" s="141">
        <f t="shared" si="14"/>
        <v>0</v>
      </c>
      <c r="AM59" s="29">
        <v>0</v>
      </c>
      <c r="AN59" s="30">
        <v>0</v>
      </c>
      <c r="AO59" s="141">
        <f t="shared" si="15"/>
        <v>0</v>
      </c>
      <c r="AP59" s="193">
        <f t="shared" si="16"/>
        <v>0</v>
      </c>
      <c r="AQ59" s="184">
        <f t="shared" si="24"/>
        <v>23</v>
      </c>
      <c r="AR59" s="184">
        <f t="shared" si="17"/>
        <v>0</v>
      </c>
      <c r="AS59" s="184">
        <f t="shared" si="18"/>
        <v>32</v>
      </c>
      <c r="AT59" s="184">
        <f t="shared" si="19"/>
        <v>0</v>
      </c>
      <c r="AU59" s="184">
        <f t="shared" si="25"/>
        <v>0</v>
      </c>
      <c r="AV59" s="185">
        <f t="shared" si="20"/>
        <v>55</v>
      </c>
      <c r="AW59" s="31"/>
      <c r="AX59" s="196"/>
      <c r="AY59" s="195"/>
      <c r="AZ59" s="89" t="s">
        <v>55</v>
      </c>
      <c r="BA59" s="29">
        <v>1199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141">
        <f t="shared" si="26"/>
        <v>1199</v>
      </c>
      <c r="BH59" s="183">
        <f t="shared" si="27"/>
        <v>1351</v>
      </c>
      <c r="BI59" s="184">
        <f t="shared" si="28"/>
        <v>394</v>
      </c>
      <c r="BJ59" s="184">
        <f t="shared" si="29"/>
        <v>306</v>
      </c>
      <c r="BK59" s="184">
        <f t="shared" si="30"/>
        <v>32</v>
      </c>
      <c r="BL59" s="184">
        <f t="shared" si="31"/>
        <v>5</v>
      </c>
      <c r="BM59" s="184">
        <f t="shared" si="32"/>
        <v>7</v>
      </c>
      <c r="BN59" s="185">
        <f t="shared" si="33"/>
        <v>2095</v>
      </c>
      <c r="BP59" s="154" t="e">
        <f>X59+AE59+AL59+AO59+#REF!</f>
        <v>#REF!</v>
      </c>
    </row>
    <row r="60" spans="1:68" s="36" customFormat="1" ht="12" customHeight="1">
      <c r="A60" s="81"/>
      <c r="B60" s="81"/>
      <c r="C60" s="89" t="s">
        <v>56</v>
      </c>
      <c r="D60" s="29">
        <v>89</v>
      </c>
      <c r="E60" s="30">
        <v>214</v>
      </c>
      <c r="F60" s="30">
        <v>157</v>
      </c>
      <c r="G60" s="30">
        <v>0</v>
      </c>
      <c r="H60" s="30">
        <v>3</v>
      </c>
      <c r="I60" s="30">
        <v>5</v>
      </c>
      <c r="J60" s="141">
        <f t="shared" si="21"/>
        <v>468</v>
      </c>
      <c r="K60" s="29">
        <v>0</v>
      </c>
      <c r="L60" s="30">
        <v>0</v>
      </c>
      <c r="M60" s="30">
        <f t="shared" si="13"/>
        <v>0</v>
      </c>
      <c r="N60" s="31"/>
      <c r="O60" s="196"/>
      <c r="P60" s="195"/>
      <c r="Q60" s="89" t="s">
        <v>56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141">
        <f t="shared" si="22"/>
        <v>0</v>
      </c>
      <c r="Y60" s="183">
        <v>0</v>
      </c>
      <c r="Z60" s="184">
        <v>14</v>
      </c>
      <c r="AA60" s="184">
        <v>0</v>
      </c>
      <c r="AB60" s="184">
        <v>23</v>
      </c>
      <c r="AC60" s="184">
        <v>0</v>
      </c>
      <c r="AD60" s="184">
        <v>0</v>
      </c>
      <c r="AE60" s="185">
        <f t="shared" si="23"/>
        <v>37</v>
      </c>
      <c r="AF60" s="31"/>
      <c r="AG60" s="196"/>
      <c r="AH60" s="195"/>
      <c r="AI60" s="89" t="s">
        <v>56</v>
      </c>
      <c r="AJ60" s="29">
        <v>0</v>
      </c>
      <c r="AK60" s="30">
        <v>0</v>
      </c>
      <c r="AL60" s="141">
        <f t="shared" si="14"/>
        <v>0</v>
      </c>
      <c r="AM60" s="29">
        <v>0</v>
      </c>
      <c r="AN60" s="30">
        <v>0</v>
      </c>
      <c r="AO60" s="141">
        <f t="shared" si="15"/>
        <v>0</v>
      </c>
      <c r="AP60" s="193">
        <f t="shared" si="16"/>
        <v>0</v>
      </c>
      <c r="AQ60" s="184">
        <f t="shared" si="24"/>
        <v>14</v>
      </c>
      <c r="AR60" s="184">
        <f t="shared" si="17"/>
        <v>0</v>
      </c>
      <c r="AS60" s="184">
        <f t="shared" si="18"/>
        <v>23</v>
      </c>
      <c r="AT60" s="184">
        <f t="shared" si="19"/>
        <v>0</v>
      </c>
      <c r="AU60" s="184">
        <f t="shared" si="25"/>
        <v>0</v>
      </c>
      <c r="AV60" s="185">
        <f t="shared" si="20"/>
        <v>37</v>
      </c>
      <c r="AW60" s="31"/>
      <c r="AX60" s="196"/>
      <c r="AY60" s="195"/>
      <c r="AZ60" s="89" t="s">
        <v>56</v>
      </c>
      <c r="BA60" s="29">
        <v>584</v>
      </c>
      <c r="BB60" s="30">
        <v>0</v>
      </c>
      <c r="BC60" s="30">
        <v>0</v>
      </c>
      <c r="BD60" s="30">
        <v>0</v>
      </c>
      <c r="BE60" s="30">
        <v>0</v>
      </c>
      <c r="BF60" s="30">
        <v>26</v>
      </c>
      <c r="BG60" s="141">
        <f t="shared" si="26"/>
        <v>610</v>
      </c>
      <c r="BH60" s="183">
        <f t="shared" si="27"/>
        <v>673</v>
      </c>
      <c r="BI60" s="184">
        <f t="shared" si="28"/>
        <v>228</v>
      </c>
      <c r="BJ60" s="184">
        <f t="shared" si="29"/>
        <v>157</v>
      </c>
      <c r="BK60" s="184">
        <f t="shared" si="30"/>
        <v>23</v>
      </c>
      <c r="BL60" s="184">
        <f t="shared" si="31"/>
        <v>3</v>
      </c>
      <c r="BM60" s="184">
        <f t="shared" si="32"/>
        <v>31</v>
      </c>
      <c r="BN60" s="185">
        <f t="shared" si="33"/>
        <v>1115</v>
      </c>
      <c r="BP60" s="154" t="e">
        <f>X60+AE60+AL60+AO60+#REF!</f>
        <v>#REF!</v>
      </c>
    </row>
    <row r="61" spans="1:68" s="36" customFormat="1" ht="12" customHeight="1">
      <c r="A61" s="81"/>
      <c r="B61" s="81"/>
      <c r="C61" s="89" t="s">
        <v>57</v>
      </c>
      <c r="D61" s="29">
        <v>52</v>
      </c>
      <c r="E61" s="30">
        <v>0</v>
      </c>
      <c r="F61" s="30">
        <v>0</v>
      </c>
      <c r="G61" s="30">
        <v>0</v>
      </c>
      <c r="H61" s="30">
        <v>0</v>
      </c>
      <c r="I61" s="30">
        <v>14</v>
      </c>
      <c r="J61" s="141">
        <f t="shared" si="21"/>
        <v>66</v>
      </c>
      <c r="K61" s="29">
        <v>0</v>
      </c>
      <c r="L61" s="30">
        <v>0</v>
      </c>
      <c r="M61" s="30">
        <f t="shared" si="13"/>
        <v>0</v>
      </c>
      <c r="N61" s="31"/>
      <c r="O61" s="196"/>
      <c r="P61" s="195"/>
      <c r="Q61" s="89" t="s">
        <v>57</v>
      </c>
      <c r="R61" s="29">
        <v>0</v>
      </c>
      <c r="S61" s="30">
        <v>454</v>
      </c>
      <c r="T61" s="30">
        <v>0</v>
      </c>
      <c r="U61" s="30">
        <v>0</v>
      </c>
      <c r="V61" s="30">
        <v>0</v>
      </c>
      <c r="W61" s="30">
        <v>0</v>
      </c>
      <c r="X61" s="141">
        <f t="shared" si="22"/>
        <v>454</v>
      </c>
      <c r="Y61" s="183">
        <v>0</v>
      </c>
      <c r="Z61" s="184">
        <v>0</v>
      </c>
      <c r="AA61" s="184">
        <v>255</v>
      </c>
      <c r="AB61" s="184">
        <v>46</v>
      </c>
      <c r="AC61" s="184">
        <v>508</v>
      </c>
      <c r="AD61" s="184">
        <v>0</v>
      </c>
      <c r="AE61" s="185">
        <f t="shared" si="23"/>
        <v>809</v>
      </c>
      <c r="AF61" s="31"/>
      <c r="AG61" s="196"/>
      <c r="AH61" s="195"/>
      <c r="AI61" s="89" t="s">
        <v>57</v>
      </c>
      <c r="AJ61" s="29">
        <v>0</v>
      </c>
      <c r="AK61" s="30">
        <v>0</v>
      </c>
      <c r="AL61" s="141">
        <f t="shared" si="14"/>
        <v>0</v>
      </c>
      <c r="AM61" s="29">
        <v>0</v>
      </c>
      <c r="AN61" s="30">
        <v>0</v>
      </c>
      <c r="AO61" s="141">
        <f t="shared" si="15"/>
        <v>0</v>
      </c>
      <c r="AP61" s="193">
        <f t="shared" si="16"/>
        <v>0</v>
      </c>
      <c r="AQ61" s="184">
        <f t="shared" si="24"/>
        <v>454</v>
      </c>
      <c r="AR61" s="184">
        <f t="shared" si="17"/>
        <v>255</v>
      </c>
      <c r="AS61" s="184">
        <f t="shared" si="18"/>
        <v>46</v>
      </c>
      <c r="AT61" s="184">
        <f t="shared" si="19"/>
        <v>508</v>
      </c>
      <c r="AU61" s="184">
        <f t="shared" si="25"/>
        <v>0</v>
      </c>
      <c r="AV61" s="185">
        <f t="shared" si="20"/>
        <v>1263</v>
      </c>
      <c r="AW61" s="31"/>
      <c r="AX61" s="196"/>
      <c r="AY61" s="195"/>
      <c r="AZ61" s="89" t="s">
        <v>57</v>
      </c>
      <c r="BA61" s="29">
        <v>786</v>
      </c>
      <c r="BB61" s="30">
        <v>5</v>
      </c>
      <c r="BC61" s="30">
        <v>11</v>
      </c>
      <c r="BD61" s="30">
        <v>0</v>
      </c>
      <c r="BE61" s="30">
        <v>0</v>
      </c>
      <c r="BF61" s="30">
        <v>27</v>
      </c>
      <c r="BG61" s="141">
        <f t="shared" si="26"/>
        <v>829</v>
      </c>
      <c r="BH61" s="183">
        <f t="shared" si="27"/>
        <v>838</v>
      </c>
      <c r="BI61" s="184">
        <f t="shared" si="28"/>
        <v>459</v>
      </c>
      <c r="BJ61" s="184">
        <f t="shared" si="29"/>
        <v>266</v>
      </c>
      <c r="BK61" s="184">
        <f t="shared" si="30"/>
        <v>46</v>
      </c>
      <c r="BL61" s="184">
        <f t="shared" si="31"/>
        <v>508</v>
      </c>
      <c r="BM61" s="184">
        <f t="shared" si="32"/>
        <v>41</v>
      </c>
      <c r="BN61" s="185">
        <f t="shared" si="33"/>
        <v>2158</v>
      </c>
      <c r="BP61" s="154" t="e">
        <f>X61+AE61+AL61+AO61+#REF!</f>
        <v>#REF!</v>
      </c>
    </row>
    <row r="62" spans="1:68" s="36" customFormat="1" ht="12" customHeight="1">
      <c r="A62" s="81"/>
      <c r="B62" s="81"/>
      <c r="C62" s="89" t="s">
        <v>58</v>
      </c>
      <c r="D62" s="29">
        <v>301</v>
      </c>
      <c r="E62" s="30">
        <v>42</v>
      </c>
      <c r="F62" s="30">
        <v>0</v>
      </c>
      <c r="G62" s="30">
        <v>0</v>
      </c>
      <c r="H62" s="30">
        <v>0</v>
      </c>
      <c r="I62" s="30">
        <v>21</v>
      </c>
      <c r="J62" s="141">
        <f t="shared" si="21"/>
        <v>364</v>
      </c>
      <c r="K62" s="29">
        <v>0</v>
      </c>
      <c r="L62" s="30">
        <v>0</v>
      </c>
      <c r="M62" s="30">
        <f t="shared" si="13"/>
        <v>0</v>
      </c>
      <c r="N62" s="31"/>
      <c r="O62" s="196"/>
      <c r="P62" s="195"/>
      <c r="Q62" s="89" t="s">
        <v>58</v>
      </c>
      <c r="R62" s="29">
        <v>0</v>
      </c>
      <c r="S62" s="30">
        <v>243</v>
      </c>
      <c r="T62" s="30">
        <v>0</v>
      </c>
      <c r="U62" s="30">
        <v>0</v>
      </c>
      <c r="V62" s="30">
        <v>0</v>
      </c>
      <c r="W62" s="30">
        <v>57</v>
      </c>
      <c r="X62" s="141">
        <f t="shared" si="22"/>
        <v>300</v>
      </c>
      <c r="Y62" s="183">
        <v>0</v>
      </c>
      <c r="Z62" s="184">
        <v>0</v>
      </c>
      <c r="AA62" s="184">
        <v>207</v>
      </c>
      <c r="AB62" s="184">
        <v>21</v>
      </c>
      <c r="AC62" s="184">
        <v>0</v>
      </c>
      <c r="AD62" s="184">
        <v>0</v>
      </c>
      <c r="AE62" s="185">
        <f t="shared" si="23"/>
        <v>228</v>
      </c>
      <c r="AF62" s="31"/>
      <c r="AG62" s="196"/>
      <c r="AH62" s="195"/>
      <c r="AI62" s="89" t="s">
        <v>58</v>
      </c>
      <c r="AJ62" s="29">
        <v>0</v>
      </c>
      <c r="AK62" s="30">
        <v>0</v>
      </c>
      <c r="AL62" s="141">
        <f t="shared" si="14"/>
        <v>0</v>
      </c>
      <c r="AM62" s="29">
        <v>0</v>
      </c>
      <c r="AN62" s="30">
        <v>0</v>
      </c>
      <c r="AO62" s="141">
        <f t="shared" si="15"/>
        <v>0</v>
      </c>
      <c r="AP62" s="193">
        <f t="shared" si="16"/>
        <v>0</v>
      </c>
      <c r="AQ62" s="184">
        <f t="shared" si="24"/>
        <v>243</v>
      </c>
      <c r="AR62" s="184">
        <f t="shared" si="17"/>
        <v>207</v>
      </c>
      <c r="AS62" s="184">
        <f t="shared" si="18"/>
        <v>21</v>
      </c>
      <c r="AT62" s="184">
        <f t="shared" si="19"/>
        <v>0</v>
      </c>
      <c r="AU62" s="184">
        <f t="shared" si="25"/>
        <v>57</v>
      </c>
      <c r="AV62" s="185">
        <f t="shared" si="20"/>
        <v>528</v>
      </c>
      <c r="AW62" s="31"/>
      <c r="AX62" s="196"/>
      <c r="AY62" s="195"/>
      <c r="AZ62" s="89" t="s">
        <v>58</v>
      </c>
      <c r="BA62" s="29">
        <v>773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141">
        <f t="shared" si="26"/>
        <v>773</v>
      </c>
      <c r="BH62" s="183">
        <f t="shared" si="27"/>
        <v>1074</v>
      </c>
      <c r="BI62" s="184">
        <f t="shared" si="28"/>
        <v>285</v>
      </c>
      <c r="BJ62" s="184">
        <f t="shared" si="29"/>
        <v>207</v>
      </c>
      <c r="BK62" s="184">
        <f t="shared" si="30"/>
        <v>21</v>
      </c>
      <c r="BL62" s="184">
        <f t="shared" si="31"/>
        <v>0</v>
      </c>
      <c r="BM62" s="184">
        <f t="shared" si="32"/>
        <v>78</v>
      </c>
      <c r="BN62" s="185">
        <f t="shared" si="33"/>
        <v>1665</v>
      </c>
      <c r="BP62" s="154" t="e">
        <f>X62+AE62+AL62+AO62+#REF!</f>
        <v>#REF!</v>
      </c>
    </row>
    <row r="63" spans="1:68" s="36" customFormat="1" ht="12" customHeight="1">
      <c r="A63" s="81"/>
      <c r="B63" s="81"/>
      <c r="C63" s="89" t="s">
        <v>59</v>
      </c>
      <c r="D63" s="29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141">
        <f t="shared" si="21"/>
        <v>0</v>
      </c>
      <c r="K63" s="29">
        <v>0</v>
      </c>
      <c r="L63" s="30">
        <v>0</v>
      </c>
      <c r="M63" s="30">
        <f t="shared" si="13"/>
        <v>0</v>
      </c>
      <c r="N63" s="31"/>
      <c r="O63" s="196"/>
      <c r="P63" s="195"/>
      <c r="Q63" s="89" t="s">
        <v>59</v>
      </c>
      <c r="R63" s="29">
        <v>0</v>
      </c>
      <c r="S63" s="30">
        <v>112</v>
      </c>
      <c r="T63" s="30">
        <v>0</v>
      </c>
      <c r="U63" s="30">
        <v>0</v>
      </c>
      <c r="V63" s="30">
        <v>0</v>
      </c>
      <c r="W63" s="30">
        <v>0</v>
      </c>
      <c r="X63" s="141">
        <f t="shared" si="22"/>
        <v>112</v>
      </c>
      <c r="Y63" s="183">
        <v>12</v>
      </c>
      <c r="Z63" s="184">
        <v>63</v>
      </c>
      <c r="AA63" s="184">
        <v>191</v>
      </c>
      <c r="AB63" s="184">
        <v>25</v>
      </c>
      <c r="AC63" s="184">
        <v>0</v>
      </c>
      <c r="AD63" s="184">
        <v>9</v>
      </c>
      <c r="AE63" s="185">
        <f t="shared" si="23"/>
        <v>300</v>
      </c>
      <c r="AF63" s="31"/>
      <c r="AG63" s="196"/>
      <c r="AH63" s="195"/>
      <c r="AI63" s="89" t="s">
        <v>59</v>
      </c>
      <c r="AJ63" s="29">
        <v>0</v>
      </c>
      <c r="AK63" s="30">
        <v>0</v>
      </c>
      <c r="AL63" s="141">
        <f t="shared" si="14"/>
        <v>0</v>
      </c>
      <c r="AM63" s="29">
        <v>0</v>
      </c>
      <c r="AN63" s="30">
        <v>0</v>
      </c>
      <c r="AO63" s="141">
        <f t="shared" si="15"/>
        <v>0</v>
      </c>
      <c r="AP63" s="193">
        <f t="shared" si="16"/>
        <v>12</v>
      </c>
      <c r="AQ63" s="184">
        <f t="shared" si="24"/>
        <v>175</v>
      </c>
      <c r="AR63" s="184">
        <f t="shared" si="17"/>
        <v>191</v>
      </c>
      <c r="AS63" s="184">
        <f t="shared" si="18"/>
        <v>25</v>
      </c>
      <c r="AT63" s="184">
        <f t="shared" si="19"/>
        <v>0</v>
      </c>
      <c r="AU63" s="184">
        <f t="shared" si="25"/>
        <v>9</v>
      </c>
      <c r="AV63" s="185">
        <f t="shared" si="20"/>
        <v>412</v>
      </c>
      <c r="AW63" s="31"/>
      <c r="AX63" s="196"/>
      <c r="AY63" s="195"/>
      <c r="AZ63" s="89" t="s">
        <v>59</v>
      </c>
      <c r="BA63" s="29">
        <v>1089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141">
        <f t="shared" si="26"/>
        <v>1089</v>
      </c>
      <c r="BH63" s="183">
        <f t="shared" si="27"/>
        <v>1101</v>
      </c>
      <c r="BI63" s="184">
        <f t="shared" si="28"/>
        <v>175</v>
      </c>
      <c r="BJ63" s="184">
        <f t="shared" si="29"/>
        <v>191</v>
      </c>
      <c r="BK63" s="184">
        <f t="shared" si="30"/>
        <v>25</v>
      </c>
      <c r="BL63" s="184">
        <f t="shared" si="31"/>
        <v>0</v>
      </c>
      <c r="BM63" s="184">
        <f t="shared" si="32"/>
        <v>9</v>
      </c>
      <c r="BN63" s="185">
        <f t="shared" si="33"/>
        <v>1501</v>
      </c>
      <c r="BP63" s="154" t="e">
        <f>X63+AE63+AL63+AO63+#REF!</f>
        <v>#REF!</v>
      </c>
    </row>
    <row r="64" spans="1:68" s="36" customFormat="1" ht="12" customHeight="1">
      <c r="A64" s="81"/>
      <c r="B64" s="81"/>
      <c r="C64" s="89" t="s">
        <v>60</v>
      </c>
      <c r="D64" s="29">
        <v>437</v>
      </c>
      <c r="E64" s="30">
        <v>13</v>
      </c>
      <c r="F64" s="30">
        <v>170</v>
      </c>
      <c r="G64" s="30">
        <v>0</v>
      </c>
      <c r="H64" s="30">
        <v>0</v>
      </c>
      <c r="I64" s="30">
        <v>0</v>
      </c>
      <c r="J64" s="141">
        <f t="shared" si="21"/>
        <v>620</v>
      </c>
      <c r="K64" s="29">
        <v>0</v>
      </c>
      <c r="L64" s="30">
        <v>0</v>
      </c>
      <c r="M64" s="30">
        <f t="shared" si="13"/>
        <v>0</v>
      </c>
      <c r="N64" s="31"/>
      <c r="O64" s="196"/>
      <c r="P64" s="195"/>
      <c r="Q64" s="89" t="s">
        <v>60</v>
      </c>
      <c r="R64" s="29">
        <v>0</v>
      </c>
      <c r="S64" s="30">
        <v>107</v>
      </c>
      <c r="T64" s="30">
        <v>0</v>
      </c>
      <c r="U64" s="30">
        <v>0</v>
      </c>
      <c r="V64" s="30">
        <v>0</v>
      </c>
      <c r="W64" s="30">
        <v>0</v>
      </c>
      <c r="X64" s="141">
        <f t="shared" si="22"/>
        <v>107</v>
      </c>
      <c r="Y64" s="183">
        <v>117</v>
      </c>
      <c r="Z64" s="184">
        <v>45</v>
      </c>
      <c r="AA64" s="184">
        <v>0</v>
      </c>
      <c r="AB64" s="184">
        <v>28</v>
      </c>
      <c r="AC64" s="184">
        <v>1</v>
      </c>
      <c r="AD64" s="184">
        <v>8</v>
      </c>
      <c r="AE64" s="185">
        <f t="shared" si="23"/>
        <v>199</v>
      </c>
      <c r="AF64" s="31"/>
      <c r="AG64" s="196"/>
      <c r="AH64" s="195"/>
      <c r="AI64" s="89" t="s">
        <v>60</v>
      </c>
      <c r="AJ64" s="29">
        <v>0</v>
      </c>
      <c r="AK64" s="30">
        <v>0</v>
      </c>
      <c r="AL64" s="141">
        <f t="shared" si="14"/>
        <v>0</v>
      </c>
      <c r="AM64" s="29">
        <v>0</v>
      </c>
      <c r="AN64" s="30">
        <v>0</v>
      </c>
      <c r="AO64" s="141">
        <f t="shared" si="15"/>
        <v>0</v>
      </c>
      <c r="AP64" s="193">
        <f t="shared" si="16"/>
        <v>117</v>
      </c>
      <c r="AQ64" s="184">
        <f t="shared" si="24"/>
        <v>152</v>
      </c>
      <c r="AR64" s="184">
        <f t="shared" si="17"/>
        <v>0</v>
      </c>
      <c r="AS64" s="184">
        <f t="shared" si="18"/>
        <v>28</v>
      </c>
      <c r="AT64" s="184">
        <f t="shared" si="19"/>
        <v>1</v>
      </c>
      <c r="AU64" s="184">
        <f t="shared" si="25"/>
        <v>8</v>
      </c>
      <c r="AV64" s="185">
        <f t="shared" si="20"/>
        <v>306</v>
      </c>
      <c r="AW64" s="31"/>
      <c r="AX64" s="196"/>
      <c r="AY64" s="195"/>
      <c r="AZ64" s="89" t="s">
        <v>60</v>
      </c>
      <c r="BA64" s="29">
        <v>258</v>
      </c>
      <c r="BB64" s="30">
        <v>2</v>
      </c>
      <c r="BC64" s="30">
        <v>0</v>
      </c>
      <c r="BD64" s="30">
        <v>0</v>
      </c>
      <c r="BE64" s="30">
        <v>0</v>
      </c>
      <c r="BF64" s="30">
        <v>15</v>
      </c>
      <c r="BG64" s="141">
        <f t="shared" si="26"/>
        <v>275</v>
      </c>
      <c r="BH64" s="183">
        <f t="shared" si="27"/>
        <v>812</v>
      </c>
      <c r="BI64" s="184">
        <f t="shared" si="28"/>
        <v>167</v>
      </c>
      <c r="BJ64" s="184">
        <f t="shared" si="29"/>
        <v>170</v>
      </c>
      <c r="BK64" s="184">
        <f t="shared" si="30"/>
        <v>28</v>
      </c>
      <c r="BL64" s="184">
        <f t="shared" si="31"/>
        <v>1</v>
      </c>
      <c r="BM64" s="184">
        <f t="shared" si="32"/>
        <v>23</v>
      </c>
      <c r="BN64" s="185">
        <f t="shared" si="33"/>
        <v>1201</v>
      </c>
      <c r="BP64" s="154" t="e">
        <f>X64+AE64+AL64+AO64+#REF!</f>
        <v>#REF!</v>
      </c>
    </row>
    <row r="65" spans="1:68" s="36" customFormat="1" ht="12" customHeight="1">
      <c r="A65" s="81"/>
      <c r="B65" s="81"/>
      <c r="C65" s="89" t="s">
        <v>61</v>
      </c>
      <c r="D65" s="29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141">
        <f t="shared" si="21"/>
        <v>0</v>
      </c>
      <c r="K65" s="29">
        <v>0</v>
      </c>
      <c r="L65" s="30">
        <v>0</v>
      </c>
      <c r="M65" s="30">
        <f t="shared" si="13"/>
        <v>0</v>
      </c>
      <c r="N65" s="31"/>
      <c r="O65" s="196"/>
      <c r="P65" s="195"/>
      <c r="Q65" s="89" t="s">
        <v>61</v>
      </c>
      <c r="R65" s="29">
        <v>0</v>
      </c>
      <c r="S65" s="30">
        <v>119</v>
      </c>
      <c r="T65" s="30">
        <v>0</v>
      </c>
      <c r="U65" s="30">
        <v>0</v>
      </c>
      <c r="V65" s="30">
        <v>0</v>
      </c>
      <c r="W65" s="30">
        <v>0</v>
      </c>
      <c r="X65" s="141">
        <f t="shared" si="22"/>
        <v>119</v>
      </c>
      <c r="Y65" s="183">
        <v>94</v>
      </c>
      <c r="Z65" s="184">
        <v>56</v>
      </c>
      <c r="AA65" s="184">
        <v>146</v>
      </c>
      <c r="AB65" s="184">
        <v>23</v>
      </c>
      <c r="AC65" s="184">
        <v>0</v>
      </c>
      <c r="AD65" s="184">
        <v>8</v>
      </c>
      <c r="AE65" s="185">
        <f t="shared" si="23"/>
        <v>327</v>
      </c>
      <c r="AF65" s="31"/>
      <c r="AG65" s="196"/>
      <c r="AH65" s="195"/>
      <c r="AI65" s="89" t="s">
        <v>61</v>
      </c>
      <c r="AJ65" s="29">
        <v>0</v>
      </c>
      <c r="AK65" s="30">
        <v>0</v>
      </c>
      <c r="AL65" s="141">
        <f t="shared" si="14"/>
        <v>0</v>
      </c>
      <c r="AM65" s="29">
        <v>0</v>
      </c>
      <c r="AN65" s="30">
        <v>0</v>
      </c>
      <c r="AO65" s="141">
        <f t="shared" si="15"/>
        <v>0</v>
      </c>
      <c r="AP65" s="193">
        <f t="shared" si="16"/>
        <v>94</v>
      </c>
      <c r="AQ65" s="184">
        <f t="shared" si="24"/>
        <v>175</v>
      </c>
      <c r="AR65" s="184">
        <f t="shared" si="17"/>
        <v>146</v>
      </c>
      <c r="AS65" s="184">
        <f t="shared" si="18"/>
        <v>23</v>
      </c>
      <c r="AT65" s="184">
        <f t="shared" si="19"/>
        <v>0</v>
      </c>
      <c r="AU65" s="184">
        <f t="shared" si="25"/>
        <v>8</v>
      </c>
      <c r="AV65" s="185">
        <f t="shared" si="20"/>
        <v>446</v>
      </c>
      <c r="AW65" s="31"/>
      <c r="AX65" s="196"/>
      <c r="AY65" s="195"/>
      <c r="AZ65" s="89" t="s">
        <v>61</v>
      </c>
      <c r="BA65" s="29">
        <v>706</v>
      </c>
      <c r="BB65" s="30">
        <v>9</v>
      </c>
      <c r="BC65" s="30">
        <v>2</v>
      </c>
      <c r="BD65" s="30">
        <v>0</v>
      </c>
      <c r="BE65" s="30">
        <v>0</v>
      </c>
      <c r="BF65" s="30">
        <v>34</v>
      </c>
      <c r="BG65" s="141">
        <f t="shared" si="26"/>
        <v>751</v>
      </c>
      <c r="BH65" s="183">
        <f t="shared" si="27"/>
        <v>800</v>
      </c>
      <c r="BI65" s="184">
        <f t="shared" si="28"/>
        <v>184</v>
      </c>
      <c r="BJ65" s="184">
        <f t="shared" si="29"/>
        <v>148</v>
      </c>
      <c r="BK65" s="184">
        <f t="shared" si="30"/>
        <v>23</v>
      </c>
      <c r="BL65" s="184">
        <f t="shared" si="31"/>
        <v>0</v>
      </c>
      <c r="BM65" s="184">
        <f t="shared" si="32"/>
        <v>42</v>
      </c>
      <c r="BN65" s="185">
        <f t="shared" si="33"/>
        <v>1197</v>
      </c>
      <c r="BP65" s="154" t="e">
        <f>X65+AE65+AL65+AO65+#REF!</f>
        <v>#REF!</v>
      </c>
    </row>
    <row r="66" spans="1:68" s="36" customFormat="1" ht="12" customHeight="1">
      <c r="A66" s="81"/>
      <c r="B66" s="81"/>
      <c r="C66" s="89" t="s">
        <v>62</v>
      </c>
      <c r="D66" s="29">
        <v>486</v>
      </c>
      <c r="E66" s="30">
        <v>68</v>
      </c>
      <c r="F66" s="30">
        <v>0</v>
      </c>
      <c r="G66" s="30">
        <v>0</v>
      </c>
      <c r="H66" s="30">
        <v>0</v>
      </c>
      <c r="I66" s="30">
        <v>0</v>
      </c>
      <c r="J66" s="141">
        <f t="shared" si="21"/>
        <v>554</v>
      </c>
      <c r="K66" s="29">
        <v>0</v>
      </c>
      <c r="L66" s="30">
        <v>0</v>
      </c>
      <c r="M66" s="30">
        <f t="shared" si="13"/>
        <v>0</v>
      </c>
      <c r="N66" s="31"/>
      <c r="O66" s="196"/>
      <c r="P66" s="195"/>
      <c r="Q66" s="89" t="s">
        <v>62</v>
      </c>
      <c r="R66" s="29">
        <v>0</v>
      </c>
      <c r="S66" s="30">
        <v>125</v>
      </c>
      <c r="T66" s="30">
        <v>0</v>
      </c>
      <c r="U66" s="30">
        <v>0</v>
      </c>
      <c r="V66" s="30">
        <v>0</v>
      </c>
      <c r="W66" s="30">
        <v>0</v>
      </c>
      <c r="X66" s="141">
        <f t="shared" si="22"/>
        <v>125</v>
      </c>
      <c r="Y66" s="183">
        <v>0</v>
      </c>
      <c r="Z66" s="184">
        <v>0</v>
      </c>
      <c r="AA66" s="184">
        <v>159</v>
      </c>
      <c r="AB66" s="184">
        <v>31</v>
      </c>
      <c r="AC66" s="184">
        <v>6</v>
      </c>
      <c r="AD66" s="184">
        <v>8</v>
      </c>
      <c r="AE66" s="185">
        <f t="shared" si="23"/>
        <v>204</v>
      </c>
      <c r="AF66" s="31"/>
      <c r="AG66" s="196"/>
      <c r="AH66" s="195"/>
      <c r="AI66" s="89" t="s">
        <v>62</v>
      </c>
      <c r="AJ66" s="29">
        <v>0</v>
      </c>
      <c r="AK66" s="30">
        <v>0</v>
      </c>
      <c r="AL66" s="141">
        <f t="shared" si="14"/>
        <v>0</v>
      </c>
      <c r="AM66" s="29">
        <v>0</v>
      </c>
      <c r="AN66" s="30">
        <v>0</v>
      </c>
      <c r="AO66" s="141">
        <f t="shared" si="15"/>
        <v>0</v>
      </c>
      <c r="AP66" s="193">
        <f t="shared" si="16"/>
        <v>0</v>
      </c>
      <c r="AQ66" s="184">
        <f t="shared" si="24"/>
        <v>125</v>
      </c>
      <c r="AR66" s="184">
        <f t="shared" si="17"/>
        <v>159</v>
      </c>
      <c r="AS66" s="184">
        <f t="shared" si="18"/>
        <v>31</v>
      </c>
      <c r="AT66" s="184">
        <f t="shared" si="19"/>
        <v>6</v>
      </c>
      <c r="AU66" s="184">
        <f t="shared" si="25"/>
        <v>8</v>
      </c>
      <c r="AV66" s="185">
        <f t="shared" si="20"/>
        <v>329</v>
      </c>
      <c r="AW66" s="31"/>
      <c r="AX66" s="196"/>
      <c r="AY66" s="195"/>
      <c r="AZ66" s="89" t="s">
        <v>62</v>
      </c>
      <c r="BA66" s="29">
        <v>372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141">
        <f t="shared" si="26"/>
        <v>372</v>
      </c>
      <c r="BH66" s="183">
        <f t="shared" si="27"/>
        <v>858</v>
      </c>
      <c r="BI66" s="184">
        <f t="shared" si="28"/>
        <v>193</v>
      </c>
      <c r="BJ66" s="184">
        <f t="shared" si="29"/>
        <v>159</v>
      </c>
      <c r="BK66" s="184">
        <f t="shared" si="30"/>
        <v>31</v>
      </c>
      <c r="BL66" s="184">
        <f t="shared" si="31"/>
        <v>6</v>
      </c>
      <c r="BM66" s="184">
        <f t="shared" si="32"/>
        <v>8</v>
      </c>
      <c r="BN66" s="185">
        <f t="shared" si="33"/>
        <v>1255</v>
      </c>
      <c r="BP66" s="154" t="e">
        <f>X66+AE66+AL66+AO66+#REF!</f>
        <v>#REF!</v>
      </c>
    </row>
    <row r="67" spans="1:68" s="36" customFormat="1" ht="12" customHeight="1">
      <c r="A67" s="81"/>
      <c r="B67" s="81"/>
      <c r="C67" s="89" t="s">
        <v>63</v>
      </c>
      <c r="D67" s="29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141">
        <f t="shared" si="21"/>
        <v>0</v>
      </c>
      <c r="K67" s="29">
        <v>0</v>
      </c>
      <c r="L67" s="30">
        <v>0</v>
      </c>
      <c r="M67" s="30">
        <f t="shared" si="13"/>
        <v>0</v>
      </c>
      <c r="N67" s="31"/>
      <c r="O67" s="196"/>
      <c r="P67" s="195"/>
      <c r="Q67" s="89" t="s">
        <v>63</v>
      </c>
      <c r="R67" s="29">
        <v>0</v>
      </c>
      <c r="S67" s="30">
        <v>144</v>
      </c>
      <c r="T67" s="30">
        <v>0</v>
      </c>
      <c r="U67" s="30">
        <v>0</v>
      </c>
      <c r="V67" s="30">
        <v>0</v>
      </c>
      <c r="W67" s="30">
        <v>0</v>
      </c>
      <c r="X67" s="141">
        <f t="shared" si="22"/>
        <v>144</v>
      </c>
      <c r="Y67" s="183">
        <v>142</v>
      </c>
      <c r="Z67" s="184">
        <v>88</v>
      </c>
      <c r="AA67" s="184">
        <v>96</v>
      </c>
      <c r="AB67" s="184">
        <v>34</v>
      </c>
      <c r="AC67" s="184">
        <v>0</v>
      </c>
      <c r="AD67" s="184">
        <v>12</v>
      </c>
      <c r="AE67" s="185">
        <f t="shared" si="23"/>
        <v>372</v>
      </c>
      <c r="AF67" s="31"/>
      <c r="AG67" s="196"/>
      <c r="AH67" s="195"/>
      <c r="AI67" s="89" t="s">
        <v>63</v>
      </c>
      <c r="AJ67" s="29">
        <v>0</v>
      </c>
      <c r="AK67" s="30">
        <v>0</v>
      </c>
      <c r="AL67" s="141">
        <f t="shared" si="14"/>
        <v>0</v>
      </c>
      <c r="AM67" s="29">
        <v>0</v>
      </c>
      <c r="AN67" s="30">
        <v>0</v>
      </c>
      <c r="AO67" s="141">
        <f t="shared" si="15"/>
        <v>0</v>
      </c>
      <c r="AP67" s="193">
        <f t="shared" si="16"/>
        <v>142</v>
      </c>
      <c r="AQ67" s="184">
        <f t="shared" si="24"/>
        <v>232</v>
      </c>
      <c r="AR67" s="184">
        <f t="shared" si="17"/>
        <v>96</v>
      </c>
      <c r="AS67" s="184">
        <f t="shared" si="18"/>
        <v>34</v>
      </c>
      <c r="AT67" s="184">
        <f t="shared" si="19"/>
        <v>0</v>
      </c>
      <c r="AU67" s="184">
        <f t="shared" si="25"/>
        <v>12</v>
      </c>
      <c r="AV67" s="185">
        <f t="shared" si="20"/>
        <v>516</v>
      </c>
      <c r="AW67" s="31"/>
      <c r="AX67" s="196"/>
      <c r="AY67" s="195"/>
      <c r="AZ67" s="89" t="s">
        <v>63</v>
      </c>
      <c r="BA67" s="29">
        <v>1289</v>
      </c>
      <c r="BB67" s="30">
        <v>13</v>
      </c>
      <c r="BC67" s="30">
        <v>2</v>
      </c>
      <c r="BD67" s="30">
        <v>0</v>
      </c>
      <c r="BE67" s="30">
        <v>0</v>
      </c>
      <c r="BF67" s="30">
        <v>63</v>
      </c>
      <c r="BG67" s="141">
        <f t="shared" si="26"/>
        <v>1367</v>
      </c>
      <c r="BH67" s="183">
        <f t="shared" si="27"/>
        <v>1431</v>
      </c>
      <c r="BI67" s="184">
        <f t="shared" si="28"/>
        <v>245</v>
      </c>
      <c r="BJ67" s="184">
        <f t="shared" si="29"/>
        <v>98</v>
      </c>
      <c r="BK67" s="184">
        <f t="shared" si="30"/>
        <v>34</v>
      </c>
      <c r="BL67" s="184">
        <f t="shared" si="31"/>
        <v>0</v>
      </c>
      <c r="BM67" s="184">
        <f t="shared" si="32"/>
        <v>75</v>
      </c>
      <c r="BN67" s="185">
        <f t="shared" si="33"/>
        <v>1883</v>
      </c>
      <c r="BP67" s="154" t="e">
        <f>X67+AE67+AL67+AO67+#REF!</f>
        <v>#REF!</v>
      </c>
    </row>
    <row r="68" spans="1:68" s="36" customFormat="1" ht="12" customHeight="1">
      <c r="A68" s="81"/>
      <c r="B68" s="81"/>
      <c r="C68" s="89" t="s">
        <v>64</v>
      </c>
      <c r="D68" s="29">
        <v>42</v>
      </c>
      <c r="E68" s="30">
        <v>0</v>
      </c>
      <c r="F68" s="30">
        <v>0</v>
      </c>
      <c r="G68" s="30">
        <v>0</v>
      </c>
      <c r="H68" s="30">
        <v>1</v>
      </c>
      <c r="I68" s="30">
        <v>0</v>
      </c>
      <c r="J68" s="141">
        <f t="shared" si="21"/>
        <v>43</v>
      </c>
      <c r="K68" s="29">
        <v>0</v>
      </c>
      <c r="L68" s="30">
        <v>0</v>
      </c>
      <c r="M68" s="30">
        <f t="shared" si="13"/>
        <v>0</v>
      </c>
      <c r="N68" s="31"/>
      <c r="O68" s="196"/>
      <c r="P68" s="195"/>
      <c r="Q68" s="89" t="s">
        <v>64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141">
        <f t="shared" si="22"/>
        <v>0</v>
      </c>
      <c r="Y68" s="183">
        <v>0</v>
      </c>
      <c r="Z68" s="184">
        <v>61</v>
      </c>
      <c r="AA68" s="184">
        <v>41</v>
      </c>
      <c r="AB68" s="184">
        <v>3</v>
      </c>
      <c r="AC68" s="184">
        <v>0</v>
      </c>
      <c r="AD68" s="184">
        <v>107</v>
      </c>
      <c r="AE68" s="185">
        <f t="shared" si="23"/>
        <v>212</v>
      </c>
      <c r="AF68" s="31"/>
      <c r="AG68" s="196"/>
      <c r="AH68" s="195"/>
      <c r="AI68" s="89" t="s">
        <v>64</v>
      </c>
      <c r="AJ68" s="29">
        <v>0</v>
      </c>
      <c r="AK68" s="30">
        <v>0</v>
      </c>
      <c r="AL68" s="141">
        <f t="shared" si="14"/>
        <v>0</v>
      </c>
      <c r="AM68" s="29">
        <v>0</v>
      </c>
      <c r="AN68" s="30">
        <v>0</v>
      </c>
      <c r="AO68" s="141">
        <f t="shared" si="15"/>
        <v>0</v>
      </c>
      <c r="AP68" s="193">
        <f t="shared" si="16"/>
        <v>0</v>
      </c>
      <c r="AQ68" s="184">
        <f t="shared" si="24"/>
        <v>61</v>
      </c>
      <c r="AR68" s="184">
        <f t="shared" si="17"/>
        <v>41</v>
      </c>
      <c r="AS68" s="184">
        <f t="shared" si="18"/>
        <v>3</v>
      </c>
      <c r="AT68" s="184">
        <f t="shared" si="19"/>
        <v>0</v>
      </c>
      <c r="AU68" s="184">
        <f t="shared" si="25"/>
        <v>107</v>
      </c>
      <c r="AV68" s="185">
        <f t="shared" si="20"/>
        <v>212</v>
      </c>
      <c r="AW68" s="31"/>
      <c r="AX68" s="196"/>
      <c r="AY68" s="195"/>
      <c r="AZ68" s="89" t="s">
        <v>64</v>
      </c>
      <c r="BA68" s="29">
        <v>260</v>
      </c>
      <c r="BB68" s="30">
        <v>0</v>
      </c>
      <c r="BC68" s="30">
        <v>0</v>
      </c>
      <c r="BD68" s="30">
        <v>0</v>
      </c>
      <c r="BE68" s="30">
        <v>0</v>
      </c>
      <c r="BF68" s="30">
        <v>12</v>
      </c>
      <c r="BG68" s="141">
        <f t="shared" si="26"/>
        <v>272</v>
      </c>
      <c r="BH68" s="183">
        <f t="shared" si="27"/>
        <v>302</v>
      </c>
      <c r="BI68" s="184">
        <f t="shared" si="28"/>
        <v>61</v>
      </c>
      <c r="BJ68" s="184">
        <f t="shared" si="29"/>
        <v>41</v>
      </c>
      <c r="BK68" s="184">
        <f t="shared" si="30"/>
        <v>3</v>
      </c>
      <c r="BL68" s="184">
        <f t="shared" si="31"/>
        <v>1</v>
      </c>
      <c r="BM68" s="184">
        <f t="shared" si="32"/>
        <v>119</v>
      </c>
      <c r="BN68" s="185">
        <f t="shared" si="33"/>
        <v>527</v>
      </c>
      <c r="BP68" s="154" t="e">
        <f>X68+AE68+AL68+AO68+#REF!</f>
        <v>#REF!</v>
      </c>
    </row>
    <row r="69" spans="1:68" s="36" customFormat="1" ht="12" customHeight="1">
      <c r="A69" s="81"/>
      <c r="B69" s="81"/>
      <c r="C69" s="89" t="s">
        <v>65</v>
      </c>
      <c r="D69" s="29">
        <v>47</v>
      </c>
      <c r="E69" s="30">
        <v>137</v>
      </c>
      <c r="F69" s="30">
        <v>24</v>
      </c>
      <c r="G69" s="30">
        <v>0</v>
      </c>
      <c r="H69" s="30">
        <v>0</v>
      </c>
      <c r="I69" s="30">
        <v>1</v>
      </c>
      <c r="J69" s="141">
        <f t="shared" si="21"/>
        <v>209</v>
      </c>
      <c r="K69" s="29">
        <v>0</v>
      </c>
      <c r="L69" s="30">
        <v>0</v>
      </c>
      <c r="M69" s="30">
        <f t="shared" si="13"/>
        <v>0</v>
      </c>
      <c r="N69" s="31"/>
      <c r="O69" s="196"/>
      <c r="P69" s="195"/>
      <c r="Q69" s="89" t="s">
        <v>65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141">
        <f t="shared" si="22"/>
        <v>0</v>
      </c>
      <c r="Y69" s="183">
        <v>0</v>
      </c>
      <c r="Z69" s="184">
        <v>45</v>
      </c>
      <c r="AA69" s="184">
        <v>0</v>
      </c>
      <c r="AB69" s="184">
        <v>3</v>
      </c>
      <c r="AC69" s="184">
        <v>0</v>
      </c>
      <c r="AD69" s="184">
        <v>0</v>
      </c>
      <c r="AE69" s="185">
        <f t="shared" si="23"/>
        <v>48</v>
      </c>
      <c r="AF69" s="31"/>
      <c r="AG69" s="196"/>
      <c r="AH69" s="195"/>
      <c r="AI69" s="89" t="s">
        <v>65</v>
      </c>
      <c r="AJ69" s="29">
        <v>0</v>
      </c>
      <c r="AK69" s="30">
        <v>0</v>
      </c>
      <c r="AL69" s="141">
        <f t="shared" si="14"/>
        <v>0</v>
      </c>
      <c r="AM69" s="29">
        <v>0</v>
      </c>
      <c r="AN69" s="30">
        <v>0</v>
      </c>
      <c r="AO69" s="141">
        <f t="shared" si="15"/>
        <v>0</v>
      </c>
      <c r="AP69" s="193">
        <f t="shared" si="16"/>
        <v>0</v>
      </c>
      <c r="AQ69" s="184">
        <f t="shared" si="24"/>
        <v>45</v>
      </c>
      <c r="AR69" s="184">
        <f t="shared" si="17"/>
        <v>0</v>
      </c>
      <c r="AS69" s="184">
        <f t="shared" si="18"/>
        <v>3</v>
      </c>
      <c r="AT69" s="184">
        <f t="shared" si="19"/>
        <v>0</v>
      </c>
      <c r="AU69" s="184">
        <f t="shared" si="25"/>
        <v>0</v>
      </c>
      <c r="AV69" s="185">
        <f t="shared" si="20"/>
        <v>48</v>
      </c>
      <c r="AW69" s="31"/>
      <c r="AX69" s="196"/>
      <c r="AY69" s="195"/>
      <c r="AZ69" s="89" t="s">
        <v>65</v>
      </c>
      <c r="BA69" s="29">
        <v>78</v>
      </c>
      <c r="BB69" s="30">
        <v>0</v>
      </c>
      <c r="BC69" s="30">
        <v>7</v>
      </c>
      <c r="BD69" s="30">
        <v>0</v>
      </c>
      <c r="BE69" s="30">
        <v>0</v>
      </c>
      <c r="BF69" s="30">
        <v>4</v>
      </c>
      <c r="BG69" s="141">
        <f t="shared" si="26"/>
        <v>89</v>
      </c>
      <c r="BH69" s="183">
        <f t="shared" si="27"/>
        <v>125</v>
      </c>
      <c r="BI69" s="184">
        <f t="shared" si="28"/>
        <v>182</v>
      </c>
      <c r="BJ69" s="184">
        <f t="shared" si="29"/>
        <v>31</v>
      </c>
      <c r="BK69" s="184">
        <f t="shared" si="30"/>
        <v>3</v>
      </c>
      <c r="BL69" s="184">
        <f t="shared" si="31"/>
        <v>0</v>
      </c>
      <c r="BM69" s="184">
        <f t="shared" si="32"/>
        <v>5</v>
      </c>
      <c r="BN69" s="185">
        <f t="shared" si="33"/>
        <v>346</v>
      </c>
      <c r="BP69" s="154" t="e">
        <f>X69+AE69+AL69+AO69+#REF!</f>
        <v>#REF!</v>
      </c>
    </row>
    <row r="70" spans="1:68" s="36" customFormat="1" ht="12" customHeight="1">
      <c r="A70" s="81"/>
      <c r="B70" s="81"/>
      <c r="C70" s="89" t="s">
        <v>66</v>
      </c>
      <c r="D70" s="29">
        <v>69</v>
      </c>
      <c r="E70" s="30">
        <v>248</v>
      </c>
      <c r="F70" s="30">
        <v>54</v>
      </c>
      <c r="G70" s="30">
        <v>8</v>
      </c>
      <c r="H70" s="30">
        <v>0</v>
      </c>
      <c r="I70" s="30">
        <v>2</v>
      </c>
      <c r="J70" s="141">
        <f t="shared" si="21"/>
        <v>381</v>
      </c>
      <c r="K70" s="29">
        <v>0</v>
      </c>
      <c r="L70" s="30">
        <v>0</v>
      </c>
      <c r="M70" s="30">
        <f t="shared" si="13"/>
        <v>0</v>
      </c>
      <c r="N70" s="31"/>
      <c r="O70" s="196"/>
      <c r="P70" s="195"/>
      <c r="Q70" s="89" t="s">
        <v>66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141">
        <f t="shared" si="22"/>
        <v>0</v>
      </c>
      <c r="Y70" s="183">
        <v>0</v>
      </c>
      <c r="Z70" s="184">
        <v>96</v>
      </c>
      <c r="AA70" s="184">
        <v>0</v>
      </c>
      <c r="AB70" s="184">
        <v>0</v>
      </c>
      <c r="AC70" s="184">
        <v>0</v>
      </c>
      <c r="AD70" s="184">
        <v>0</v>
      </c>
      <c r="AE70" s="185">
        <f t="shared" si="23"/>
        <v>96</v>
      </c>
      <c r="AF70" s="31"/>
      <c r="AG70" s="196"/>
      <c r="AH70" s="195"/>
      <c r="AI70" s="89" t="s">
        <v>66</v>
      </c>
      <c r="AJ70" s="29">
        <v>0</v>
      </c>
      <c r="AK70" s="30">
        <v>0</v>
      </c>
      <c r="AL70" s="141">
        <f t="shared" si="14"/>
        <v>0</v>
      </c>
      <c r="AM70" s="29">
        <v>0</v>
      </c>
      <c r="AN70" s="30">
        <v>0</v>
      </c>
      <c r="AO70" s="141">
        <f t="shared" si="15"/>
        <v>0</v>
      </c>
      <c r="AP70" s="193">
        <f t="shared" si="16"/>
        <v>0</v>
      </c>
      <c r="AQ70" s="184">
        <f t="shared" si="24"/>
        <v>96</v>
      </c>
      <c r="AR70" s="184">
        <f t="shared" si="17"/>
        <v>0</v>
      </c>
      <c r="AS70" s="184">
        <f t="shared" si="18"/>
        <v>0</v>
      </c>
      <c r="AT70" s="184">
        <f t="shared" si="19"/>
        <v>0</v>
      </c>
      <c r="AU70" s="184">
        <f t="shared" si="25"/>
        <v>0</v>
      </c>
      <c r="AV70" s="185">
        <f t="shared" si="20"/>
        <v>96</v>
      </c>
      <c r="AW70" s="31"/>
      <c r="AX70" s="196"/>
      <c r="AY70" s="195"/>
      <c r="AZ70" s="89" t="s">
        <v>66</v>
      </c>
      <c r="BA70" s="29">
        <v>264</v>
      </c>
      <c r="BB70" s="30">
        <v>5</v>
      </c>
      <c r="BC70" s="30">
        <v>10</v>
      </c>
      <c r="BD70" s="30">
        <v>0</v>
      </c>
      <c r="BE70" s="30">
        <v>0</v>
      </c>
      <c r="BF70" s="30">
        <v>0</v>
      </c>
      <c r="BG70" s="141">
        <f t="shared" si="26"/>
        <v>279</v>
      </c>
      <c r="BH70" s="183">
        <f t="shared" si="27"/>
        <v>333</v>
      </c>
      <c r="BI70" s="184">
        <f t="shared" si="28"/>
        <v>349</v>
      </c>
      <c r="BJ70" s="184">
        <f t="shared" si="29"/>
        <v>64</v>
      </c>
      <c r="BK70" s="184">
        <f t="shared" si="30"/>
        <v>8</v>
      </c>
      <c r="BL70" s="184">
        <f t="shared" si="31"/>
        <v>0</v>
      </c>
      <c r="BM70" s="184">
        <f t="shared" si="32"/>
        <v>2</v>
      </c>
      <c r="BN70" s="185">
        <f t="shared" si="33"/>
        <v>756</v>
      </c>
      <c r="BP70" s="154" t="e">
        <f>X70+AE70+AL70+AO70+#REF!</f>
        <v>#REF!</v>
      </c>
    </row>
    <row r="71" spans="1:68" s="36" customFormat="1" ht="12" customHeight="1">
      <c r="A71" s="81"/>
      <c r="B71" s="81"/>
      <c r="C71" s="89" t="s">
        <v>67</v>
      </c>
      <c r="D71" s="29">
        <v>102</v>
      </c>
      <c r="E71" s="30">
        <v>90</v>
      </c>
      <c r="F71" s="30">
        <v>152</v>
      </c>
      <c r="G71" s="30">
        <v>34</v>
      </c>
      <c r="H71" s="30">
        <v>0</v>
      </c>
      <c r="I71" s="30">
        <v>729</v>
      </c>
      <c r="J71" s="141">
        <f aca="true" t="shared" si="34" ref="J71:J80">D71+E71+F71+G71+H71+I71</f>
        <v>1107</v>
      </c>
      <c r="K71" s="29">
        <v>0</v>
      </c>
      <c r="L71" s="30">
        <v>0</v>
      </c>
      <c r="M71" s="30">
        <f t="shared" si="13"/>
        <v>0</v>
      </c>
      <c r="N71" s="31"/>
      <c r="O71" s="196"/>
      <c r="P71" s="195"/>
      <c r="Q71" s="89" t="s">
        <v>67</v>
      </c>
      <c r="R71" s="29">
        <v>0</v>
      </c>
      <c r="S71" s="30">
        <v>169</v>
      </c>
      <c r="T71" s="30">
        <v>0</v>
      </c>
      <c r="U71" s="30">
        <v>0</v>
      </c>
      <c r="V71" s="30">
        <v>0</v>
      </c>
      <c r="W71" s="30">
        <v>0</v>
      </c>
      <c r="X71" s="141">
        <f aca="true" t="shared" si="35" ref="X71:X80">R71+S71+T71+U71+V71+W71</f>
        <v>169</v>
      </c>
      <c r="Y71" s="183">
        <v>0</v>
      </c>
      <c r="Z71" s="184">
        <v>0</v>
      </c>
      <c r="AA71" s="184">
        <v>0</v>
      </c>
      <c r="AB71" s="184">
        <v>0</v>
      </c>
      <c r="AC71" s="184">
        <v>0</v>
      </c>
      <c r="AD71" s="184">
        <v>0</v>
      </c>
      <c r="AE71" s="185">
        <f aca="true" t="shared" si="36" ref="AE71:AE80">Y71+Z71+AA71+AB71+AC71+AD71</f>
        <v>0</v>
      </c>
      <c r="AF71" s="31"/>
      <c r="AG71" s="196"/>
      <c r="AH71" s="195"/>
      <c r="AI71" s="89" t="s">
        <v>67</v>
      </c>
      <c r="AJ71" s="29">
        <v>0</v>
      </c>
      <c r="AK71" s="30">
        <v>0</v>
      </c>
      <c r="AL71" s="141">
        <f t="shared" si="14"/>
        <v>0</v>
      </c>
      <c r="AM71" s="29">
        <v>0</v>
      </c>
      <c r="AN71" s="30">
        <v>0</v>
      </c>
      <c r="AO71" s="141">
        <f t="shared" si="15"/>
        <v>0</v>
      </c>
      <c r="AP71" s="193">
        <f t="shared" si="16"/>
        <v>0</v>
      </c>
      <c r="AQ71" s="184">
        <f aca="true" t="shared" si="37" ref="AQ71:AQ81">K71+S71+Z71+AJ71+AM71</f>
        <v>169</v>
      </c>
      <c r="AR71" s="184">
        <f t="shared" si="17"/>
        <v>0</v>
      </c>
      <c r="AS71" s="184">
        <f t="shared" si="18"/>
        <v>0</v>
      </c>
      <c r="AT71" s="184">
        <f t="shared" si="19"/>
        <v>0</v>
      </c>
      <c r="AU71" s="184">
        <f aca="true" t="shared" si="38" ref="AU71:AU81">L71+W71+AD71+AK71+AN71</f>
        <v>0</v>
      </c>
      <c r="AV71" s="185">
        <f t="shared" si="20"/>
        <v>169</v>
      </c>
      <c r="AW71" s="31"/>
      <c r="AX71" s="196"/>
      <c r="AY71" s="195"/>
      <c r="AZ71" s="89" t="s">
        <v>67</v>
      </c>
      <c r="BA71" s="29">
        <v>718</v>
      </c>
      <c r="BB71" s="30">
        <v>8</v>
      </c>
      <c r="BC71" s="30">
        <v>0</v>
      </c>
      <c r="BD71" s="30">
        <v>0</v>
      </c>
      <c r="BE71" s="30">
        <v>0</v>
      </c>
      <c r="BF71" s="30">
        <v>24</v>
      </c>
      <c r="BG71" s="141">
        <f aca="true" t="shared" si="39" ref="BG71:BG80">BA71+BB71+BC71+BD71+BE71+BF71</f>
        <v>750</v>
      </c>
      <c r="BH71" s="183">
        <f aca="true" t="shared" si="40" ref="BH71:BH80">D71+AP71+BA71</f>
        <v>820</v>
      </c>
      <c r="BI71" s="184">
        <f aca="true" t="shared" si="41" ref="BI71:BI80">E71+AQ71+BB71</f>
        <v>267</v>
      </c>
      <c r="BJ71" s="184">
        <f aca="true" t="shared" si="42" ref="BJ71:BJ80">F71+AR71+BC71</f>
        <v>152</v>
      </c>
      <c r="BK71" s="184">
        <f aca="true" t="shared" si="43" ref="BK71:BK80">G71+AS71+BD71</f>
        <v>34</v>
      </c>
      <c r="BL71" s="184">
        <f aca="true" t="shared" si="44" ref="BL71:BL80">H71+AT71+BE71</f>
        <v>0</v>
      </c>
      <c r="BM71" s="184">
        <f aca="true" t="shared" si="45" ref="BM71:BM80">I71+AU71+BF71</f>
        <v>753</v>
      </c>
      <c r="BN71" s="185">
        <f aca="true" t="shared" si="46" ref="BN71:BN80">J71+AV71+BG71</f>
        <v>2026</v>
      </c>
      <c r="BP71" s="154" t="e">
        <f>X71+AE71+AL71+AO71+#REF!</f>
        <v>#REF!</v>
      </c>
    </row>
    <row r="72" spans="1:68" s="36" customFormat="1" ht="12" customHeight="1">
      <c r="A72" s="81"/>
      <c r="B72" s="81"/>
      <c r="C72" s="89" t="s">
        <v>68</v>
      </c>
      <c r="D72" s="29">
        <v>15</v>
      </c>
      <c r="E72" s="30">
        <v>1</v>
      </c>
      <c r="F72" s="30">
        <v>0</v>
      </c>
      <c r="G72" s="30">
        <v>0</v>
      </c>
      <c r="H72" s="30">
        <v>0</v>
      </c>
      <c r="I72" s="30">
        <v>9</v>
      </c>
      <c r="J72" s="141">
        <f t="shared" si="34"/>
        <v>25</v>
      </c>
      <c r="K72" s="29">
        <v>12</v>
      </c>
      <c r="L72" s="30">
        <v>0</v>
      </c>
      <c r="M72" s="30">
        <f aca="true" t="shared" si="47" ref="M72:M81">SUM(K72:L72)</f>
        <v>12</v>
      </c>
      <c r="N72" s="31"/>
      <c r="O72" s="196"/>
      <c r="P72" s="195"/>
      <c r="Q72" s="89" t="s">
        <v>68</v>
      </c>
      <c r="R72" s="29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141">
        <f t="shared" si="35"/>
        <v>0</v>
      </c>
      <c r="Y72" s="183">
        <v>0</v>
      </c>
      <c r="Z72" s="184">
        <v>151</v>
      </c>
      <c r="AA72" s="184">
        <v>123</v>
      </c>
      <c r="AB72" s="184">
        <v>24</v>
      </c>
      <c r="AC72" s="184">
        <v>171</v>
      </c>
      <c r="AD72" s="184">
        <v>29</v>
      </c>
      <c r="AE72" s="185">
        <f t="shared" si="36"/>
        <v>498</v>
      </c>
      <c r="AF72" s="31"/>
      <c r="AG72" s="196"/>
      <c r="AH72" s="195"/>
      <c r="AI72" s="89" t="s">
        <v>68</v>
      </c>
      <c r="AJ72" s="29">
        <v>0</v>
      </c>
      <c r="AK72" s="30">
        <v>0</v>
      </c>
      <c r="AL72" s="141">
        <f aca="true" t="shared" si="48" ref="AL72:AL81">SUM(AJ72:AK72)</f>
        <v>0</v>
      </c>
      <c r="AM72" s="29">
        <v>0</v>
      </c>
      <c r="AN72" s="30">
        <v>0</v>
      </c>
      <c r="AO72" s="141">
        <f aca="true" t="shared" si="49" ref="AO72:AO81">SUM(AM72:AN72)</f>
        <v>0</v>
      </c>
      <c r="AP72" s="193">
        <f aca="true" t="shared" si="50" ref="AP72:AP81">R72+Y72</f>
        <v>0</v>
      </c>
      <c r="AQ72" s="184">
        <f t="shared" si="37"/>
        <v>163</v>
      </c>
      <c r="AR72" s="184">
        <f aca="true" t="shared" si="51" ref="AR72:AR81">T72+AA72</f>
        <v>123</v>
      </c>
      <c r="AS72" s="184">
        <f aca="true" t="shared" si="52" ref="AS72:AS81">U72+AB72</f>
        <v>24</v>
      </c>
      <c r="AT72" s="184">
        <f aca="true" t="shared" si="53" ref="AT72:AT81">+V72+AC72</f>
        <v>171</v>
      </c>
      <c r="AU72" s="184">
        <f t="shared" si="38"/>
        <v>29</v>
      </c>
      <c r="AV72" s="185">
        <f aca="true" t="shared" si="54" ref="AV72:AV81">SUM(AP72:AU72)</f>
        <v>510</v>
      </c>
      <c r="AW72" s="31"/>
      <c r="AX72" s="196"/>
      <c r="AY72" s="195"/>
      <c r="AZ72" s="89" t="s">
        <v>68</v>
      </c>
      <c r="BA72" s="29">
        <v>900</v>
      </c>
      <c r="BB72" s="30">
        <v>0</v>
      </c>
      <c r="BC72" s="30">
        <v>0</v>
      </c>
      <c r="BD72" s="30">
        <v>0</v>
      </c>
      <c r="BE72" s="30">
        <v>0</v>
      </c>
      <c r="BF72" s="30">
        <v>55</v>
      </c>
      <c r="BG72" s="141">
        <f t="shared" si="39"/>
        <v>955</v>
      </c>
      <c r="BH72" s="183">
        <f t="shared" si="40"/>
        <v>915</v>
      </c>
      <c r="BI72" s="184">
        <f t="shared" si="41"/>
        <v>164</v>
      </c>
      <c r="BJ72" s="184">
        <f t="shared" si="42"/>
        <v>123</v>
      </c>
      <c r="BK72" s="184">
        <f t="shared" si="43"/>
        <v>24</v>
      </c>
      <c r="BL72" s="184">
        <f t="shared" si="44"/>
        <v>171</v>
      </c>
      <c r="BM72" s="184">
        <f t="shared" si="45"/>
        <v>93</v>
      </c>
      <c r="BN72" s="185">
        <f t="shared" si="46"/>
        <v>1490</v>
      </c>
      <c r="BP72" s="154" t="e">
        <f>X72+AE72+AL72+AO72+#REF!</f>
        <v>#REF!</v>
      </c>
    </row>
    <row r="73" spans="1:68" s="36" customFormat="1" ht="12" customHeight="1">
      <c r="A73" s="81"/>
      <c r="B73" s="81"/>
      <c r="C73" s="89" t="s">
        <v>69</v>
      </c>
      <c r="D73" s="29">
        <v>9</v>
      </c>
      <c r="E73" s="30">
        <v>1</v>
      </c>
      <c r="F73" s="30">
        <v>0</v>
      </c>
      <c r="G73" s="30">
        <v>0</v>
      </c>
      <c r="H73" s="30">
        <v>0</v>
      </c>
      <c r="I73" s="30">
        <v>6</v>
      </c>
      <c r="J73" s="141">
        <f t="shared" si="34"/>
        <v>16</v>
      </c>
      <c r="K73" s="29">
        <v>13</v>
      </c>
      <c r="L73" s="30">
        <v>0</v>
      </c>
      <c r="M73" s="30">
        <f t="shared" si="47"/>
        <v>13</v>
      </c>
      <c r="N73" s="31"/>
      <c r="O73" s="196"/>
      <c r="P73" s="195"/>
      <c r="Q73" s="89" t="s">
        <v>69</v>
      </c>
      <c r="R73" s="29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141">
        <f t="shared" si="35"/>
        <v>0</v>
      </c>
      <c r="Y73" s="183">
        <v>0</v>
      </c>
      <c r="Z73" s="184">
        <v>175</v>
      </c>
      <c r="AA73" s="184">
        <v>97</v>
      </c>
      <c r="AB73" s="184">
        <v>25</v>
      </c>
      <c r="AC73" s="184">
        <v>121</v>
      </c>
      <c r="AD73" s="184">
        <v>6</v>
      </c>
      <c r="AE73" s="185">
        <f t="shared" si="36"/>
        <v>424</v>
      </c>
      <c r="AF73" s="31"/>
      <c r="AG73" s="196"/>
      <c r="AH73" s="195"/>
      <c r="AI73" s="89" t="s">
        <v>69</v>
      </c>
      <c r="AJ73" s="29">
        <v>0</v>
      </c>
      <c r="AK73" s="30">
        <v>0</v>
      </c>
      <c r="AL73" s="141">
        <f t="shared" si="48"/>
        <v>0</v>
      </c>
      <c r="AM73" s="29">
        <v>0</v>
      </c>
      <c r="AN73" s="30">
        <v>0</v>
      </c>
      <c r="AO73" s="141">
        <f t="shared" si="49"/>
        <v>0</v>
      </c>
      <c r="AP73" s="193">
        <f t="shared" si="50"/>
        <v>0</v>
      </c>
      <c r="AQ73" s="184">
        <f t="shared" si="37"/>
        <v>188</v>
      </c>
      <c r="AR73" s="184">
        <f t="shared" si="51"/>
        <v>97</v>
      </c>
      <c r="AS73" s="184">
        <f t="shared" si="52"/>
        <v>25</v>
      </c>
      <c r="AT73" s="184">
        <f t="shared" si="53"/>
        <v>121</v>
      </c>
      <c r="AU73" s="184">
        <f t="shared" si="38"/>
        <v>6</v>
      </c>
      <c r="AV73" s="185">
        <f t="shared" si="54"/>
        <v>437</v>
      </c>
      <c r="AW73" s="31"/>
      <c r="AX73" s="196"/>
      <c r="AY73" s="195"/>
      <c r="AZ73" s="89" t="s">
        <v>69</v>
      </c>
      <c r="BA73" s="29">
        <v>711</v>
      </c>
      <c r="BB73" s="30">
        <v>5</v>
      </c>
      <c r="BC73" s="30">
        <v>17</v>
      </c>
      <c r="BD73" s="30">
        <v>0</v>
      </c>
      <c r="BE73" s="30">
        <v>0</v>
      </c>
      <c r="BF73" s="30">
        <v>28</v>
      </c>
      <c r="BG73" s="141">
        <f t="shared" si="39"/>
        <v>761</v>
      </c>
      <c r="BH73" s="183">
        <f t="shared" si="40"/>
        <v>720</v>
      </c>
      <c r="BI73" s="184">
        <f t="shared" si="41"/>
        <v>194</v>
      </c>
      <c r="BJ73" s="184">
        <f t="shared" si="42"/>
        <v>114</v>
      </c>
      <c r="BK73" s="184">
        <f t="shared" si="43"/>
        <v>25</v>
      </c>
      <c r="BL73" s="184">
        <f t="shared" si="44"/>
        <v>121</v>
      </c>
      <c r="BM73" s="184">
        <f t="shared" si="45"/>
        <v>40</v>
      </c>
      <c r="BN73" s="185">
        <f t="shared" si="46"/>
        <v>1214</v>
      </c>
      <c r="BP73" s="154" t="e">
        <f>X73+AE73+AL73+AO73+#REF!</f>
        <v>#REF!</v>
      </c>
    </row>
    <row r="74" spans="1:68" s="36" customFormat="1" ht="12" customHeight="1">
      <c r="A74" s="81"/>
      <c r="B74" s="81"/>
      <c r="C74" s="89" t="s">
        <v>70</v>
      </c>
      <c r="D74" s="29">
        <v>342</v>
      </c>
      <c r="E74" s="30">
        <v>0</v>
      </c>
      <c r="F74" s="30">
        <v>134</v>
      </c>
      <c r="G74" s="30">
        <v>0</v>
      </c>
      <c r="H74" s="30">
        <v>0</v>
      </c>
      <c r="I74" s="30">
        <v>18</v>
      </c>
      <c r="J74" s="141">
        <f t="shared" si="34"/>
        <v>494</v>
      </c>
      <c r="K74" s="29">
        <v>0</v>
      </c>
      <c r="L74" s="30">
        <v>0</v>
      </c>
      <c r="M74" s="30">
        <f t="shared" si="47"/>
        <v>0</v>
      </c>
      <c r="N74" s="31"/>
      <c r="O74" s="196"/>
      <c r="P74" s="195"/>
      <c r="Q74" s="89" t="s">
        <v>70</v>
      </c>
      <c r="R74" s="29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141">
        <f t="shared" si="35"/>
        <v>0</v>
      </c>
      <c r="Y74" s="183">
        <v>0</v>
      </c>
      <c r="Z74" s="184">
        <v>111</v>
      </c>
      <c r="AA74" s="184">
        <v>0</v>
      </c>
      <c r="AB74" s="184">
        <v>21</v>
      </c>
      <c r="AC74" s="184">
        <v>54</v>
      </c>
      <c r="AD74" s="184">
        <v>0</v>
      </c>
      <c r="AE74" s="185">
        <f t="shared" si="36"/>
        <v>186</v>
      </c>
      <c r="AF74" s="31"/>
      <c r="AG74" s="196"/>
      <c r="AH74" s="195"/>
      <c r="AI74" s="89" t="s">
        <v>70</v>
      </c>
      <c r="AJ74" s="29">
        <v>0</v>
      </c>
      <c r="AK74" s="30">
        <v>0</v>
      </c>
      <c r="AL74" s="141">
        <f t="shared" si="48"/>
        <v>0</v>
      </c>
      <c r="AM74" s="29">
        <v>0</v>
      </c>
      <c r="AN74" s="30">
        <v>0</v>
      </c>
      <c r="AO74" s="141">
        <f t="shared" si="49"/>
        <v>0</v>
      </c>
      <c r="AP74" s="193">
        <f t="shared" si="50"/>
        <v>0</v>
      </c>
      <c r="AQ74" s="184">
        <f t="shared" si="37"/>
        <v>111</v>
      </c>
      <c r="AR74" s="184">
        <f t="shared" si="51"/>
        <v>0</v>
      </c>
      <c r="AS74" s="184">
        <f t="shared" si="52"/>
        <v>21</v>
      </c>
      <c r="AT74" s="184">
        <f t="shared" si="53"/>
        <v>54</v>
      </c>
      <c r="AU74" s="184">
        <f t="shared" si="38"/>
        <v>0</v>
      </c>
      <c r="AV74" s="185">
        <f t="shared" si="54"/>
        <v>186</v>
      </c>
      <c r="AW74" s="31"/>
      <c r="AX74" s="196"/>
      <c r="AY74" s="195"/>
      <c r="AZ74" s="89" t="s">
        <v>70</v>
      </c>
      <c r="BA74" s="29">
        <v>872</v>
      </c>
      <c r="BB74" s="30">
        <v>19</v>
      </c>
      <c r="BC74" s="30">
        <v>1</v>
      </c>
      <c r="BD74" s="30">
        <v>0</v>
      </c>
      <c r="BE74" s="30">
        <v>0</v>
      </c>
      <c r="BF74" s="30">
        <v>66</v>
      </c>
      <c r="BG74" s="141">
        <f t="shared" si="39"/>
        <v>958</v>
      </c>
      <c r="BH74" s="183">
        <f t="shared" si="40"/>
        <v>1214</v>
      </c>
      <c r="BI74" s="184">
        <f t="shared" si="41"/>
        <v>130</v>
      </c>
      <c r="BJ74" s="184">
        <f t="shared" si="42"/>
        <v>135</v>
      </c>
      <c r="BK74" s="184">
        <f t="shared" si="43"/>
        <v>21</v>
      </c>
      <c r="BL74" s="184">
        <f t="shared" si="44"/>
        <v>54</v>
      </c>
      <c r="BM74" s="184">
        <f t="shared" si="45"/>
        <v>84</v>
      </c>
      <c r="BN74" s="185">
        <f t="shared" si="46"/>
        <v>1638</v>
      </c>
      <c r="BP74" s="154" t="e">
        <f>X74+AE74+AL74+AO74+#REF!</f>
        <v>#REF!</v>
      </c>
    </row>
    <row r="75" spans="1:68" s="36" customFormat="1" ht="12" customHeight="1">
      <c r="A75" s="81"/>
      <c r="B75" s="81"/>
      <c r="C75" s="89" t="s">
        <v>71</v>
      </c>
      <c r="D75" s="29">
        <v>0</v>
      </c>
      <c r="E75" s="30">
        <v>0</v>
      </c>
      <c r="F75" s="30">
        <v>0</v>
      </c>
      <c r="G75" s="30">
        <v>0</v>
      </c>
      <c r="H75" s="30">
        <v>0</v>
      </c>
      <c r="I75" s="30">
        <v>11</v>
      </c>
      <c r="J75" s="141">
        <f t="shared" si="34"/>
        <v>11</v>
      </c>
      <c r="K75" s="29">
        <v>0</v>
      </c>
      <c r="L75" s="30">
        <v>0</v>
      </c>
      <c r="M75" s="30">
        <f t="shared" si="47"/>
        <v>0</v>
      </c>
      <c r="N75" s="31"/>
      <c r="O75" s="196"/>
      <c r="P75" s="195"/>
      <c r="Q75" s="89" t="s">
        <v>71</v>
      </c>
      <c r="R75" s="29">
        <v>0</v>
      </c>
      <c r="S75" s="30">
        <v>0</v>
      </c>
      <c r="T75" s="30">
        <v>0</v>
      </c>
      <c r="U75" s="30">
        <v>0</v>
      </c>
      <c r="V75" s="30">
        <v>0</v>
      </c>
      <c r="W75" s="30">
        <v>819</v>
      </c>
      <c r="X75" s="141">
        <f t="shared" si="35"/>
        <v>819</v>
      </c>
      <c r="Y75" s="183">
        <v>0</v>
      </c>
      <c r="Z75" s="184">
        <v>68</v>
      </c>
      <c r="AA75" s="184">
        <v>138</v>
      </c>
      <c r="AB75" s="184">
        <v>23</v>
      </c>
      <c r="AC75" s="184">
        <v>7</v>
      </c>
      <c r="AD75" s="184">
        <v>0</v>
      </c>
      <c r="AE75" s="185">
        <f t="shared" si="36"/>
        <v>236</v>
      </c>
      <c r="AF75" s="31"/>
      <c r="AG75" s="196"/>
      <c r="AH75" s="195"/>
      <c r="AI75" s="89" t="s">
        <v>71</v>
      </c>
      <c r="AJ75" s="29">
        <v>0</v>
      </c>
      <c r="AK75" s="30">
        <v>0</v>
      </c>
      <c r="AL75" s="141">
        <f t="shared" si="48"/>
        <v>0</v>
      </c>
      <c r="AM75" s="29">
        <v>0</v>
      </c>
      <c r="AN75" s="30">
        <v>0</v>
      </c>
      <c r="AO75" s="141">
        <f t="shared" si="49"/>
        <v>0</v>
      </c>
      <c r="AP75" s="193">
        <f t="shared" si="50"/>
        <v>0</v>
      </c>
      <c r="AQ75" s="184">
        <f t="shared" si="37"/>
        <v>68</v>
      </c>
      <c r="AR75" s="184">
        <f t="shared" si="51"/>
        <v>138</v>
      </c>
      <c r="AS75" s="184">
        <f t="shared" si="52"/>
        <v>23</v>
      </c>
      <c r="AT75" s="184">
        <f t="shared" si="53"/>
        <v>7</v>
      </c>
      <c r="AU75" s="184">
        <f t="shared" si="38"/>
        <v>819</v>
      </c>
      <c r="AV75" s="185">
        <f t="shared" si="54"/>
        <v>1055</v>
      </c>
      <c r="AW75" s="31"/>
      <c r="AX75" s="196"/>
      <c r="AY75" s="195"/>
      <c r="AZ75" s="89" t="s">
        <v>71</v>
      </c>
      <c r="BA75" s="29">
        <v>580</v>
      </c>
      <c r="BB75" s="30">
        <v>1</v>
      </c>
      <c r="BC75" s="30">
        <v>0</v>
      </c>
      <c r="BD75" s="30">
        <v>0</v>
      </c>
      <c r="BE75" s="30">
        <v>0</v>
      </c>
      <c r="BF75" s="30">
        <v>52</v>
      </c>
      <c r="BG75" s="141">
        <f t="shared" si="39"/>
        <v>633</v>
      </c>
      <c r="BH75" s="183">
        <f t="shared" si="40"/>
        <v>580</v>
      </c>
      <c r="BI75" s="184">
        <f t="shared" si="41"/>
        <v>69</v>
      </c>
      <c r="BJ75" s="184">
        <f t="shared" si="42"/>
        <v>138</v>
      </c>
      <c r="BK75" s="184">
        <f t="shared" si="43"/>
        <v>23</v>
      </c>
      <c r="BL75" s="184">
        <f t="shared" si="44"/>
        <v>7</v>
      </c>
      <c r="BM75" s="184">
        <f t="shared" si="45"/>
        <v>882</v>
      </c>
      <c r="BN75" s="185">
        <f t="shared" si="46"/>
        <v>1699</v>
      </c>
      <c r="BP75" s="154" t="e">
        <f>X75+AE75+AL75+AO75+#REF!</f>
        <v>#REF!</v>
      </c>
    </row>
    <row r="76" spans="1:68" s="36" customFormat="1" ht="12" customHeight="1">
      <c r="A76" s="81"/>
      <c r="B76" s="81"/>
      <c r="C76" s="89" t="s">
        <v>72</v>
      </c>
      <c r="D76" s="29">
        <v>0</v>
      </c>
      <c r="E76" s="30">
        <v>0</v>
      </c>
      <c r="F76" s="30">
        <v>0</v>
      </c>
      <c r="G76" s="30">
        <v>0</v>
      </c>
      <c r="H76" s="30">
        <v>0</v>
      </c>
      <c r="I76" s="30">
        <v>13</v>
      </c>
      <c r="J76" s="141">
        <f t="shared" si="34"/>
        <v>13</v>
      </c>
      <c r="K76" s="29">
        <v>0</v>
      </c>
      <c r="L76" s="30">
        <v>0</v>
      </c>
      <c r="M76" s="30">
        <f t="shared" si="47"/>
        <v>0</v>
      </c>
      <c r="N76" s="31"/>
      <c r="O76" s="196"/>
      <c r="P76" s="195"/>
      <c r="Q76" s="89" t="s">
        <v>72</v>
      </c>
      <c r="R76" s="29">
        <v>0</v>
      </c>
      <c r="S76" s="30">
        <v>153</v>
      </c>
      <c r="T76" s="30">
        <v>0</v>
      </c>
      <c r="U76" s="30">
        <v>0</v>
      </c>
      <c r="V76" s="30">
        <v>0</v>
      </c>
      <c r="W76" s="30">
        <v>0</v>
      </c>
      <c r="X76" s="141">
        <f t="shared" si="35"/>
        <v>153</v>
      </c>
      <c r="Y76" s="183">
        <v>0</v>
      </c>
      <c r="Z76" s="184">
        <v>99</v>
      </c>
      <c r="AA76" s="184">
        <v>161</v>
      </c>
      <c r="AB76" s="184">
        <v>24</v>
      </c>
      <c r="AC76" s="184">
        <v>14</v>
      </c>
      <c r="AD76" s="184">
        <v>0</v>
      </c>
      <c r="AE76" s="185">
        <f t="shared" si="36"/>
        <v>298</v>
      </c>
      <c r="AF76" s="31"/>
      <c r="AG76" s="196"/>
      <c r="AH76" s="195"/>
      <c r="AI76" s="89" t="s">
        <v>72</v>
      </c>
      <c r="AJ76" s="29">
        <v>0</v>
      </c>
      <c r="AK76" s="30">
        <v>0</v>
      </c>
      <c r="AL76" s="141">
        <f t="shared" si="48"/>
        <v>0</v>
      </c>
      <c r="AM76" s="29">
        <v>0</v>
      </c>
      <c r="AN76" s="30">
        <v>0</v>
      </c>
      <c r="AO76" s="141">
        <f t="shared" si="49"/>
        <v>0</v>
      </c>
      <c r="AP76" s="193">
        <f t="shared" si="50"/>
        <v>0</v>
      </c>
      <c r="AQ76" s="184">
        <f t="shared" si="37"/>
        <v>252</v>
      </c>
      <c r="AR76" s="184">
        <f t="shared" si="51"/>
        <v>161</v>
      </c>
      <c r="AS76" s="184">
        <f t="shared" si="52"/>
        <v>24</v>
      </c>
      <c r="AT76" s="184">
        <f t="shared" si="53"/>
        <v>14</v>
      </c>
      <c r="AU76" s="184">
        <f t="shared" si="38"/>
        <v>0</v>
      </c>
      <c r="AV76" s="185">
        <f t="shared" si="54"/>
        <v>451</v>
      </c>
      <c r="AW76" s="31"/>
      <c r="AX76" s="196"/>
      <c r="AY76" s="195"/>
      <c r="AZ76" s="89" t="s">
        <v>72</v>
      </c>
      <c r="BA76" s="29">
        <v>349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141">
        <f t="shared" si="39"/>
        <v>349</v>
      </c>
      <c r="BH76" s="183">
        <f t="shared" si="40"/>
        <v>349</v>
      </c>
      <c r="BI76" s="184">
        <f t="shared" si="41"/>
        <v>252</v>
      </c>
      <c r="BJ76" s="184">
        <f t="shared" si="42"/>
        <v>161</v>
      </c>
      <c r="BK76" s="184">
        <f t="shared" si="43"/>
        <v>24</v>
      </c>
      <c r="BL76" s="184">
        <f t="shared" si="44"/>
        <v>14</v>
      </c>
      <c r="BM76" s="184">
        <f t="shared" si="45"/>
        <v>13</v>
      </c>
      <c r="BN76" s="185">
        <f t="shared" si="46"/>
        <v>813</v>
      </c>
      <c r="BP76" s="154" t="e">
        <f>X76+AE76+AL76+AO76+#REF!</f>
        <v>#REF!</v>
      </c>
    </row>
    <row r="77" spans="1:68" s="36" customFormat="1" ht="12" customHeight="1">
      <c r="A77" s="81"/>
      <c r="B77" s="81"/>
      <c r="C77" s="89" t="s">
        <v>73</v>
      </c>
      <c r="D77" s="29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141">
        <f t="shared" si="34"/>
        <v>0</v>
      </c>
      <c r="K77" s="29">
        <v>0</v>
      </c>
      <c r="L77" s="30">
        <v>0</v>
      </c>
      <c r="M77" s="30">
        <f t="shared" si="47"/>
        <v>0</v>
      </c>
      <c r="N77" s="31"/>
      <c r="O77" s="196"/>
      <c r="P77" s="195"/>
      <c r="Q77" s="89" t="s">
        <v>73</v>
      </c>
      <c r="R77" s="29">
        <v>0</v>
      </c>
      <c r="S77" s="30">
        <v>68</v>
      </c>
      <c r="T77" s="30">
        <v>0</v>
      </c>
      <c r="U77" s="30">
        <v>0</v>
      </c>
      <c r="V77" s="30">
        <v>0</v>
      </c>
      <c r="W77" s="30">
        <v>0</v>
      </c>
      <c r="X77" s="141">
        <f t="shared" si="35"/>
        <v>68</v>
      </c>
      <c r="Y77" s="183">
        <v>0</v>
      </c>
      <c r="Z77" s="184">
        <v>50</v>
      </c>
      <c r="AA77" s="184">
        <v>0</v>
      </c>
      <c r="AB77" s="184">
        <v>0</v>
      </c>
      <c r="AC77" s="184">
        <v>0</v>
      </c>
      <c r="AD77" s="184">
        <v>0</v>
      </c>
      <c r="AE77" s="185">
        <f t="shared" si="36"/>
        <v>50</v>
      </c>
      <c r="AF77" s="31"/>
      <c r="AG77" s="196"/>
      <c r="AH77" s="195"/>
      <c r="AI77" s="89" t="s">
        <v>73</v>
      </c>
      <c r="AJ77" s="29">
        <v>0</v>
      </c>
      <c r="AK77" s="30">
        <v>0</v>
      </c>
      <c r="AL77" s="141">
        <f t="shared" si="48"/>
        <v>0</v>
      </c>
      <c r="AM77" s="29">
        <v>0</v>
      </c>
      <c r="AN77" s="30">
        <v>0</v>
      </c>
      <c r="AO77" s="141">
        <f t="shared" si="49"/>
        <v>0</v>
      </c>
      <c r="AP77" s="193">
        <f t="shared" si="50"/>
        <v>0</v>
      </c>
      <c r="AQ77" s="184">
        <f t="shared" si="37"/>
        <v>118</v>
      </c>
      <c r="AR77" s="184">
        <f t="shared" si="51"/>
        <v>0</v>
      </c>
      <c r="AS77" s="184">
        <f t="shared" si="52"/>
        <v>0</v>
      </c>
      <c r="AT77" s="184">
        <f t="shared" si="53"/>
        <v>0</v>
      </c>
      <c r="AU77" s="184">
        <f t="shared" si="38"/>
        <v>0</v>
      </c>
      <c r="AV77" s="185">
        <f t="shared" si="54"/>
        <v>118</v>
      </c>
      <c r="AW77" s="31"/>
      <c r="AX77" s="196"/>
      <c r="AY77" s="195"/>
      <c r="AZ77" s="89" t="s">
        <v>73</v>
      </c>
      <c r="BA77" s="29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141">
        <f t="shared" si="39"/>
        <v>0</v>
      </c>
      <c r="BH77" s="183">
        <f t="shared" si="40"/>
        <v>0</v>
      </c>
      <c r="BI77" s="184">
        <f t="shared" si="41"/>
        <v>118</v>
      </c>
      <c r="BJ77" s="184">
        <f t="shared" si="42"/>
        <v>0</v>
      </c>
      <c r="BK77" s="184">
        <f t="shared" si="43"/>
        <v>0</v>
      </c>
      <c r="BL77" s="184">
        <f t="shared" si="44"/>
        <v>0</v>
      </c>
      <c r="BM77" s="184">
        <f t="shared" si="45"/>
        <v>0</v>
      </c>
      <c r="BN77" s="185">
        <f t="shared" si="46"/>
        <v>118</v>
      </c>
      <c r="BP77" s="154" t="e">
        <f>X77+AE77+AL77+AO77+#REF!</f>
        <v>#REF!</v>
      </c>
    </row>
    <row r="78" spans="1:68" s="36" customFormat="1" ht="12" customHeight="1">
      <c r="A78" s="81"/>
      <c r="B78" s="81"/>
      <c r="C78" s="89" t="s">
        <v>74</v>
      </c>
      <c r="D78" s="29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141">
        <f t="shared" si="34"/>
        <v>0</v>
      </c>
      <c r="K78" s="29">
        <v>0</v>
      </c>
      <c r="L78" s="30">
        <v>0</v>
      </c>
      <c r="M78" s="30">
        <f t="shared" si="47"/>
        <v>0</v>
      </c>
      <c r="N78" s="31"/>
      <c r="O78" s="196"/>
      <c r="P78" s="195"/>
      <c r="Q78" s="89" t="s">
        <v>74</v>
      </c>
      <c r="R78" s="29">
        <v>0</v>
      </c>
      <c r="S78" s="30">
        <v>18</v>
      </c>
      <c r="T78" s="30">
        <v>0</v>
      </c>
      <c r="U78" s="30">
        <v>0</v>
      </c>
      <c r="V78" s="30">
        <v>0</v>
      </c>
      <c r="W78" s="30">
        <v>0</v>
      </c>
      <c r="X78" s="141">
        <f t="shared" si="35"/>
        <v>18</v>
      </c>
      <c r="Y78" s="183">
        <v>180</v>
      </c>
      <c r="Z78" s="184">
        <v>67</v>
      </c>
      <c r="AA78" s="184">
        <v>76</v>
      </c>
      <c r="AB78" s="184">
        <v>10</v>
      </c>
      <c r="AC78" s="184">
        <v>25</v>
      </c>
      <c r="AD78" s="184">
        <v>0</v>
      </c>
      <c r="AE78" s="185">
        <f t="shared" si="36"/>
        <v>358</v>
      </c>
      <c r="AF78" s="31"/>
      <c r="AG78" s="196"/>
      <c r="AH78" s="195"/>
      <c r="AI78" s="89" t="s">
        <v>74</v>
      </c>
      <c r="AJ78" s="29">
        <v>0</v>
      </c>
      <c r="AK78" s="30">
        <v>0</v>
      </c>
      <c r="AL78" s="141">
        <f t="shared" si="48"/>
        <v>0</v>
      </c>
      <c r="AM78" s="29">
        <v>0</v>
      </c>
      <c r="AN78" s="30">
        <v>0</v>
      </c>
      <c r="AO78" s="141">
        <f t="shared" si="49"/>
        <v>0</v>
      </c>
      <c r="AP78" s="193">
        <f t="shared" si="50"/>
        <v>180</v>
      </c>
      <c r="AQ78" s="184">
        <f t="shared" si="37"/>
        <v>85</v>
      </c>
      <c r="AR78" s="184">
        <f t="shared" si="51"/>
        <v>76</v>
      </c>
      <c r="AS78" s="184">
        <f t="shared" si="52"/>
        <v>10</v>
      </c>
      <c r="AT78" s="184">
        <f t="shared" si="53"/>
        <v>25</v>
      </c>
      <c r="AU78" s="184">
        <f t="shared" si="38"/>
        <v>0</v>
      </c>
      <c r="AV78" s="185">
        <f t="shared" si="54"/>
        <v>376</v>
      </c>
      <c r="AW78" s="31"/>
      <c r="AX78" s="196"/>
      <c r="AY78" s="195"/>
      <c r="AZ78" s="89" t="s">
        <v>74</v>
      </c>
      <c r="BA78" s="29">
        <v>36</v>
      </c>
      <c r="BB78" s="30">
        <v>0</v>
      </c>
      <c r="BC78" s="30">
        <v>8</v>
      </c>
      <c r="BD78" s="30">
        <v>0</v>
      </c>
      <c r="BE78" s="30">
        <v>0</v>
      </c>
      <c r="BF78" s="30">
        <v>0</v>
      </c>
      <c r="BG78" s="141">
        <f t="shared" si="39"/>
        <v>44</v>
      </c>
      <c r="BH78" s="183">
        <f t="shared" si="40"/>
        <v>216</v>
      </c>
      <c r="BI78" s="184">
        <f t="shared" si="41"/>
        <v>85</v>
      </c>
      <c r="BJ78" s="184">
        <f t="shared" si="42"/>
        <v>84</v>
      </c>
      <c r="BK78" s="184">
        <f t="shared" si="43"/>
        <v>10</v>
      </c>
      <c r="BL78" s="184">
        <f t="shared" si="44"/>
        <v>25</v>
      </c>
      <c r="BM78" s="184">
        <f t="shared" si="45"/>
        <v>0</v>
      </c>
      <c r="BN78" s="185">
        <f t="shared" si="46"/>
        <v>420</v>
      </c>
      <c r="BP78" s="154" t="e">
        <f>X78+AE78+AL78+AO78+#REF!</f>
        <v>#REF!</v>
      </c>
    </row>
    <row r="79" spans="1:68" s="36" customFormat="1" ht="12" customHeight="1">
      <c r="A79" s="81"/>
      <c r="B79" s="94"/>
      <c r="C79" s="89" t="s">
        <v>75</v>
      </c>
      <c r="D79" s="29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141">
        <f t="shared" si="34"/>
        <v>0</v>
      </c>
      <c r="K79" s="29">
        <v>0</v>
      </c>
      <c r="L79" s="30">
        <v>0</v>
      </c>
      <c r="M79" s="30">
        <f t="shared" si="47"/>
        <v>0</v>
      </c>
      <c r="N79" s="31"/>
      <c r="O79" s="196"/>
      <c r="P79" s="94"/>
      <c r="Q79" s="89" t="s">
        <v>75</v>
      </c>
      <c r="R79" s="29">
        <v>0</v>
      </c>
      <c r="S79" s="30">
        <v>48</v>
      </c>
      <c r="T79" s="30">
        <v>0</v>
      </c>
      <c r="U79" s="30">
        <v>0</v>
      </c>
      <c r="V79" s="30">
        <v>0</v>
      </c>
      <c r="W79" s="30">
        <v>0</v>
      </c>
      <c r="X79" s="141">
        <f t="shared" si="35"/>
        <v>48</v>
      </c>
      <c r="Y79" s="183">
        <v>6</v>
      </c>
      <c r="Z79" s="184">
        <v>33</v>
      </c>
      <c r="AA79" s="184">
        <v>117</v>
      </c>
      <c r="AB79" s="184">
        <v>16</v>
      </c>
      <c r="AC79" s="184">
        <v>0</v>
      </c>
      <c r="AD79" s="184">
        <v>5</v>
      </c>
      <c r="AE79" s="185">
        <f t="shared" si="36"/>
        <v>177</v>
      </c>
      <c r="AF79" s="31"/>
      <c r="AG79" s="196"/>
      <c r="AH79" s="94"/>
      <c r="AI79" s="89" t="s">
        <v>75</v>
      </c>
      <c r="AJ79" s="29">
        <v>0</v>
      </c>
      <c r="AK79" s="30">
        <v>0</v>
      </c>
      <c r="AL79" s="141">
        <f t="shared" si="48"/>
        <v>0</v>
      </c>
      <c r="AM79" s="29">
        <v>0</v>
      </c>
      <c r="AN79" s="30">
        <v>0</v>
      </c>
      <c r="AO79" s="141">
        <f t="shared" si="49"/>
        <v>0</v>
      </c>
      <c r="AP79" s="193">
        <f t="shared" si="50"/>
        <v>6</v>
      </c>
      <c r="AQ79" s="184">
        <f t="shared" si="37"/>
        <v>81</v>
      </c>
      <c r="AR79" s="184">
        <f t="shared" si="51"/>
        <v>117</v>
      </c>
      <c r="AS79" s="184">
        <f t="shared" si="52"/>
        <v>16</v>
      </c>
      <c r="AT79" s="184">
        <f t="shared" si="53"/>
        <v>0</v>
      </c>
      <c r="AU79" s="184">
        <f t="shared" si="38"/>
        <v>5</v>
      </c>
      <c r="AV79" s="185">
        <f t="shared" si="54"/>
        <v>225</v>
      </c>
      <c r="AW79" s="31"/>
      <c r="AX79" s="196"/>
      <c r="AY79" s="94"/>
      <c r="AZ79" s="89" t="s">
        <v>75</v>
      </c>
      <c r="BA79" s="29">
        <v>595</v>
      </c>
      <c r="BB79" s="30">
        <v>0</v>
      </c>
      <c r="BC79" s="30">
        <v>0</v>
      </c>
      <c r="BD79" s="30">
        <v>0</v>
      </c>
      <c r="BE79" s="30">
        <v>0</v>
      </c>
      <c r="BF79" s="30">
        <v>42</v>
      </c>
      <c r="BG79" s="141">
        <f t="shared" si="39"/>
        <v>637</v>
      </c>
      <c r="BH79" s="183">
        <f t="shared" si="40"/>
        <v>601</v>
      </c>
      <c r="BI79" s="184">
        <f t="shared" si="41"/>
        <v>81</v>
      </c>
      <c r="BJ79" s="184">
        <f t="shared" si="42"/>
        <v>117</v>
      </c>
      <c r="BK79" s="184">
        <f t="shared" si="43"/>
        <v>16</v>
      </c>
      <c r="BL79" s="184">
        <f t="shared" si="44"/>
        <v>0</v>
      </c>
      <c r="BM79" s="184">
        <f t="shared" si="45"/>
        <v>47</v>
      </c>
      <c r="BN79" s="185">
        <f t="shared" si="46"/>
        <v>862</v>
      </c>
      <c r="BP79" s="154" t="e">
        <f>X79+AE79+AL79+AO79+#REF!</f>
        <v>#REF!</v>
      </c>
    </row>
    <row r="80" spans="1:68" s="36" customFormat="1" ht="12" customHeight="1" thickBot="1">
      <c r="A80" s="76"/>
      <c r="B80" s="96"/>
      <c r="C80" s="120" t="s">
        <v>76</v>
      </c>
      <c r="D80" s="31">
        <v>0</v>
      </c>
      <c r="E80" s="112">
        <v>0</v>
      </c>
      <c r="F80" s="112">
        <v>0</v>
      </c>
      <c r="G80" s="112">
        <v>0</v>
      </c>
      <c r="H80" s="112">
        <v>0</v>
      </c>
      <c r="I80" s="112">
        <v>0</v>
      </c>
      <c r="J80" s="144">
        <f t="shared" si="34"/>
        <v>0</v>
      </c>
      <c r="K80" s="31">
        <v>0</v>
      </c>
      <c r="L80" s="112">
        <v>0</v>
      </c>
      <c r="M80" s="112">
        <f t="shared" si="47"/>
        <v>0</v>
      </c>
      <c r="N80" s="31"/>
      <c r="O80" s="196"/>
      <c r="P80" s="96"/>
      <c r="Q80" s="120" t="s">
        <v>76</v>
      </c>
      <c r="R80" s="31">
        <v>0</v>
      </c>
      <c r="S80" s="112">
        <v>0</v>
      </c>
      <c r="T80" s="112">
        <v>0</v>
      </c>
      <c r="U80" s="112">
        <v>0</v>
      </c>
      <c r="V80" s="112">
        <v>0</v>
      </c>
      <c r="W80" s="112">
        <v>0</v>
      </c>
      <c r="X80" s="144">
        <f t="shared" si="35"/>
        <v>0</v>
      </c>
      <c r="Y80" s="187">
        <v>0</v>
      </c>
      <c r="Z80" s="188">
        <v>7</v>
      </c>
      <c r="AA80" s="188">
        <v>18</v>
      </c>
      <c r="AB80" s="188">
        <v>1</v>
      </c>
      <c r="AC80" s="188">
        <v>0</v>
      </c>
      <c r="AD80" s="188">
        <v>0</v>
      </c>
      <c r="AE80" s="189">
        <f t="shared" si="36"/>
        <v>26</v>
      </c>
      <c r="AF80" s="31"/>
      <c r="AG80" s="196"/>
      <c r="AH80" s="96"/>
      <c r="AI80" s="120" t="s">
        <v>76</v>
      </c>
      <c r="AJ80" s="31">
        <v>0</v>
      </c>
      <c r="AK80" s="112">
        <v>0</v>
      </c>
      <c r="AL80" s="144">
        <f t="shared" si="48"/>
        <v>0</v>
      </c>
      <c r="AM80" s="31">
        <v>0</v>
      </c>
      <c r="AN80" s="112">
        <v>0</v>
      </c>
      <c r="AO80" s="144">
        <f t="shared" si="49"/>
        <v>0</v>
      </c>
      <c r="AP80" s="194">
        <f t="shared" si="50"/>
        <v>0</v>
      </c>
      <c r="AQ80" s="188">
        <f t="shared" si="37"/>
        <v>7</v>
      </c>
      <c r="AR80" s="188">
        <f t="shared" si="51"/>
        <v>18</v>
      </c>
      <c r="AS80" s="188">
        <f t="shared" si="52"/>
        <v>1</v>
      </c>
      <c r="AT80" s="188">
        <f t="shared" si="53"/>
        <v>0</v>
      </c>
      <c r="AU80" s="188">
        <f t="shared" si="38"/>
        <v>0</v>
      </c>
      <c r="AV80" s="189">
        <f t="shared" si="54"/>
        <v>26</v>
      </c>
      <c r="AW80" s="31"/>
      <c r="AX80" s="196"/>
      <c r="AY80" s="96"/>
      <c r="AZ80" s="120" t="s">
        <v>76</v>
      </c>
      <c r="BA80" s="31">
        <v>0</v>
      </c>
      <c r="BB80" s="112">
        <v>0</v>
      </c>
      <c r="BC80" s="112">
        <v>0</v>
      </c>
      <c r="BD80" s="112">
        <v>0</v>
      </c>
      <c r="BE80" s="112">
        <v>0</v>
      </c>
      <c r="BF80" s="112">
        <v>0</v>
      </c>
      <c r="BG80" s="144">
        <f t="shared" si="39"/>
        <v>0</v>
      </c>
      <c r="BH80" s="187">
        <f t="shared" si="40"/>
        <v>0</v>
      </c>
      <c r="BI80" s="188">
        <f t="shared" si="41"/>
        <v>7</v>
      </c>
      <c r="BJ80" s="188">
        <f t="shared" si="42"/>
        <v>18</v>
      </c>
      <c r="BK80" s="188">
        <f t="shared" si="43"/>
        <v>1</v>
      </c>
      <c r="BL80" s="188">
        <f t="shared" si="44"/>
        <v>0</v>
      </c>
      <c r="BM80" s="188">
        <f t="shared" si="45"/>
        <v>0</v>
      </c>
      <c r="BN80" s="189">
        <f t="shared" si="46"/>
        <v>26</v>
      </c>
      <c r="BP80" s="154" t="e">
        <f>X80+AE80+AL80+AO80+#REF!</f>
        <v>#REF!</v>
      </c>
    </row>
    <row r="81" spans="1:68" s="36" customFormat="1" ht="12" customHeight="1" thickBot="1">
      <c r="A81" s="78"/>
      <c r="B81" s="84"/>
      <c r="C81" s="79" t="s">
        <v>77</v>
      </c>
      <c r="D81" s="190">
        <f aca="true" t="shared" si="55" ref="D81:AE81">SUM(D7:D80)</f>
        <v>55120</v>
      </c>
      <c r="E81" s="146">
        <f t="shared" si="55"/>
        <v>19026</v>
      </c>
      <c r="F81" s="146">
        <f t="shared" si="55"/>
        <v>20529</v>
      </c>
      <c r="G81" s="146">
        <f t="shared" si="55"/>
        <v>939</v>
      </c>
      <c r="H81" s="146">
        <f t="shared" si="55"/>
        <v>1280</v>
      </c>
      <c r="I81" s="146">
        <f t="shared" si="55"/>
        <v>7364</v>
      </c>
      <c r="J81" s="35">
        <f t="shared" si="55"/>
        <v>104258</v>
      </c>
      <c r="K81" s="190">
        <f t="shared" si="55"/>
        <v>326</v>
      </c>
      <c r="L81" s="146">
        <f t="shared" si="55"/>
        <v>2818</v>
      </c>
      <c r="M81" s="155">
        <f t="shared" si="47"/>
        <v>3144</v>
      </c>
      <c r="N81" s="31"/>
      <c r="O81" s="196"/>
      <c r="P81" s="21"/>
      <c r="Q81" s="79" t="s">
        <v>77</v>
      </c>
      <c r="R81" s="190">
        <f t="shared" si="55"/>
        <v>0</v>
      </c>
      <c r="S81" s="146">
        <f t="shared" si="55"/>
        <v>24271</v>
      </c>
      <c r="T81" s="146">
        <f t="shared" si="55"/>
        <v>174</v>
      </c>
      <c r="U81" s="146">
        <f t="shared" si="55"/>
        <v>0</v>
      </c>
      <c r="V81" s="146">
        <f t="shared" si="55"/>
        <v>0</v>
      </c>
      <c r="W81" s="146">
        <f t="shared" si="55"/>
        <v>3312</v>
      </c>
      <c r="X81" s="35">
        <f t="shared" si="55"/>
        <v>27757</v>
      </c>
      <c r="Y81" s="190">
        <f t="shared" si="55"/>
        <v>2094</v>
      </c>
      <c r="Z81" s="146">
        <f t="shared" si="55"/>
        <v>15479</v>
      </c>
      <c r="AA81" s="146">
        <f t="shared" si="55"/>
        <v>11826</v>
      </c>
      <c r="AB81" s="146">
        <f t="shared" si="55"/>
        <v>4265</v>
      </c>
      <c r="AC81" s="146">
        <f t="shared" si="55"/>
        <v>9924</v>
      </c>
      <c r="AD81" s="146">
        <f t="shared" si="55"/>
        <v>2745</v>
      </c>
      <c r="AE81" s="35">
        <f t="shared" si="55"/>
        <v>46333</v>
      </c>
      <c r="AF81" s="31"/>
      <c r="AG81" s="196"/>
      <c r="AH81" s="21"/>
      <c r="AI81" s="79" t="s">
        <v>77</v>
      </c>
      <c r="AJ81" s="190">
        <f>SUM(AJ7:AJ80)</f>
        <v>0</v>
      </c>
      <c r="AK81" s="146">
        <f>SUM(AK7:AK80)</f>
        <v>457</v>
      </c>
      <c r="AL81" s="35">
        <f t="shared" si="48"/>
        <v>457</v>
      </c>
      <c r="AM81" s="190">
        <f>SUM(AM7:AM80)</f>
        <v>0</v>
      </c>
      <c r="AN81" s="146">
        <f>SUM(AN7:AN80)</f>
        <v>16990</v>
      </c>
      <c r="AO81" s="35">
        <f t="shared" si="49"/>
        <v>16990</v>
      </c>
      <c r="AP81" s="191">
        <f t="shared" si="50"/>
        <v>2094</v>
      </c>
      <c r="AQ81" s="146">
        <f t="shared" si="37"/>
        <v>40076</v>
      </c>
      <c r="AR81" s="146">
        <f t="shared" si="51"/>
        <v>12000</v>
      </c>
      <c r="AS81" s="146">
        <f t="shared" si="52"/>
        <v>4265</v>
      </c>
      <c r="AT81" s="146">
        <f t="shared" si="53"/>
        <v>9924</v>
      </c>
      <c r="AU81" s="146">
        <f t="shared" si="38"/>
        <v>26322</v>
      </c>
      <c r="AV81" s="35">
        <f t="shared" si="54"/>
        <v>94681</v>
      </c>
      <c r="AW81" s="31"/>
      <c r="AX81" s="196"/>
      <c r="AY81" s="21"/>
      <c r="AZ81" s="79" t="s">
        <v>77</v>
      </c>
      <c r="BA81" s="190">
        <f aca="true" t="shared" si="56" ref="BA81:BN81">SUM(BA7:BA80)</f>
        <v>100844</v>
      </c>
      <c r="BB81" s="146">
        <f t="shared" si="56"/>
        <v>2490</v>
      </c>
      <c r="BC81" s="146">
        <f t="shared" si="56"/>
        <v>3468</v>
      </c>
      <c r="BD81" s="146">
        <f t="shared" si="56"/>
        <v>0</v>
      </c>
      <c r="BE81" s="146">
        <f t="shared" si="56"/>
        <v>1</v>
      </c>
      <c r="BF81" s="146">
        <f t="shared" si="56"/>
        <v>2911</v>
      </c>
      <c r="BG81" s="35">
        <f t="shared" si="56"/>
        <v>109714</v>
      </c>
      <c r="BH81" s="190">
        <f t="shared" si="56"/>
        <v>158058</v>
      </c>
      <c r="BI81" s="146">
        <f t="shared" si="56"/>
        <v>61592</v>
      </c>
      <c r="BJ81" s="146">
        <f t="shared" si="56"/>
        <v>35997</v>
      </c>
      <c r="BK81" s="146">
        <f t="shared" si="56"/>
        <v>5204</v>
      </c>
      <c r="BL81" s="146">
        <f t="shared" si="56"/>
        <v>11205</v>
      </c>
      <c r="BM81" s="146">
        <f t="shared" si="56"/>
        <v>36597</v>
      </c>
      <c r="BN81" s="35">
        <f t="shared" si="56"/>
        <v>308653</v>
      </c>
      <c r="BP81" s="154" t="e">
        <f>X81+AE81+AL81+AO81+#REF!</f>
        <v>#REF!</v>
      </c>
    </row>
    <row r="82" s="36" customFormat="1" ht="12" customHeight="1"/>
    <row r="83" s="36" customFormat="1" ht="12" customHeight="1"/>
    <row r="84" spans="59:67" s="36" customFormat="1" ht="12" customHeight="1">
      <c r="BG84" s="37" t="s">
        <v>172</v>
      </c>
      <c r="BH84" s="38">
        <f>ROUND(BH81/$BN$81*100,0)</f>
        <v>51</v>
      </c>
      <c r="BI84" s="38">
        <f>ROUND(BI81/$BN$81*100,0)</f>
        <v>20</v>
      </c>
      <c r="BJ84" s="38">
        <f>ROUND(BJ81/$BN$81*100,0)</f>
        <v>12</v>
      </c>
      <c r="BK84" s="38">
        <f>ROUND(BK81/$BN$81*100,0)</f>
        <v>2</v>
      </c>
      <c r="BL84" s="38">
        <f>ROUNDDOWN(BL81/$BN$81*100,0)</f>
        <v>3</v>
      </c>
      <c r="BM84" s="38">
        <f>ROUND(BM81/$BN$81*100,0)</f>
        <v>12</v>
      </c>
      <c r="BN84" s="38">
        <f>SUM(BH84:BM84)</f>
        <v>100</v>
      </c>
      <c r="BO84" s="38"/>
    </row>
    <row r="85" s="36" customFormat="1" ht="12" customHeight="1"/>
    <row r="86" s="36" customFormat="1" ht="12" customHeight="1"/>
    <row r="87" s="36" customFormat="1" ht="12" customHeight="1"/>
    <row r="88" s="36" customFormat="1" ht="12" customHeight="1"/>
    <row r="89" s="36" customFormat="1" ht="12" customHeight="1"/>
    <row r="90" s="36" customFormat="1" ht="12" customHeight="1"/>
    <row r="91" s="36" customFormat="1" ht="12" customHeight="1"/>
    <row r="92" s="36" customFormat="1" ht="12" customHeight="1"/>
    <row r="93" s="36" customFormat="1" ht="12" customHeight="1"/>
    <row r="94" s="36" customFormat="1" ht="12" customHeight="1"/>
    <row r="95" s="36" customFormat="1" ht="12" customHeight="1"/>
    <row r="96" s="36" customFormat="1" ht="12" customHeight="1"/>
    <row r="97" s="36" customFormat="1" ht="12" customHeight="1"/>
    <row r="98" s="36" customFormat="1" ht="12" customHeight="1"/>
    <row r="99" s="36" customFormat="1" ht="12" customHeight="1"/>
    <row r="100" s="36" customFormat="1" ht="12" customHeight="1"/>
    <row r="101" spans="2:51" ht="17.25">
      <c r="B101" s="36"/>
      <c r="P101" s="36"/>
      <c r="AH101" s="36"/>
      <c r="AY101" s="36"/>
    </row>
    <row r="102" spans="2:51" ht="17.25">
      <c r="B102" s="36"/>
      <c r="P102" s="36"/>
      <c r="AH102" s="36"/>
      <c r="AY102" s="36"/>
    </row>
    <row r="103" spans="2:51" ht="17.25">
      <c r="B103" s="36"/>
      <c r="P103" s="36"/>
      <c r="AH103" s="36"/>
      <c r="AY103" s="36"/>
    </row>
    <row r="104" spans="2:51" ht="17.25">
      <c r="B104" s="36"/>
      <c r="P104" s="36"/>
      <c r="AH104" s="36"/>
      <c r="AY104" s="36"/>
    </row>
    <row r="105" spans="2:51" ht="17.25">
      <c r="B105" s="36"/>
      <c r="P105" s="36"/>
      <c r="AH105" s="36"/>
      <c r="AY105" s="36"/>
    </row>
    <row r="106" spans="2:51" ht="17.25">
      <c r="B106" s="36"/>
      <c r="P106" s="36"/>
      <c r="AH106" s="36"/>
      <c r="AY106" s="36"/>
    </row>
    <row r="107" spans="2:51" ht="17.25">
      <c r="B107" s="36"/>
      <c r="P107" s="36"/>
      <c r="AH107" s="36"/>
      <c r="AY107" s="36"/>
    </row>
    <row r="108" spans="2:51" ht="17.25">
      <c r="B108" s="36"/>
      <c r="P108" s="36"/>
      <c r="AH108" s="36"/>
      <c r="AY108" s="36"/>
    </row>
    <row r="109" spans="2:51" ht="17.25">
      <c r="B109" s="36"/>
      <c r="P109" s="36"/>
      <c r="AH109" s="36"/>
      <c r="AY109" s="36"/>
    </row>
    <row r="110" spans="2:51" ht="17.25">
      <c r="B110" s="36"/>
      <c r="P110" s="36"/>
      <c r="AH110" s="36"/>
      <c r="AY110" s="36"/>
    </row>
    <row r="111" spans="2:51" ht="17.25">
      <c r="B111" s="36"/>
      <c r="P111" s="36"/>
      <c r="AH111" s="36"/>
      <c r="AY111" s="36"/>
    </row>
    <row r="112" spans="2:51" ht="17.25">
      <c r="B112" s="36"/>
      <c r="P112" s="36"/>
      <c r="AH112" s="36"/>
      <c r="AY112" s="36"/>
    </row>
    <row r="113" spans="2:51" ht="17.25">
      <c r="B113" s="36"/>
      <c r="P113" s="36"/>
      <c r="AH113" s="36"/>
      <c r="AY113" s="36"/>
    </row>
    <row r="114" spans="2:51" ht="17.25">
      <c r="B114" s="36"/>
      <c r="P114" s="36"/>
      <c r="AH114" s="36"/>
      <c r="AY114" s="36"/>
    </row>
    <row r="115" spans="2:51" ht="17.25">
      <c r="B115" s="36"/>
      <c r="P115" s="36"/>
      <c r="AH115" s="36"/>
      <c r="AY115" s="36"/>
    </row>
    <row r="116" spans="2:51" ht="17.25">
      <c r="B116" s="36"/>
      <c r="P116" s="36"/>
      <c r="AH116" s="36"/>
      <c r="AY116" s="36"/>
    </row>
    <row r="117" spans="2:51" ht="17.25">
      <c r="B117" s="36"/>
      <c r="P117" s="36"/>
      <c r="AH117" s="36"/>
      <c r="AY117" s="36"/>
    </row>
    <row r="118" spans="2:51" ht="17.25">
      <c r="B118" s="36"/>
      <c r="P118" s="36"/>
      <c r="AH118" s="36"/>
      <c r="AY118" s="36"/>
    </row>
    <row r="119" spans="2:51" ht="17.25">
      <c r="B119" s="36"/>
      <c r="P119" s="36"/>
      <c r="AH119" s="36"/>
      <c r="AY119" s="36"/>
    </row>
    <row r="120" spans="2:51" ht="17.25">
      <c r="B120" s="36"/>
      <c r="P120" s="36"/>
      <c r="AH120" s="36"/>
      <c r="AY120" s="36"/>
    </row>
    <row r="121" spans="2:51" ht="17.25">
      <c r="B121" s="36"/>
      <c r="P121" s="36"/>
      <c r="AH121" s="36"/>
      <c r="AY121" s="36"/>
    </row>
    <row r="122" spans="2:51" ht="17.25">
      <c r="B122" s="36"/>
      <c r="P122" s="36"/>
      <c r="AH122" s="36"/>
      <c r="AY122" s="36"/>
    </row>
    <row r="123" spans="2:51" ht="17.25">
      <c r="B123" s="36"/>
      <c r="P123" s="36"/>
      <c r="AH123" s="36"/>
      <c r="AY123" s="36"/>
    </row>
    <row r="124" spans="2:51" ht="17.25">
      <c r="B124" s="36"/>
      <c r="P124" s="36"/>
      <c r="AH124" s="36"/>
      <c r="AY124" s="36"/>
    </row>
    <row r="125" spans="2:51" ht="17.25">
      <c r="B125" s="36"/>
      <c r="P125" s="36"/>
      <c r="AH125" s="36"/>
      <c r="AY125" s="36"/>
    </row>
    <row r="126" spans="2:51" ht="17.25">
      <c r="B126" s="36"/>
      <c r="P126" s="36"/>
      <c r="AH126" s="36"/>
      <c r="AY126" s="36"/>
    </row>
    <row r="127" spans="2:51" ht="17.25">
      <c r="B127" s="36"/>
      <c r="P127" s="36"/>
      <c r="AH127" s="36"/>
      <c r="AY127" s="36"/>
    </row>
    <row r="128" spans="2:51" ht="17.25">
      <c r="B128" s="36"/>
      <c r="P128" s="36"/>
      <c r="AH128" s="36"/>
      <c r="AY128" s="36"/>
    </row>
    <row r="129" spans="2:51" ht="17.25">
      <c r="B129" s="36"/>
      <c r="P129" s="36"/>
      <c r="AH129" s="36"/>
      <c r="AY129" s="36"/>
    </row>
    <row r="130" spans="2:51" ht="17.25">
      <c r="B130" s="36"/>
      <c r="P130" s="36"/>
      <c r="AH130" s="36"/>
      <c r="AY130" s="36"/>
    </row>
    <row r="131" spans="2:51" ht="17.25">
      <c r="B131" s="36"/>
      <c r="P131" s="36"/>
      <c r="AH131" s="36"/>
      <c r="AY131" s="36"/>
    </row>
    <row r="132" spans="2:51" ht="17.25">
      <c r="B132" s="36"/>
      <c r="P132" s="36"/>
      <c r="AH132" s="36"/>
      <c r="AY132" s="36"/>
    </row>
    <row r="133" spans="2:51" ht="17.25">
      <c r="B133" s="36"/>
      <c r="P133" s="36"/>
      <c r="AH133" s="36"/>
      <c r="AY133" s="36"/>
    </row>
    <row r="134" spans="2:51" ht="17.25">
      <c r="B134" s="36"/>
      <c r="P134" s="36"/>
      <c r="AH134" s="36"/>
      <c r="AY134" s="36"/>
    </row>
    <row r="135" spans="2:51" ht="17.25">
      <c r="B135" s="36"/>
      <c r="P135" s="36"/>
      <c r="AH135" s="36"/>
      <c r="AY135" s="36"/>
    </row>
    <row r="136" spans="2:51" ht="17.25">
      <c r="B136" s="36"/>
      <c r="P136" s="36"/>
      <c r="AH136" s="36"/>
      <c r="AY136" s="36"/>
    </row>
    <row r="137" spans="2:51" ht="17.25">
      <c r="B137" s="36"/>
      <c r="P137" s="36"/>
      <c r="AH137" s="36"/>
      <c r="AY137" s="36"/>
    </row>
    <row r="138" spans="2:51" ht="17.25">
      <c r="B138" s="36"/>
      <c r="P138" s="36"/>
      <c r="AH138" s="36"/>
      <c r="AY138" s="36"/>
    </row>
    <row r="139" spans="2:51" ht="17.25">
      <c r="B139" s="36"/>
      <c r="P139" s="36"/>
      <c r="AH139" s="36"/>
      <c r="AY139" s="36"/>
    </row>
    <row r="140" spans="2:51" ht="17.25">
      <c r="B140" s="36"/>
      <c r="P140" s="36"/>
      <c r="AH140" s="36"/>
      <c r="AY140" s="36"/>
    </row>
    <row r="141" spans="2:51" ht="17.25">
      <c r="B141" s="36"/>
      <c r="P141" s="36"/>
      <c r="AH141" s="36"/>
      <c r="AY141" s="36"/>
    </row>
    <row r="142" spans="2:51" ht="17.25">
      <c r="B142" s="36"/>
      <c r="P142" s="36"/>
      <c r="AH142" s="36"/>
      <c r="AY142" s="36"/>
    </row>
    <row r="143" spans="2:51" ht="17.25">
      <c r="B143" s="36"/>
      <c r="P143" s="36"/>
      <c r="AH143" s="36"/>
      <c r="AY143" s="36"/>
    </row>
    <row r="144" spans="2:51" ht="17.25">
      <c r="B144" s="36"/>
      <c r="P144" s="36"/>
      <c r="AH144" s="36"/>
      <c r="AY144" s="36"/>
    </row>
    <row r="145" spans="2:51" ht="17.25">
      <c r="B145" s="36"/>
      <c r="P145" s="36"/>
      <c r="AH145" s="36"/>
      <c r="AY145" s="36"/>
    </row>
    <row r="146" spans="2:51" ht="17.25">
      <c r="B146" s="36"/>
      <c r="P146" s="36"/>
      <c r="AH146" s="36"/>
      <c r="AY146" s="36"/>
    </row>
    <row r="147" spans="2:51" ht="17.25">
      <c r="B147" s="36"/>
      <c r="P147" s="36"/>
      <c r="AH147" s="36"/>
      <c r="AY147" s="36"/>
    </row>
    <row r="148" spans="2:51" ht="17.25">
      <c r="B148" s="36"/>
      <c r="P148" s="36"/>
      <c r="AH148" s="36"/>
      <c r="AY148" s="36"/>
    </row>
    <row r="149" spans="2:51" ht="17.25">
      <c r="B149" s="36"/>
      <c r="P149" s="36"/>
      <c r="AH149" s="36"/>
      <c r="AY149" s="36"/>
    </row>
    <row r="150" spans="2:51" ht="17.25">
      <c r="B150" s="36"/>
      <c r="P150" s="36"/>
      <c r="AH150" s="36"/>
      <c r="AY150" s="36"/>
    </row>
    <row r="151" spans="2:51" ht="17.25">
      <c r="B151" s="36"/>
      <c r="P151" s="36"/>
      <c r="AH151" s="36"/>
      <c r="AY151" s="36"/>
    </row>
    <row r="152" spans="2:51" ht="17.25">
      <c r="B152" s="36"/>
      <c r="P152" s="36"/>
      <c r="AH152" s="36"/>
      <c r="AY152" s="36"/>
    </row>
    <row r="153" spans="2:51" ht="17.25">
      <c r="B153" s="36"/>
      <c r="P153" s="36"/>
      <c r="AH153" s="36"/>
      <c r="AY153" s="36"/>
    </row>
    <row r="154" spans="2:51" ht="17.25">
      <c r="B154" s="36"/>
      <c r="P154" s="36"/>
      <c r="AH154" s="36"/>
      <c r="AY154" s="36"/>
    </row>
    <row r="155" spans="2:51" ht="17.25">
      <c r="B155" s="36"/>
      <c r="P155" s="36"/>
      <c r="AH155" s="36"/>
      <c r="AY155" s="36"/>
    </row>
    <row r="156" spans="2:51" ht="17.25">
      <c r="B156" s="36"/>
      <c r="P156" s="36"/>
      <c r="AH156" s="36"/>
      <c r="AY156" s="36"/>
    </row>
    <row r="157" spans="2:51" ht="17.25">
      <c r="B157" s="36"/>
      <c r="P157" s="36"/>
      <c r="AH157" s="36"/>
      <c r="AY157" s="36"/>
    </row>
    <row r="158" spans="2:51" ht="17.25">
      <c r="B158" s="36"/>
      <c r="P158" s="36"/>
      <c r="AH158" s="36"/>
      <c r="AY158" s="36"/>
    </row>
    <row r="159" spans="2:51" ht="17.25">
      <c r="B159" s="36"/>
      <c r="P159" s="36"/>
      <c r="AH159" s="36"/>
      <c r="AY159" s="36"/>
    </row>
    <row r="160" spans="2:51" ht="17.25">
      <c r="B160" s="36"/>
      <c r="P160" s="36"/>
      <c r="AH160" s="36"/>
      <c r="AY160" s="36"/>
    </row>
    <row r="161" spans="2:51" ht="17.25">
      <c r="B161" s="36"/>
      <c r="P161" s="36"/>
      <c r="AH161" s="36"/>
      <c r="AY161" s="36"/>
    </row>
    <row r="162" spans="2:51" ht="17.25">
      <c r="B162" s="36"/>
      <c r="P162" s="36"/>
      <c r="AH162" s="36"/>
      <c r="AY162" s="36"/>
    </row>
    <row r="163" spans="2:51" ht="17.25">
      <c r="B163" s="36"/>
      <c r="P163" s="36"/>
      <c r="AH163" s="36"/>
      <c r="AY163" s="36"/>
    </row>
    <row r="164" spans="2:51" ht="17.25">
      <c r="B164" s="36"/>
      <c r="P164" s="36"/>
      <c r="AH164" s="36"/>
      <c r="AY164" s="36"/>
    </row>
    <row r="165" spans="2:51" ht="17.25">
      <c r="B165" s="36"/>
      <c r="P165" s="36"/>
      <c r="AH165" s="36"/>
      <c r="AY165" s="36"/>
    </row>
    <row r="166" spans="2:51" ht="17.25">
      <c r="B166" s="36"/>
      <c r="P166" s="36"/>
      <c r="AH166" s="36"/>
      <c r="AY166" s="36"/>
    </row>
    <row r="167" spans="2:51" ht="17.25">
      <c r="B167" s="36"/>
      <c r="P167" s="36"/>
      <c r="AH167" s="36"/>
      <c r="AY167" s="36"/>
    </row>
    <row r="168" spans="2:51" ht="17.25">
      <c r="B168" s="36"/>
      <c r="P168" s="36"/>
      <c r="AH168" s="36"/>
      <c r="AY168" s="36"/>
    </row>
    <row r="169" spans="2:51" ht="17.25">
      <c r="B169" s="36"/>
      <c r="P169" s="36"/>
      <c r="AH169" s="36"/>
      <c r="AY169" s="36"/>
    </row>
    <row r="170" spans="2:51" ht="17.25">
      <c r="B170" s="36"/>
      <c r="P170" s="36"/>
      <c r="AH170" s="36"/>
      <c r="AY170" s="36"/>
    </row>
    <row r="171" spans="2:51" ht="17.25">
      <c r="B171" s="36"/>
      <c r="P171" s="36"/>
      <c r="AH171" s="36"/>
      <c r="AY171" s="36"/>
    </row>
    <row r="172" spans="2:51" ht="17.25">
      <c r="B172" s="36"/>
      <c r="P172" s="36"/>
      <c r="AH172" s="36"/>
      <c r="AY172" s="36"/>
    </row>
    <row r="173" spans="2:51" ht="17.25">
      <c r="B173" s="36"/>
      <c r="P173" s="36"/>
      <c r="AH173" s="36"/>
      <c r="AY173" s="36"/>
    </row>
    <row r="174" spans="2:51" ht="17.25">
      <c r="B174" s="36"/>
      <c r="P174" s="36"/>
      <c r="AH174" s="36"/>
      <c r="AY174" s="36"/>
    </row>
    <row r="175" spans="2:51" ht="17.25">
      <c r="B175" s="36"/>
      <c r="P175" s="36"/>
      <c r="AH175" s="36"/>
      <c r="AY175" s="36"/>
    </row>
    <row r="176" spans="2:51" ht="17.25">
      <c r="B176" s="36"/>
      <c r="P176" s="36"/>
      <c r="AH176" s="36"/>
      <c r="AY176" s="36"/>
    </row>
    <row r="177" spans="2:51" ht="17.25">
      <c r="B177" s="36"/>
      <c r="P177" s="36"/>
      <c r="AH177" s="36"/>
      <c r="AY177" s="36"/>
    </row>
    <row r="178" spans="2:51" ht="17.25">
      <c r="B178" s="36"/>
      <c r="P178" s="36"/>
      <c r="AH178" s="36"/>
      <c r="AY178" s="36"/>
    </row>
    <row r="179" spans="2:51" ht="17.25">
      <c r="B179" s="36"/>
      <c r="P179" s="36"/>
      <c r="AH179" s="36"/>
      <c r="AY179" s="36"/>
    </row>
    <row r="180" spans="2:51" ht="17.25">
      <c r="B180" s="36"/>
      <c r="P180" s="36"/>
      <c r="AH180" s="36"/>
      <c r="AY180" s="36"/>
    </row>
    <row r="181" spans="2:51" ht="17.25">
      <c r="B181" s="36"/>
      <c r="P181" s="36"/>
      <c r="AH181" s="36"/>
      <c r="AY181" s="36"/>
    </row>
    <row r="182" spans="2:51" ht="17.25">
      <c r="B182" s="36"/>
      <c r="P182" s="36"/>
      <c r="AH182" s="36"/>
      <c r="AY182" s="36"/>
    </row>
    <row r="183" spans="2:51" ht="17.25">
      <c r="B183" s="36"/>
      <c r="P183" s="36"/>
      <c r="AH183" s="36"/>
      <c r="AY183" s="36"/>
    </row>
    <row r="184" spans="2:51" ht="17.25">
      <c r="B184" s="36"/>
      <c r="P184" s="36"/>
      <c r="AH184" s="36"/>
      <c r="AY184" s="36"/>
    </row>
    <row r="185" spans="2:51" ht="17.25">
      <c r="B185" s="36"/>
      <c r="P185" s="36"/>
      <c r="AH185" s="36"/>
      <c r="AY185" s="36"/>
    </row>
    <row r="186" spans="2:51" ht="17.25">
      <c r="B186" s="36"/>
      <c r="P186" s="36"/>
      <c r="AH186" s="36"/>
      <c r="AY186" s="36"/>
    </row>
    <row r="187" spans="2:51" ht="17.25">
      <c r="B187" s="36"/>
      <c r="P187" s="36"/>
      <c r="AH187" s="36"/>
      <c r="AY187" s="36"/>
    </row>
    <row r="188" spans="2:51" ht="17.25">
      <c r="B188" s="36"/>
      <c r="P188" s="36"/>
      <c r="AH188" s="36"/>
      <c r="AY188" s="36"/>
    </row>
    <row r="189" spans="2:51" ht="17.25">
      <c r="B189" s="36"/>
      <c r="P189" s="36"/>
      <c r="AH189" s="36"/>
      <c r="AY189" s="36"/>
    </row>
    <row r="190" spans="2:51" ht="17.25">
      <c r="B190" s="36"/>
      <c r="P190" s="36"/>
      <c r="AH190" s="36"/>
      <c r="AY190" s="36"/>
    </row>
    <row r="191" spans="2:51" ht="17.25">
      <c r="B191" s="36"/>
      <c r="P191" s="36"/>
      <c r="AH191" s="36"/>
      <c r="AY191" s="36"/>
    </row>
    <row r="192" spans="2:51" ht="17.25">
      <c r="B192" s="36"/>
      <c r="P192" s="36"/>
      <c r="AH192" s="36"/>
      <c r="AY192" s="36"/>
    </row>
    <row r="193" spans="2:51" ht="17.25">
      <c r="B193" s="36"/>
      <c r="P193" s="36"/>
      <c r="AH193" s="36"/>
      <c r="AY193" s="36"/>
    </row>
    <row r="194" spans="2:51" ht="17.25">
      <c r="B194" s="36"/>
      <c r="P194" s="36"/>
      <c r="AH194" s="36"/>
      <c r="AY194" s="36"/>
    </row>
    <row r="195" spans="2:51" ht="17.25">
      <c r="B195" s="36"/>
      <c r="P195" s="36"/>
      <c r="AH195" s="36"/>
      <c r="AY195" s="36"/>
    </row>
    <row r="196" spans="2:51" ht="17.25">
      <c r="B196" s="36"/>
      <c r="P196" s="36"/>
      <c r="AH196" s="36"/>
      <c r="AY196" s="36"/>
    </row>
    <row r="197" spans="2:51" ht="17.25">
      <c r="B197" s="36"/>
      <c r="P197" s="36"/>
      <c r="AH197" s="36"/>
      <c r="AY197" s="36"/>
    </row>
    <row r="198" spans="2:51" ht="17.25">
      <c r="B198" s="36"/>
      <c r="P198" s="36"/>
      <c r="AH198" s="36"/>
      <c r="AY198" s="36"/>
    </row>
    <row r="199" spans="2:51" ht="17.25">
      <c r="B199" s="36"/>
      <c r="P199" s="36"/>
      <c r="AH199" s="36"/>
      <c r="AY199" s="36"/>
    </row>
    <row r="200" spans="2:51" ht="17.25">
      <c r="B200" s="36"/>
      <c r="P200" s="36"/>
      <c r="AH200" s="36"/>
      <c r="AY200" s="36"/>
    </row>
    <row r="201" spans="2:51" ht="17.25">
      <c r="B201" s="36"/>
      <c r="P201" s="36"/>
      <c r="AH201" s="36"/>
      <c r="AY201" s="36"/>
    </row>
    <row r="202" spans="2:51" ht="17.25">
      <c r="B202" s="36"/>
      <c r="P202" s="36"/>
      <c r="AH202" s="36"/>
      <c r="AY202" s="36"/>
    </row>
    <row r="203" spans="2:51" ht="17.25">
      <c r="B203" s="36"/>
      <c r="P203" s="36"/>
      <c r="AH203" s="36"/>
      <c r="AY203" s="36"/>
    </row>
    <row r="204" spans="2:51" ht="17.25">
      <c r="B204" s="36"/>
      <c r="P204" s="36"/>
      <c r="AH204" s="36"/>
      <c r="AY204" s="36"/>
    </row>
    <row r="205" spans="2:51" ht="17.25">
      <c r="B205" s="36"/>
      <c r="P205" s="36"/>
      <c r="AH205" s="36"/>
      <c r="AY205" s="36"/>
    </row>
    <row r="206" spans="2:51" ht="17.25">
      <c r="B206" s="36"/>
      <c r="P206" s="36"/>
      <c r="AH206" s="36"/>
      <c r="AY206" s="36"/>
    </row>
    <row r="207" spans="2:51" ht="17.25">
      <c r="B207" s="36"/>
      <c r="P207" s="36"/>
      <c r="AH207" s="36"/>
      <c r="AY207" s="36"/>
    </row>
    <row r="208" spans="2:51" ht="17.25">
      <c r="B208" s="36"/>
      <c r="P208" s="36"/>
      <c r="AH208" s="36"/>
      <c r="AY208" s="36"/>
    </row>
    <row r="209" spans="2:51" ht="17.25">
      <c r="B209" s="36"/>
      <c r="P209" s="36"/>
      <c r="AH209" s="36"/>
      <c r="AY209" s="36"/>
    </row>
    <row r="210" spans="2:51" ht="17.25">
      <c r="B210" s="36"/>
      <c r="P210" s="36"/>
      <c r="AH210" s="36"/>
      <c r="AY210" s="36"/>
    </row>
    <row r="211" spans="2:51" ht="17.25">
      <c r="B211" s="36"/>
      <c r="P211" s="36"/>
      <c r="AH211" s="36"/>
      <c r="AY211" s="36"/>
    </row>
    <row r="212" spans="2:51" ht="17.25">
      <c r="B212" s="36"/>
      <c r="P212" s="36"/>
      <c r="AH212" s="36"/>
      <c r="AY212" s="36"/>
    </row>
    <row r="213" spans="2:51" ht="17.25">
      <c r="B213" s="36"/>
      <c r="P213" s="36"/>
      <c r="AH213" s="36"/>
      <c r="AY213" s="36"/>
    </row>
    <row r="214" spans="2:51" ht="17.25">
      <c r="B214" s="36"/>
      <c r="P214" s="36"/>
      <c r="AH214" s="36"/>
      <c r="AY214" s="36"/>
    </row>
    <row r="215" spans="2:51" ht="17.25">
      <c r="B215" s="36"/>
      <c r="P215" s="36"/>
      <c r="AH215" s="36"/>
      <c r="AY215" s="36"/>
    </row>
    <row r="216" spans="2:51" ht="17.25">
      <c r="B216" s="36"/>
      <c r="P216" s="36"/>
      <c r="AH216" s="36"/>
      <c r="AY216" s="36"/>
    </row>
    <row r="217" spans="2:51" ht="17.25">
      <c r="B217" s="36"/>
      <c r="P217" s="36"/>
      <c r="AH217" s="36"/>
      <c r="AY217" s="36"/>
    </row>
    <row r="218" spans="2:51" ht="17.25">
      <c r="B218" s="36"/>
      <c r="P218" s="36"/>
      <c r="AH218" s="36"/>
      <c r="AY218" s="36"/>
    </row>
    <row r="219" spans="2:51" ht="17.25">
      <c r="B219" s="36"/>
      <c r="P219" s="36"/>
      <c r="AH219" s="36"/>
      <c r="AY219" s="36"/>
    </row>
    <row r="220" spans="2:51" ht="17.25">
      <c r="B220" s="36"/>
      <c r="P220" s="36"/>
      <c r="AH220" s="36"/>
      <c r="AY220" s="36"/>
    </row>
    <row r="221" spans="2:51" ht="17.25">
      <c r="B221" s="36"/>
      <c r="P221" s="36"/>
      <c r="AH221" s="36"/>
      <c r="AY221" s="36"/>
    </row>
    <row r="222" spans="2:51" ht="17.25">
      <c r="B222" s="36"/>
      <c r="P222" s="36"/>
      <c r="AH222" s="36"/>
      <c r="AY222" s="36"/>
    </row>
    <row r="223" spans="2:51" ht="17.25">
      <c r="B223" s="36"/>
      <c r="P223" s="36"/>
      <c r="AH223" s="36"/>
      <c r="AY223" s="36"/>
    </row>
    <row r="224" spans="2:51" ht="17.25">
      <c r="B224" s="36"/>
      <c r="P224" s="36"/>
      <c r="AH224" s="36"/>
      <c r="AY224" s="36"/>
    </row>
    <row r="225" spans="2:51" ht="17.25">
      <c r="B225" s="36"/>
      <c r="P225" s="36"/>
      <c r="AH225" s="36"/>
      <c r="AY225" s="36"/>
    </row>
    <row r="226" spans="2:51" ht="17.25">
      <c r="B226" s="36"/>
      <c r="P226" s="36"/>
      <c r="AH226" s="36"/>
      <c r="AY226" s="36"/>
    </row>
    <row r="227" spans="2:51" ht="17.25">
      <c r="B227" s="36"/>
      <c r="P227" s="36"/>
      <c r="AH227" s="36"/>
      <c r="AY227" s="36"/>
    </row>
    <row r="228" spans="2:51" ht="17.25">
      <c r="B228" s="36"/>
      <c r="P228" s="36"/>
      <c r="AH228" s="36"/>
      <c r="AY228" s="36"/>
    </row>
    <row r="229" spans="2:51" ht="17.25">
      <c r="B229" s="36"/>
      <c r="P229" s="36"/>
      <c r="AH229" s="36"/>
      <c r="AY229" s="36"/>
    </row>
    <row r="230" spans="2:51" ht="17.25">
      <c r="B230" s="36"/>
      <c r="P230" s="36"/>
      <c r="AH230" s="36"/>
      <c r="AY230" s="36"/>
    </row>
    <row r="231" spans="2:51" ht="17.25">
      <c r="B231" s="36"/>
      <c r="P231" s="36"/>
      <c r="AH231" s="36"/>
      <c r="AY231" s="36"/>
    </row>
    <row r="232" spans="2:51" ht="17.25">
      <c r="B232" s="36"/>
      <c r="P232" s="36"/>
      <c r="AH232" s="36"/>
      <c r="AY232" s="36"/>
    </row>
    <row r="233" spans="2:51" ht="17.25">
      <c r="B233" s="36"/>
      <c r="P233" s="36"/>
      <c r="AH233" s="36"/>
      <c r="AY233" s="36"/>
    </row>
    <row r="234" spans="2:51" ht="17.25">
      <c r="B234" s="36"/>
      <c r="P234" s="36"/>
      <c r="AH234" s="36"/>
      <c r="AY234" s="36"/>
    </row>
    <row r="235" spans="2:51" ht="17.25">
      <c r="B235" s="36"/>
      <c r="P235" s="36"/>
      <c r="AH235" s="36"/>
      <c r="AY235" s="36"/>
    </row>
    <row r="236" spans="2:51" ht="17.25">
      <c r="B236" s="36"/>
      <c r="P236" s="36"/>
      <c r="AH236" s="36"/>
      <c r="AY236" s="36"/>
    </row>
    <row r="237" spans="2:51" ht="17.25">
      <c r="B237" s="36"/>
      <c r="P237" s="36"/>
      <c r="AH237" s="36"/>
      <c r="AY237" s="36"/>
    </row>
    <row r="238" spans="2:51" ht="17.25">
      <c r="B238" s="36"/>
      <c r="P238" s="36"/>
      <c r="AH238" s="36"/>
      <c r="AY238" s="36"/>
    </row>
    <row r="239" spans="2:51" ht="17.25">
      <c r="B239" s="36"/>
      <c r="P239" s="36"/>
      <c r="AH239" s="36"/>
      <c r="AY239" s="36"/>
    </row>
    <row r="240" spans="2:51" ht="17.25">
      <c r="B240" s="36"/>
      <c r="P240" s="36"/>
      <c r="AH240" s="36"/>
      <c r="AY240" s="36"/>
    </row>
    <row r="241" spans="2:51" ht="17.25">
      <c r="B241" s="36"/>
      <c r="P241" s="36"/>
      <c r="AH241" s="36"/>
      <c r="AY241" s="36"/>
    </row>
    <row r="242" spans="2:51" ht="17.25">
      <c r="B242" s="36"/>
      <c r="P242" s="36"/>
      <c r="AH242" s="36"/>
      <c r="AY242" s="36"/>
    </row>
    <row r="243" spans="2:51" ht="17.25">
      <c r="B243" s="36"/>
      <c r="P243" s="36"/>
      <c r="AH243" s="36"/>
      <c r="AY243" s="36"/>
    </row>
    <row r="244" spans="2:51" ht="17.25">
      <c r="B244" s="36"/>
      <c r="P244" s="36"/>
      <c r="AH244" s="36"/>
      <c r="AY244" s="36"/>
    </row>
    <row r="245" spans="2:51" ht="17.25">
      <c r="B245" s="36"/>
      <c r="P245" s="36"/>
      <c r="AH245" s="36"/>
      <c r="AY245" s="36"/>
    </row>
    <row r="246" spans="2:51" ht="17.25">
      <c r="B246" s="36"/>
      <c r="P246" s="36"/>
      <c r="AH246" s="36"/>
      <c r="AY246" s="36"/>
    </row>
    <row r="247" spans="2:51" ht="17.25">
      <c r="B247" s="36"/>
      <c r="P247" s="36"/>
      <c r="AH247" s="36"/>
      <c r="AY247" s="36"/>
    </row>
    <row r="248" spans="2:51" ht="17.25">
      <c r="B248" s="36"/>
      <c r="P248" s="36"/>
      <c r="AH248" s="36"/>
      <c r="AY248" s="36"/>
    </row>
    <row r="249" spans="2:51" ht="17.25">
      <c r="B249" s="36"/>
      <c r="P249" s="36"/>
      <c r="AH249" s="36"/>
      <c r="AY249" s="36"/>
    </row>
    <row r="250" spans="2:51" ht="17.25">
      <c r="B250" s="36"/>
      <c r="P250" s="36"/>
      <c r="AH250" s="36"/>
      <c r="AY250" s="36"/>
    </row>
    <row r="251" spans="2:51" ht="17.25">
      <c r="B251" s="36"/>
      <c r="P251" s="36"/>
      <c r="AH251" s="36"/>
      <c r="AY251" s="36"/>
    </row>
    <row r="252" spans="2:51" ht="17.25">
      <c r="B252" s="36"/>
      <c r="P252" s="36"/>
      <c r="AH252" s="36"/>
      <c r="AY252" s="36"/>
    </row>
    <row r="253" spans="2:51" ht="17.25">
      <c r="B253" s="36"/>
      <c r="P253" s="36"/>
      <c r="AH253" s="36"/>
      <c r="AY253" s="36"/>
    </row>
    <row r="254" spans="2:51" ht="17.25">
      <c r="B254" s="36"/>
      <c r="P254" s="36"/>
      <c r="AH254" s="36"/>
      <c r="AY254" s="36"/>
    </row>
    <row r="255" spans="2:51" ht="17.25">
      <c r="B255" s="36"/>
      <c r="P255" s="36"/>
      <c r="AH255" s="36"/>
      <c r="AY255" s="36"/>
    </row>
    <row r="256" spans="2:51" ht="17.25">
      <c r="B256" s="36"/>
      <c r="P256" s="36"/>
      <c r="AH256" s="36"/>
      <c r="AY256" s="36"/>
    </row>
    <row r="257" spans="2:51" ht="17.25">
      <c r="B257" s="36"/>
      <c r="P257" s="36"/>
      <c r="AH257" s="36"/>
      <c r="AY257" s="36"/>
    </row>
    <row r="258" spans="2:51" ht="17.25">
      <c r="B258" s="36"/>
      <c r="P258" s="36"/>
      <c r="AH258" s="36"/>
      <c r="AY258" s="36"/>
    </row>
    <row r="259" spans="2:51" ht="17.25">
      <c r="B259" s="36"/>
      <c r="P259" s="36"/>
      <c r="AH259" s="36"/>
      <c r="AY259" s="36"/>
    </row>
    <row r="260" spans="2:51" ht="17.25">
      <c r="B260" s="36"/>
      <c r="P260" s="36"/>
      <c r="AH260" s="36"/>
      <c r="AY260" s="36"/>
    </row>
    <row r="261" spans="2:51" ht="17.25">
      <c r="B261" s="36"/>
      <c r="P261" s="36"/>
      <c r="AH261" s="36"/>
      <c r="AY261" s="36"/>
    </row>
    <row r="262" spans="2:51" ht="17.25">
      <c r="B262" s="36"/>
      <c r="P262" s="36"/>
      <c r="AH262" s="36"/>
      <c r="AY262" s="36"/>
    </row>
    <row r="263" spans="2:51" ht="17.25">
      <c r="B263" s="36"/>
      <c r="P263" s="36"/>
      <c r="AH263" s="36"/>
      <c r="AY263" s="36"/>
    </row>
    <row r="264" spans="2:51" ht="17.25">
      <c r="B264" s="36"/>
      <c r="P264" s="36"/>
      <c r="AH264" s="36"/>
      <c r="AY264" s="36"/>
    </row>
    <row r="265" spans="2:51" ht="17.25">
      <c r="B265" s="36"/>
      <c r="P265" s="36"/>
      <c r="AH265" s="36"/>
      <c r="AY265" s="36"/>
    </row>
    <row r="266" spans="2:51" ht="17.25">
      <c r="B266" s="36"/>
      <c r="P266" s="36"/>
      <c r="AH266" s="36"/>
      <c r="AY266" s="36"/>
    </row>
    <row r="267" spans="2:51" ht="17.25">
      <c r="B267" s="36"/>
      <c r="P267" s="36"/>
      <c r="AH267" s="36"/>
      <c r="AY267" s="36"/>
    </row>
    <row r="268" spans="2:51" ht="17.25">
      <c r="B268" s="36"/>
      <c r="P268" s="36"/>
      <c r="AH268" s="36"/>
      <c r="AY268" s="36"/>
    </row>
    <row r="269" spans="2:51" ht="17.25">
      <c r="B269" s="36"/>
      <c r="P269" s="36"/>
      <c r="AH269" s="36"/>
      <c r="AY269" s="36"/>
    </row>
    <row r="270" spans="2:51" ht="17.25">
      <c r="B270" s="36"/>
      <c r="P270" s="36"/>
      <c r="AH270" s="36"/>
      <c r="AY270" s="36"/>
    </row>
    <row r="271" spans="2:51" ht="17.25">
      <c r="B271" s="36"/>
      <c r="P271" s="36"/>
      <c r="AH271" s="36"/>
      <c r="AY271" s="36"/>
    </row>
    <row r="272" spans="2:51" ht="17.25">
      <c r="B272" s="36"/>
      <c r="P272" s="36"/>
      <c r="AH272" s="36"/>
      <c r="AY272" s="36"/>
    </row>
    <row r="273" spans="2:51" ht="17.25">
      <c r="B273" s="36"/>
      <c r="P273" s="36"/>
      <c r="AH273" s="36"/>
      <c r="AY273" s="36"/>
    </row>
    <row r="274" spans="2:51" ht="17.25">
      <c r="B274" s="36"/>
      <c r="P274" s="36"/>
      <c r="AH274" s="36"/>
      <c r="AY274" s="36"/>
    </row>
    <row r="275" spans="2:51" ht="17.25">
      <c r="B275" s="36"/>
      <c r="P275" s="36"/>
      <c r="AH275" s="36"/>
      <c r="AY275" s="36"/>
    </row>
    <row r="276" spans="2:51" ht="17.25">
      <c r="B276" s="36"/>
      <c r="P276" s="36"/>
      <c r="AH276" s="36"/>
      <c r="AY276" s="36"/>
    </row>
    <row r="277" spans="2:51" ht="17.25">
      <c r="B277" s="36"/>
      <c r="P277" s="36"/>
      <c r="AH277" s="36"/>
      <c r="AY277" s="36"/>
    </row>
    <row r="278" spans="2:51" ht="17.25">
      <c r="B278" s="36"/>
      <c r="P278" s="36"/>
      <c r="AH278" s="36"/>
      <c r="AY278" s="36"/>
    </row>
    <row r="279" spans="2:51" ht="17.25">
      <c r="B279" s="36"/>
      <c r="P279" s="36"/>
      <c r="AH279" s="36"/>
      <c r="AY279" s="36"/>
    </row>
    <row r="280" spans="2:51" ht="17.25">
      <c r="B280" s="36"/>
      <c r="P280" s="36"/>
      <c r="AH280" s="36"/>
      <c r="AY280" s="36"/>
    </row>
    <row r="281" spans="2:51" ht="17.25">
      <c r="B281" s="36"/>
      <c r="P281" s="36"/>
      <c r="AH281" s="36"/>
      <c r="AY281" s="36"/>
    </row>
    <row r="282" spans="2:51" ht="17.25">
      <c r="B282" s="36"/>
      <c r="P282" s="36"/>
      <c r="AH282" s="36"/>
      <c r="AY282" s="36"/>
    </row>
    <row r="283" spans="2:51" ht="17.25">
      <c r="B283" s="36"/>
      <c r="P283" s="36"/>
      <c r="AH283" s="36"/>
      <c r="AY283" s="36"/>
    </row>
    <row r="284" spans="2:51" ht="17.25">
      <c r="B284" s="36"/>
      <c r="P284" s="36"/>
      <c r="AH284" s="36"/>
      <c r="AY284" s="36"/>
    </row>
    <row r="285" spans="2:51" ht="17.25">
      <c r="B285" s="36"/>
      <c r="P285" s="36"/>
      <c r="AH285" s="36"/>
      <c r="AY285" s="36"/>
    </row>
    <row r="286" spans="2:51" ht="17.25">
      <c r="B286" s="36"/>
      <c r="P286" s="36"/>
      <c r="AH286" s="36"/>
      <c r="AY286" s="36"/>
    </row>
    <row r="287" spans="2:51" ht="17.25">
      <c r="B287" s="36"/>
      <c r="P287" s="36"/>
      <c r="AH287" s="36"/>
      <c r="AY287" s="36"/>
    </row>
    <row r="288" spans="2:51" ht="17.25">
      <c r="B288" s="36"/>
      <c r="P288" s="36"/>
      <c r="AH288" s="36"/>
      <c r="AY288" s="36"/>
    </row>
    <row r="289" spans="2:51" ht="17.25">
      <c r="B289" s="36"/>
      <c r="P289" s="36"/>
      <c r="AH289" s="36"/>
      <c r="AY289" s="36"/>
    </row>
    <row r="290" spans="2:51" ht="17.25">
      <c r="B290" s="36"/>
      <c r="P290" s="36"/>
      <c r="AH290" s="36"/>
      <c r="AY290" s="36"/>
    </row>
    <row r="291" spans="2:51" ht="17.25">
      <c r="B291" s="36"/>
      <c r="P291" s="36"/>
      <c r="AH291" s="36"/>
      <c r="AY291" s="36"/>
    </row>
    <row r="292" spans="2:51" ht="17.25">
      <c r="B292" s="36"/>
      <c r="P292" s="36"/>
      <c r="AH292" s="36"/>
      <c r="AY292" s="36"/>
    </row>
    <row r="293" spans="2:51" ht="17.25">
      <c r="B293" s="36"/>
      <c r="P293" s="36"/>
      <c r="AH293" s="36"/>
      <c r="AY293" s="36"/>
    </row>
    <row r="294" spans="2:51" ht="17.25">
      <c r="B294" s="36"/>
      <c r="P294" s="36"/>
      <c r="AH294" s="36"/>
      <c r="AY294" s="36"/>
    </row>
    <row r="295" spans="2:51" ht="17.25">
      <c r="B295" s="36"/>
      <c r="P295" s="36"/>
      <c r="AH295" s="36"/>
      <c r="AY295" s="36"/>
    </row>
    <row r="296" spans="2:51" ht="17.25">
      <c r="B296" s="36"/>
      <c r="P296" s="36"/>
      <c r="AH296" s="36"/>
      <c r="AY296" s="36"/>
    </row>
    <row r="297" spans="2:51" ht="17.25">
      <c r="B297" s="36"/>
      <c r="P297" s="36"/>
      <c r="AH297" s="36"/>
      <c r="AY297" s="36"/>
    </row>
    <row r="298" spans="2:51" ht="17.25">
      <c r="B298" s="36"/>
      <c r="P298" s="36"/>
      <c r="AH298" s="36"/>
      <c r="AY298" s="36"/>
    </row>
    <row r="299" spans="2:51" ht="17.25">
      <c r="B299" s="36"/>
      <c r="P299" s="36"/>
      <c r="AH299" s="36"/>
      <c r="AY299" s="36"/>
    </row>
    <row r="300" spans="2:51" ht="17.25">
      <c r="B300" s="36"/>
      <c r="P300" s="36"/>
      <c r="AH300" s="36"/>
      <c r="AY300" s="36"/>
    </row>
    <row r="301" spans="2:51" ht="17.25">
      <c r="B301" s="36"/>
      <c r="P301" s="36"/>
      <c r="AH301" s="36"/>
      <c r="AY301" s="36"/>
    </row>
  </sheetData>
  <printOptions/>
  <pageMargins left="0.5905511811023623" right="0.5905511811023623" top="0.5905511811023623" bottom="0.5905511811023623" header="0.5118110236220472" footer="0.5118110236220472"/>
  <pageSetup fitToWidth="4" horizontalDpi="600" verticalDpi="600" orientation="portrait" paperSize="9" scale="87" r:id="rId1"/>
  <colBreaks count="3" manualBreakCount="3">
    <brk id="14" max="80" man="1"/>
    <brk id="32" max="80" man="1"/>
    <brk id="49" max="80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01"/>
  <sheetViews>
    <sheetView showGridLines="0" view="pageBreakPreview" zoomScaleSheetLayoutView="100" workbookViewId="0" topLeftCell="A1">
      <selection activeCell="I1" sqref="I1:I16384"/>
    </sheetView>
  </sheetViews>
  <sheetFormatPr defaultColWidth="10.66015625" defaultRowHeight="18"/>
  <cols>
    <col min="1" max="1" width="0.8359375" style="0" customWidth="1"/>
    <col min="2" max="2" width="13.41015625" style="0" customWidth="1"/>
    <col min="3" max="8" width="9.66015625" style="0" customWidth="1"/>
    <col min="9" max="9" width="25.66015625" style="0" customWidth="1"/>
  </cols>
  <sheetData>
    <row r="1" s="36" customFormat="1" ht="10.5" customHeight="1">
      <c r="B1" s="20" t="s">
        <v>139</v>
      </c>
    </row>
    <row r="2" spans="2:7" s="36" customFormat="1" ht="10.5" customHeight="1" thickBot="1">
      <c r="B2" s="20" t="s">
        <v>140</v>
      </c>
      <c r="D2" s="77"/>
      <c r="F2" s="101" t="s">
        <v>141</v>
      </c>
      <c r="G2" s="36" t="s">
        <v>245</v>
      </c>
    </row>
    <row r="3" spans="1:8" s="134" customFormat="1" ht="12.75" customHeight="1" thickBot="1">
      <c r="A3" s="417"/>
      <c r="B3" s="221" t="s">
        <v>1</v>
      </c>
      <c r="C3" s="219" t="s">
        <v>142</v>
      </c>
      <c r="D3" s="211" t="s">
        <v>124</v>
      </c>
      <c r="E3" s="210" t="s">
        <v>143</v>
      </c>
      <c r="F3" s="210" t="s">
        <v>144</v>
      </c>
      <c r="G3" s="212" t="s">
        <v>145</v>
      </c>
      <c r="H3" s="213" t="s">
        <v>146</v>
      </c>
    </row>
    <row r="4" spans="1:8" s="36" customFormat="1" ht="10.5" customHeight="1">
      <c r="A4" s="81"/>
      <c r="B4" s="89" t="s">
        <v>3</v>
      </c>
      <c r="C4" s="192">
        <v>15773</v>
      </c>
      <c r="D4" s="182">
        <v>418</v>
      </c>
      <c r="E4" s="182">
        <v>371</v>
      </c>
      <c r="F4" s="182">
        <v>328</v>
      </c>
      <c r="G4" s="215">
        <f>(D4+E4)/C4*100</f>
        <v>5.002218981804349</v>
      </c>
      <c r="H4" s="216">
        <f>(D4+E4+F4)/(C4+F4)*100</f>
        <v>6.937457300788771</v>
      </c>
    </row>
    <row r="5" spans="1:8" s="36" customFormat="1" ht="10.5" customHeight="1">
      <c r="A5" s="94"/>
      <c r="B5" s="95" t="s">
        <v>4</v>
      </c>
      <c r="C5" s="193">
        <v>30861</v>
      </c>
      <c r="D5" s="184">
        <v>2152</v>
      </c>
      <c r="E5" s="184">
        <v>1898</v>
      </c>
      <c r="F5" s="184">
        <v>1148</v>
      </c>
      <c r="G5" s="217">
        <f>(D5+E5)/C5*100</f>
        <v>13.123359580052494</v>
      </c>
      <c r="H5" s="218">
        <f>(D5+E5+F5)/(C5+F5)*100</f>
        <v>16.239182729857227</v>
      </c>
    </row>
    <row r="6" spans="1:8" s="36" customFormat="1" ht="10.5" customHeight="1">
      <c r="A6" s="94"/>
      <c r="B6" s="95" t="s">
        <v>5</v>
      </c>
      <c r="C6" s="193">
        <v>47583</v>
      </c>
      <c r="D6" s="184">
        <v>1865</v>
      </c>
      <c r="E6" s="184">
        <v>4407</v>
      </c>
      <c r="F6" s="184">
        <v>2648</v>
      </c>
      <c r="G6" s="217">
        <f>(D6+E6)/C6*100</f>
        <v>13.181178151860959</v>
      </c>
      <c r="H6" s="218">
        <f>(D6+E6+F6)/(C6+F6)*100</f>
        <v>17.75795823296371</v>
      </c>
    </row>
    <row r="7" spans="1:8" s="36" customFormat="1" ht="10.5" customHeight="1">
      <c r="A7" s="94"/>
      <c r="B7" s="95" t="s">
        <v>6</v>
      </c>
      <c r="C7" s="193">
        <v>45131</v>
      </c>
      <c r="D7" s="184">
        <v>1657</v>
      </c>
      <c r="E7" s="184">
        <v>2636</v>
      </c>
      <c r="F7" s="184">
        <v>2972</v>
      </c>
      <c r="G7" s="217">
        <f aca="true" t="shared" si="0" ref="G7:G70">(D7+E7)/C7*100</f>
        <v>9.512308612705237</v>
      </c>
      <c r="H7" s="218">
        <f aca="true" t="shared" si="1" ref="H7:H70">(D7+E7+F7)/(C7+F7)*100</f>
        <v>15.10300812839116</v>
      </c>
    </row>
    <row r="8" spans="1:8" s="36" customFormat="1" ht="10.5" customHeight="1">
      <c r="A8" s="94"/>
      <c r="B8" s="95" t="s">
        <v>7</v>
      </c>
      <c r="C8" s="193">
        <v>75715</v>
      </c>
      <c r="D8" s="184">
        <v>10413</v>
      </c>
      <c r="E8" s="184">
        <v>8875</v>
      </c>
      <c r="F8" s="184">
        <v>0</v>
      </c>
      <c r="G8" s="217">
        <f t="shared" si="0"/>
        <v>25.474476655880608</v>
      </c>
      <c r="H8" s="218">
        <f t="shared" si="1"/>
        <v>25.474476655880608</v>
      </c>
    </row>
    <row r="9" spans="1:8" s="36" customFormat="1" ht="10.5" customHeight="1">
      <c r="A9" s="94"/>
      <c r="B9" s="95" t="s">
        <v>8</v>
      </c>
      <c r="C9" s="193">
        <v>17346</v>
      </c>
      <c r="D9" s="184">
        <v>2155</v>
      </c>
      <c r="E9" s="184">
        <v>757</v>
      </c>
      <c r="F9" s="184">
        <v>0</v>
      </c>
      <c r="G9" s="217">
        <f t="shared" si="0"/>
        <v>16.78773204196933</v>
      </c>
      <c r="H9" s="218">
        <f t="shared" si="1"/>
        <v>16.78773204196933</v>
      </c>
    </row>
    <row r="10" spans="1:8" s="36" customFormat="1" ht="10.5" customHeight="1">
      <c r="A10" s="94"/>
      <c r="B10" s="95" t="s">
        <v>9</v>
      </c>
      <c r="C10" s="193">
        <v>28557</v>
      </c>
      <c r="D10" s="184">
        <v>3662</v>
      </c>
      <c r="E10" s="184">
        <v>15025</v>
      </c>
      <c r="F10" s="184">
        <v>597</v>
      </c>
      <c r="G10" s="217">
        <f t="shared" si="0"/>
        <v>65.43754596071017</v>
      </c>
      <c r="H10" s="218">
        <f t="shared" si="1"/>
        <v>66.14529738629348</v>
      </c>
    </row>
    <row r="11" spans="1:8" s="36" customFormat="1" ht="10.5" customHeight="1">
      <c r="A11" s="94"/>
      <c r="B11" s="95" t="s">
        <v>10</v>
      </c>
      <c r="C11" s="193">
        <v>100176</v>
      </c>
      <c r="D11" s="184">
        <v>13696</v>
      </c>
      <c r="E11" s="184">
        <v>1160</v>
      </c>
      <c r="F11" s="184">
        <v>29</v>
      </c>
      <c r="G11" s="217">
        <f t="shared" si="0"/>
        <v>14.82989937709631</v>
      </c>
      <c r="H11" s="218">
        <f t="shared" si="1"/>
        <v>14.85454817623871</v>
      </c>
    </row>
    <row r="12" spans="1:8" s="36" customFormat="1" ht="10.5" customHeight="1">
      <c r="A12" s="94"/>
      <c r="B12" s="95" t="s">
        <v>11</v>
      </c>
      <c r="C12" s="193">
        <v>42039</v>
      </c>
      <c r="D12" s="184">
        <v>1816</v>
      </c>
      <c r="E12" s="184">
        <v>958</v>
      </c>
      <c r="F12" s="184">
        <v>3109</v>
      </c>
      <c r="G12" s="217">
        <f t="shared" si="0"/>
        <v>6.598634601203644</v>
      </c>
      <c r="H12" s="218">
        <f t="shared" si="1"/>
        <v>13.030477540533356</v>
      </c>
    </row>
    <row r="13" spans="1:8" s="36" customFormat="1" ht="10.5" customHeight="1">
      <c r="A13" s="94"/>
      <c r="B13" s="95" t="s">
        <v>12</v>
      </c>
      <c r="C13" s="193">
        <v>78145</v>
      </c>
      <c r="D13" s="184">
        <v>998</v>
      </c>
      <c r="E13" s="184">
        <v>2501</v>
      </c>
      <c r="F13" s="184">
        <v>14177</v>
      </c>
      <c r="G13" s="217">
        <f t="shared" si="0"/>
        <v>4.4775737411222725</v>
      </c>
      <c r="H13" s="218">
        <f t="shared" si="1"/>
        <v>19.14603236498343</v>
      </c>
    </row>
    <row r="14" spans="1:8" s="36" customFormat="1" ht="10.5" customHeight="1">
      <c r="A14" s="94"/>
      <c r="B14" s="95" t="s">
        <v>13</v>
      </c>
      <c r="C14" s="193">
        <v>226165</v>
      </c>
      <c r="D14" s="184">
        <v>20520</v>
      </c>
      <c r="E14" s="184">
        <v>4848</v>
      </c>
      <c r="F14" s="184">
        <v>13588</v>
      </c>
      <c r="G14" s="217">
        <f t="shared" si="0"/>
        <v>11.216589657993058</v>
      </c>
      <c r="H14" s="218">
        <f t="shared" si="1"/>
        <v>16.248388966978517</v>
      </c>
    </row>
    <row r="15" spans="1:8" s="36" customFormat="1" ht="10.5" customHeight="1">
      <c r="A15" s="94"/>
      <c r="B15" s="95" t="s">
        <v>14</v>
      </c>
      <c r="C15" s="193">
        <v>39011</v>
      </c>
      <c r="D15" s="184">
        <v>44</v>
      </c>
      <c r="E15" s="184">
        <v>3179</v>
      </c>
      <c r="F15" s="184">
        <v>5217</v>
      </c>
      <c r="G15" s="217">
        <f t="shared" si="0"/>
        <v>8.261772320627516</v>
      </c>
      <c r="H15" s="218">
        <f t="shared" si="1"/>
        <v>19.082933888034727</v>
      </c>
    </row>
    <row r="16" spans="1:8" s="36" customFormat="1" ht="10.5" customHeight="1">
      <c r="A16" s="94"/>
      <c r="B16" s="95" t="s">
        <v>15</v>
      </c>
      <c r="C16" s="193">
        <v>45252</v>
      </c>
      <c r="D16" s="184">
        <v>6529</v>
      </c>
      <c r="E16" s="184">
        <v>3984</v>
      </c>
      <c r="F16" s="184">
        <v>756</v>
      </c>
      <c r="G16" s="217">
        <f t="shared" si="0"/>
        <v>23.23212233713427</v>
      </c>
      <c r="H16" s="218">
        <f t="shared" si="1"/>
        <v>24.49356633628934</v>
      </c>
    </row>
    <row r="17" spans="1:8" s="36" customFormat="1" ht="10.5" customHeight="1">
      <c r="A17" s="94"/>
      <c r="B17" s="95" t="s">
        <v>16</v>
      </c>
      <c r="C17" s="193">
        <v>26803</v>
      </c>
      <c r="D17" s="184">
        <v>2779</v>
      </c>
      <c r="E17" s="184">
        <v>1368</v>
      </c>
      <c r="F17" s="184">
        <v>2018</v>
      </c>
      <c r="G17" s="217">
        <f t="shared" si="0"/>
        <v>15.472148640077604</v>
      </c>
      <c r="H17" s="218">
        <f t="shared" si="1"/>
        <v>21.390652649110024</v>
      </c>
    </row>
    <row r="18" spans="1:8" s="36" customFormat="1" ht="10.5" customHeight="1">
      <c r="A18" s="94"/>
      <c r="B18" s="95" t="s">
        <v>17</v>
      </c>
      <c r="C18" s="193">
        <v>25341</v>
      </c>
      <c r="D18" s="184">
        <v>19</v>
      </c>
      <c r="E18" s="184">
        <v>1801</v>
      </c>
      <c r="F18" s="184">
        <v>1854</v>
      </c>
      <c r="G18" s="217">
        <f t="shared" si="0"/>
        <v>7.182037015113847</v>
      </c>
      <c r="H18" s="218">
        <f t="shared" si="1"/>
        <v>13.509836366979226</v>
      </c>
    </row>
    <row r="19" spans="1:8" s="36" customFormat="1" ht="10.5" customHeight="1">
      <c r="A19" s="94"/>
      <c r="B19" s="95" t="s">
        <v>18</v>
      </c>
      <c r="C19" s="193">
        <v>18479</v>
      </c>
      <c r="D19" s="184">
        <v>463</v>
      </c>
      <c r="E19" s="184">
        <v>1095</v>
      </c>
      <c r="F19" s="184">
        <v>2928</v>
      </c>
      <c r="G19" s="217">
        <f t="shared" si="0"/>
        <v>8.431192164078142</v>
      </c>
      <c r="H19" s="218">
        <f t="shared" si="1"/>
        <v>20.95576213388144</v>
      </c>
    </row>
    <row r="20" spans="1:8" s="36" customFormat="1" ht="10.5" customHeight="1">
      <c r="A20" s="94"/>
      <c r="B20" s="95" t="s">
        <v>19</v>
      </c>
      <c r="C20" s="193">
        <v>25876</v>
      </c>
      <c r="D20" s="184">
        <v>566</v>
      </c>
      <c r="E20" s="184">
        <v>1395</v>
      </c>
      <c r="F20" s="184">
        <v>4743</v>
      </c>
      <c r="G20" s="217">
        <f t="shared" si="0"/>
        <v>7.578451074354614</v>
      </c>
      <c r="H20" s="218">
        <f t="shared" si="1"/>
        <v>21.894901858323262</v>
      </c>
    </row>
    <row r="21" spans="1:8" s="36" customFormat="1" ht="10.5" customHeight="1">
      <c r="A21" s="94"/>
      <c r="B21" s="95" t="s">
        <v>20</v>
      </c>
      <c r="C21" s="193">
        <v>240044</v>
      </c>
      <c r="D21" s="184">
        <v>11216</v>
      </c>
      <c r="E21" s="184">
        <v>7509</v>
      </c>
      <c r="F21" s="184">
        <v>25575</v>
      </c>
      <c r="G21" s="217">
        <f t="shared" si="0"/>
        <v>7.80065321357751</v>
      </c>
      <c r="H21" s="218">
        <f t="shared" si="1"/>
        <v>16.678023785949048</v>
      </c>
    </row>
    <row r="22" spans="1:8" s="36" customFormat="1" ht="10.5" customHeight="1">
      <c r="A22" s="94"/>
      <c r="B22" s="95" t="s">
        <v>21</v>
      </c>
      <c r="C22" s="193">
        <v>6269</v>
      </c>
      <c r="D22" s="184">
        <v>23</v>
      </c>
      <c r="E22" s="184">
        <v>1082</v>
      </c>
      <c r="F22" s="184">
        <v>1013</v>
      </c>
      <c r="G22" s="217">
        <f t="shared" si="0"/>
        <v>17.6264156962833</v>
      </c>
      <c r="H22" s="218">
        <f t="shared" si="1"/>
        <v>29.085416094479537</v>
      </c>
    </row>
    <row r="23" spans="1:8" s="36" customFormat="1" ht="10.5" customHeight="1">
      <c r="A23" s="94"/>
      <c r="B23" s="95" t="s">
        <v>22</v>
      </c>
      <c r="C23" s="193">
        <v>25664</v>
      </c>
      <c r="D23" s="184">
        <v>2241</v>
      </c>
      <c r="E23" s="184">
        <v>1147</v>
      </c>
      <c r="F23" s="184">
        <v>3969</v>
      </c>
      <c r="G23" s="217">
        <f t="shared" si="0"/>
        <v>13.201371571072318</v>
      </c>
      <c r="H23" s="218">
        <f t="shared" si="1"/>
        <v>24.827050922957515</v>
      </c>
    </row>
    <row r="24" spans="1:8" s="36" customFormat="1" ht="10.5" customHeight="1">
      <c r="A24" s="94"/>
      <c r="B24" s="95" t="s">
        <v>23</v>
      </c>
      <c r="C24" s="193">
        <v>18120</v>
      </c>
      <c r="D24" s="184">
        <v>342</v>
      </c>
      <c r="E24" s="184">
        <v>1716</v>
      </c>
      <c r="F24" s="184">
        <v>1433</v>
      </c>
      <c r="G24" s="217">
        <f t="shared" si="0"/>
        <v>11.357615894039736</v>
      </c>
      <c r="H24" s="218">
        <f t="shared" si="1"/>
        <v>17.854037743568764</v>
      </c>
    </row>
    <row r="25" spans="1:8" s="36" customFormat="1" ht="10.5" customHeight="1">
      <c r="A25" s="94"/>
      <c r="B25" s="95" t="s">
        <v>24</v>
      </c>
      <c r="C25" s="193">
        <v>10682</v>
      </c>
      <c r="D25" s="184">
        <v>230</v>
      </c>
      <c r="E25" s="184">
        <v>482</v>
      </c>
      <c r="F25" s="184">
        <v>32</v>
      </c>
      <c r="G25" s="217">
        <f t="shared" si="0"/>
        <v>6.665418460962366</v>
      </c>
      <c r="H25" s="218">
        <f t="shared" si="1"/>
        <v>6.944185178271421</v>
      </c>
    </row>
    <row r="26" spans="1:8" s="36" customFormat="1" ht="10.5" customHeight="1">
      <c r="A26" s="94"/>
      <c r="B26" s="95" t="s">
        <v>25</v>
      </c>
      <c r="C26" s="193">
        <v>7517</v>
      </c>
      <c r="D26" s="184">
        <v>400</v>
      </c>
      <c r="E26" s="184">
        <v>2222</v>
      </c>
      <c r="F26" s="184">
        <v>125</v>
      </c>
      <c r="G26" s="217">
        <f t="shared" si="0"/>
        <v>34.880936543833975</v>
      </c>
      <c r="H26" s="218">
        <f t="shared" si="1"/>
        <v>35.94608741167234</v>
      </c>
    </row>
    <row r="27" spans="1:8" s="36" customFormat="1" ht="10.5" customHeight="1">
      <c r="A27" s="94"/>
      <c r="B27" s="95" t="s">
        <v>26</v>
      </c>
      <c r="C27" s="193">
        <v>4707</v>
      </c>
      <c r="D27" s="184">
        <v>97</v>
      </c>
      <c r="E27" s="184">
        <v>396</v>
      </c>
      <c r="F27" s="184">
        <v>139</v>
      </c>
      <c r="G27" s="217">
        <f t="shared" si="0"/>
        <v>10.473762481410665</v>
      </c>
      <c r="H27" s="218">
        <f t="shared" si="1"/>
        <v>13.041683862979777</v>
      </c>
    </row>
    <row r="28" spans="1:8" s="36" customFormat="1" ht="10.5" customHeight="1">
      <c r="A28" s="94"/>
      <c r="B28" s="95" t="s">
        <v>27</v>
      </c>
      <c r="C28" s="193">
        <v>3798</v>
      </c>
      <c r="D28" s="184">
        <v>139</v>
      </c>
      <c r="E28" s="184">
        <v>317</v>
      </c>
      <c r="F28" s="184">
        <v>30</v>
      </c>
      <c r="G28" s="217">
        <f t="shared" si="0"/>
        <v>12.006319115323855</v>
      </c>
      <c r="H28" s="218">
        <f t="shared" si="1"/>
        <v>12.695924764890282</v>
      </c>
    </row>
    <row r="29" spans="1:8" s="36" customFormat="1" ht="10.5" customHeight="1">
      <c r="A29" s="94"/>
      <c r="B29" s="95" t="s">
        <v>28</v>
      </c>
      <c r="C29" s="193">
        <v>4342</v>
      </c>
      <c r="D29" s="184">
        <v>0</v>
      </c>
      <c r="E29" s="184">
        <v>366</v>
      </c>
      <c r="F29" s="184">
        <v>34</v>
      </c>
      <c r="G29" s="217">
        <f t="shared" si="0"/>
        <v>8.429295255642561</v>
      </c>
      <c r="H29" s="218">
        <f t="shared" si="1"/>
        <v>9.140767824497258</v>
      </c>
    </row>
    <row r="30" spans="1:8" s="36" customFormat="1" ht="10.5" customHeight="1">
      <c r="A30" s="94"/>
      <c r="B30" s="95" t="s">
        <v>29</v>
      </c>
      <c r="C30" s="193">
        <v>6966</v>
      </c>
      <c r="D30" s="184">
        <v>1154</v>
      </c>
      <c r="E30" s="184">
        <v>592</v>
      </c>
      <c r="F30" s="184">
        <v>332</v>
      </c>
      <c r="G30" s="217">
        <f t="shared" si="0"/>
        <v>25.064599483204137</v>
      </c>
      <c r="H30" s="218">
        <f t="shared" si="1"/>
        <v>28.473554398465335</v>
      </c>
    </row>
    <row r="31" spans="1:8" s="36" customFormat="1" ht="10.5" customHeight="1">
      <c r="A31" s="94"/>
      <c r="B31" s="95" t="s">
        <v>30</v>
      </c>
      <c r="C31" s="193">
        <v>3380</v>
      </c>
      <c r="D31" s="184">
        <v>96</v>
      </c>
      <c r="E31" s="184">
        <v>329</v>
      </c>
      <c r="F31" s="184">
        <v>143</v>
      </c>
      <c r="G31" s="217">
        <f t="shared" si="0"/>
        <v>12.57396449704142</v>
      </c>
      <c r="H31" s="218">
        <f t="shared" si="1"/>
        <v>16.122622764689183</v>
      </c>
    </row>
    <row r="32" spans="1:8" s="36" customFormat="1" ht="10.5" customHeight="1">
      <c r="A32" s="94"/>
      <c r="B32" s="95" t="s">
        <v>31</v>
      </c>
      <c r="C32" s="193">
        <v>5290</v>
      </c>
      <c r="D32" s="184">
        <v>1241</v>
      </c>
      <c r="E32" s="184">
        <v>271</v>
      </c>
      <c r="F32" s="184">
        <v>62</v>
      </c>
      <c r="G32" s="217">
        <f t="shared" si="0"/>
        <v>28.58223062381853</v>
      </c>
      <c r="H32" s="218">
        <f t="shared" si="1"/>
        <v>29.409566517189834</v>
      </c>
    </row>
    <row r="33" spans="1:8" s="36" customFormat="1" ht="10.5" customHeight="1">
      <c r="A33" s="94"/>
      <c r="B33" s="95" t="s">
        <v>32</v>
      </c>
      <c r="C33" s="193">
        <v>2454</v>
      </c>
      <c r="D33" s="184">
        <v>443</v>
      </c>
      <c r="E33" s="184">
        <v>238</v>
      </c>
      <c r="F33" s="184">
        <v>158</v>
      </c>
      <c r="G33" s="217">
        <f t="shared" si="0"/>
        <v>27.750611246943762</v>
      </c>
      <c r="H33" s="218">
        <f t="shared" si="1"/>
        <v>32.12098009188362</v>
      </c>
    </row>
    <row r="34" spans="1:8" s="36" customFormat="1" ht="10.5" customHeight="1">
      <c r="A34" s="94"/>
      <c r="B34" s="95" t="s">
        <v>33</v>
      </c>
      <c r="C34" s="193">
        <v>2785</v>
      </c>
      <c r="D34" s="184">
        <v>469</v>
      </c>
      <c r="E34" s="184">
        <v>218</v>
      </c>
      <c r="F34" s="184">
        <v>94</v>
      </c>
      <c r="G34" s="217">
        <f t="shared" si="0"/>
        <v>24.66786355475763</v>
      </c>
      <c r="H34" s="218">
        <f t="shared" si="1"/>
        <v>27.127474817645016</v>
      </c>
    </row>
    <row r="35" spans="1:8" s="36" customFormat="1" ht="10.5" customHeight="1">
      <c r="A35" s="94"/>
      <c r="B35" s="95" t="s">
        <v>34</v>
      </c>
      <c r="C35" s="193">
        <v>6181</v>
      </c>
      <c r="D35" s="184">
        <v>696</v>
      </c>
      <c r="E35" s="184">
        <v>182</v>
      </c>
      <c r="F35" s="184">
        <v>173</v>
      </c>
      <c r="G35" s="217">
        <f t="shared" si="0"/>
        <v>14.20482122633878</v>
      </c>
      <c r="H35" s="218">
        <f t="shared" si="1"/>
        <v>16.540761724897703</v>
      </c>
    </row>
    <row r="36" spans="1:8" s="36" customFormat="1" ht="10.5" customHeight="1">
      <c r="A36" s="94"/>
      <c r="B36" s="95" t="s">
        <v>35</v>
      </c>
      <c r="C36" s="193">
        <v>15505</v>
      </c>
      <c r="D36" s="184">
        <v>1314</v>
      </c>
      <c r="E36" s="184">
        <v>492</v>
      </c>
      <c r="F36" s="184">
        <v>796</v>
      </c>
      <c r="G36" s="217">
        <f t="shared" si="0"/>
        <v>11.647855530474041</v>
      </c>
      <c r="H36" s="218">
        <f t="shared" si="1"/>
        <v>15.962210907306302</v>
      </c>
    </row>
    <row r="37" spans="1:8" s="36" customFormat="1" ht="10.5" customHeight="1">
      <c r="A37" s="94"/>
      <c r="B37" s="95" t="s">
        <v>36</v>
      </c>
      <c r="C37" s="193">
        <v>6953</v>
      </c>
      <c r="D37" s="184">
        <v>702</v>
      </c>
      <c r="E37" s="184">
        <v>984</v>
      </c>
      <c r="F37" s="184">
        <v>0</v>
      </c>
      <c r="G37" s="217">
        <f t="shared" si="0"/>
        <v>24.248525816194448</v>
      </c>
      <c r="H37" s="218">
        <f t="shared" si="1"/>
        <v>24.248525816194448</v>
      </c>
    </row>
    <row r="38" spans="1:8" s="36" customFormat="1" ht="10.5" customHeight="1">
      <c r="A38" s="94"/>
      <c r="B38" s="95" t="s">
        <v>37</v>
      </c>
      <c r="C38" s="193">
        <v>7227</v>
      </c>
      <c r="D38" s="184">
        <v>1078</v>
      </c>
      <c r="E38" s="184">
        <v>0</v>
      </c>
      <c r="F38" s="184">
        <v>1020</v>
      </c>
      <c r="G38" s="217">
        <f t="shared" si="0"/>
        <v>14.916286149162861</v>
      </c>
      <c r="H38" s="218">
        <f t="shared" si="1"/>
        <v>25.43955377713108</v>
      </c>
    </row>
    <row r="39" spans="1:8" s="36" customFormat="1" ht="10.5" customHeight="1">
      <c r="A39" s="94"/>
      <c r="B39" s="95" t="s">
        <v>38</v>
      </c>
      <c r="C39" s="193">
        <v>12183</v>
      </c>
      <c r="D39" s="184">
        <v>1837</v>
      </c>
      <c r="E39" s="184">
        <v>249</v>
      </c>
      <c r="F39" s="184">
        <v>0</v>
      </c>
      <c r="G39" s="217">
        <f t="shared" si="0"/>
        <v>17.12221948616925</v>
      </c>
      <c r="H39" s="218">
        <f t="shared" si="1"/>
        <v>17.12221948616925</v>
      </c>
    </row>
    <row r="40" spans="1:8" s="36" customFormat="1" ht="10.5" customHeight="1">
      <c r="A40" s="94"/>
      <c r="B40" s="95" t="s">
        <v>39</v>
      </c>
      <c r="C40" s="193">
        <v>8537</v>
      </c>
      <c r="D40" s="184">
        <v>5</v>
      </c>
      <c r="E40" s="184">
        <v>5724</v>
      </c>
      <c r="F40" s="184">
        <v>260</v>
      </c>
      <c r="G40" s="217">
        <f t="shared" si="0"/>
        <v>67.10788333138105</v>
      </c>
      <c r="H40" s="218">
        <f t="shared" si="1"/>
        <v>68.08002728202797</v>
      </c>
    </row>
    <row r="41" spans="1:8" s="36" customFormat="1" ht="10.5" customHeight="1">
      <c r="A41" s="94"/>
      <c r="B41" s="95" t="s">
        <v>40</v>
      </c>
      <c r="C41" s="193">
        <v>2184</v>
      </c>
      <c r="D41" s="184">
        <v>117</v>
      </c>
      <c r="E41" s="184">
        <v>130</v>
      </c>
      <c r="F41" s="184">
        <v>349</v>
      </c>
      <c r="G41" s="217">
        <f t="shared" si="0"/>
        <v>11.30952380952381</v>
      </c>
      <c r="H41" s="218">
        <f t="shared" si="1"/>
        <v>23.52941176470588</v>
      </c>
    </row>
    <row r="42" spans="1:8" s="36" customFormat="1" ht="10.5" customHeight="1">
      <c r="A42" s="94"/>
      <c r="B42" s="95" t="s">
        <v>41</v>
      </c>
      <c r="C42" s="193">
        <v>4122</v>
      </c>
      <c r="D42" s="184">
        <v>5</v>
      </c>
      <c r="E42" s="184">
        <v>553</v>
      </c>
      <c r="F42" s="184">
        <v>651</v>
      </c>
      <c r="G42" s="217">
        <f t="shared" si="0"/>
        <v>13.537117903930133</v>
      </c>
      <c r="H42" s="218">
        <f t="shared" si="1"/>
        <v>25.32998114393463</v>
      </c>
    </row>
    <row r="43" spans="1:8" s="36" customFormat="1" ht="10.5" customHeight="1">
      <c r="A43" s="94"/>
      <c r="B43" s="95" t="s">
        <v>42</v>
      </c>
      <c r="C43" s="193">
        <v>4347</v>
      </c>
      <c r="D43" s="184">
        <v>470</v>
      </c>
      <c r="E43" s="184">
        <v>490</v>
      </c>
      <c r="F43" s="184">
        <v>268</v>
      </c>
      <c r="G43" s="217">
        <f t="shared" si="0"/>
        <v>22.084195997239476</v>
      </c>
      <c r="H43" s="218">
        <f t="shared" si="1"/>
        <v>26.608884073672805</v>
      </c>
    </row>
    <row r="44" spans="1:8" s="36" customFormat="1" ht="10.5" customHeight="1">
      <c r="A44" s="94"/>
      <c r="B44" s="95" t="s">
        <v>43</v>
      </c>
      <c r="C44" s="193">
        <v>2419</v>
      </c>
      <c r="D44" s="184">
        <v>0</v>
      </c>
      <c r="E44" s="184">
        <v>491</v>
      </c>
      <c r="F44" s="184">
        <v>301</v>
      </c>
      <c r="G44" s="217">
        <f t="shared" si="0"/>
        <v>20.297643654402645</v>
      </c>
      <c r="H44" s="218">
        <f t="shared" si="1"/>
        <v>29.117647058823533</v>
      </c>
    </row>
    <row r="45" spans="1:8" s="36" customFormat="1" ht="10.5" customHeight="1">
      <c r="A45" s="94"/>
      <c r="B45" s="95" t="s">
        <v>44</v>
      </c>
      <c r="C45" s="193">
        <v>3595</v>
      </c>
      <c r="D45" s="184">
        <v>440</v>
      </c>
      <c r="E45" s="184">
        <v>480</v>
      </c>
      <c r="F45" s="184">
        <v>184</v>
      </c>
      <c r="G45" s="217">
        <f t="shared" si="0"/>
        <v>25.591098748261476</v>
      </c>
      <c r="H45" s="218">
        <f t="shared" si="1"/>
        <v>29.214077798359355</v>
      </c>
    </row>
    <row r="46" spans="1:8" s="36" customFormat="1" ht="10.5" customHeight="1">
      <c r="A46" s="94"/>
      <c r="B46" s="95" t="s">
        <v>45</v>
      </c>
      <c r="C46" s="193">
        <v>9669</v>
      </c>
      <c r="D46" s="184">
        <v>619</v>
      </c>
      <c r="E46" s="184">
        <v>745</v>
      </c>
      <c r="F46" s="184">
        <v>306</v>
      </c>
      <c r="G46" s="217">
        <f t="shared" si="0"/>
        <v>14.106939704209328</v>
      </c>
      <c r="H46" s="218">
        <f t="shared" si="1"/>
        <v>16.74185463659148</v>
      </c>
    </row>
    <row r="47" spans="1:8" s="36" customFormat="1" ht="10.5" customHeight="1">
      <c r="A47" s="94"/>
      <c r="B47" s="95" t="s">
        <v>46</v>
      </c>
      <c r="C47" s="193">
        <v>5668</v>
      </c>
      <c r="D47" s="184">
        <v>465</v>
      </c>
      <c r="E47" s="184">
        <v>387</v>
      </c>
      <c r="F47" s="184">
        <v>703</v>
      </c>
      <c r="G47" s="217">
        <f t="shared" si="0"/>
        <v>15.031757233592097</v>
      </c>
      <c r="H47" s="218">
        <f t="shared" si="1"/>
        <v>24.40747135457542</v>
      </c>
    </row>
    <row r="48" spans="1:8" s="36" customFormat="1" ht="10.5" customHeight="1">
      <c r="A48" s="94"/>
      <c r="B48" s="95" t="s">
        <v>47</v>
      </c>
      <c r="C48" s="193">
        <v>1365</v>
      </c>
      <c r="D48" s="184">
        <v>66</v>
      </c>
      <c r="E48" s="184">
        <v>105</v>
      </c>
      <c r="F48" s="184">
        <v>377</v>
      </c>
      <c r="G48" s="217">
        <f t="shared" si="0"/>
        <v>12.527472527472527</v>
      </c>
      <c r="H48" s="218">
        <f t="shared" si="1"/>
        <v>31.45809414466131</v>
      </c>
    </row>
    <row r="49" spans="1:8" s="36" customFormat="1" ht="10.5" customHeight="1">
      <c r="A49" s="94"/>
      <c r="B49" s="95" t="s">
        <v>48</v>
      </c>
      <c r="C49" s="193">
        <v>898</v>
      </c>
      <c r="D49" s="184">
        <v>113</v>
      </c>
      <c r="E49" s="184">
        <v>88</v>
      </c>
      <c r="F49" s="184">
        <v>84</v>
      </c>
      <c r="G49" s="217">
        <f t="shared" si="0"/>
        <v>22.383073496659243</v>
      </c>
      <c r="H49" s="218">
        <f t="shared" si="1"/>
        <v>29.022403258655803</v>
      </c>
    </row>
    <row r="50" spans="1:8" s="36" customFormat="1" ht="10.5" customHeight="1">
      <c r="A50" s="94"/>
      <c r="B50" s="95" t="s">
        <v>49</v>
      </c>
      <c r="C50" s="193">
        <v>1566</v>
      </c>
      <c r="D50" s="184">
        <v>250</v>
      </c>
      <c r="E50" s="184">
        <v>153</v>
      </c>
      <c r="F50" s="184">
        <v>130</v>
      </c>
      <c r="G50" s="217">
        <f t="shared" si="0"/>
        <v>25.734355044699875</v>
      </c>
      <c r="H50" s="218">
        <f t="shared" si="1"/>
        <v>31.42688679245283</v>
      </c>
    </row>
    <row r="51" spans="1:8" s="36" customFormat="1" ht="10.5" customHeight="1">
      <c r="A51" s="94"/>
      <c r="B51" s="95" t="s">
        <v>50</v>
      </c>
      <c r="C51" s="193">
        <v>5084</v>
      </c>
      <c r="D51" s="184">
        <v>40</v>
      </c>
      <c r="E51" s="184">
        <v>623</v>
      </c>
      <c r="F51" s="184">
        <v>436</v>
      </c>
      <c r="G51" s="217">
        <f t="shared" si="0"/>
        <v>13.040912667191188</v>
      </c>
      <c r="H51" s="218">
        <f t="shared" si="1"/>
        <v>19.909420289855074</v>
      </c>
    </row>
    <row r="52" spans="1:8" s="36" customFormat="1" ht="10.5" customHeight="1">
      <c r="A52" s="94"/>
      <c r="B52" s="95" t="s">
        <v>51</v>
      </c>
      <c r="C52" s="193">
        <v>9870</v>
      </c>
      <c r="D52" s="184">
        <v>1346</v>
      </c>
      <c r="E52" s="184">
        <v>26</v>
      </c>
      <c r="F52" s="184">
        <v>0</v>
      </c>
      <c r="G52" s="217">
        <f t="shared" si="0"/>
        <v>13.900709219858157</v>
      </c>
      <c r="H52" s="218">
        <f t="shared" si="1"/>
        <v>13.900709219858157</v>
      </c>
    </row>
    <row r="53" spans="1:8" s="36" customFormat="1" ht="10.5" customHeight="1">
      <c r="A53" s="94"/>
      <c r="B53" s="95" t="s">
        <v>52</v>
      </c>
      <c r="C53" s="193">
        <v>8192</v>
      </c>
      <c r="D53" s="184">
        <v>1274</v>
      </c>
      <c r="E53" s="184">
        <v>22</v>
      </c>
      <c r="F53" s="184">
        <v>0</v>
      </c>
      <c r="G53" s="217">
        <f t="shared" si="0"/>
        <v>15.8203125</v>
      </c>
      <c r="H53" s="218">
        <f t="shared" si="1"/>
        <v>15.8203125</v>
      </c>
    </row>
    <row r="54" spans="1:8" s="36" customFormat="1" ht="10.5" customHeight="1">
      <c r="A54" s="94"/>
      <c r="B54" s="95" t="s">
        <v>53</v>
      </c>
      <c r="C54" s="193">
        <v>11405</v>
      </c>
      <c r="D54" s="184">
        <v>87</v>
      </c>
      <c r="E54" s="184">
        <v>1505</v>
      </c>
      <c r="F54" s="184">
        <v>1128</v>
      </c>
      <c r="G54" s="217">
        <f t="shared" si="0"/>
        <v>13.958790004384042</v>
      </c>
      <c r="H54" s="218">
        <f t="shared" si="1"/>
        <v>21.70270485917179</v>
      </c>
    </row>
    <row r="55" spans="1:8" s="36" customFormat="1" ht="10.5" customHeight="1">
      <c r="A55" s="94"/>
      <c r="B55" s="95" t="s">
        <v>54</v>
      </c>
      <c r="C55" s="193">
        <v>3392</v>
      </c>
      <c r="D55" s="184">
        <v>279</v>
      </c>
      <c r="E55" s="184">
        <v>308</v>
      </c>
      <c r="F55" s="184">
        <v>305</v>
      </c>
      <c r="G55" s="217">
        <f t="shared" si="0"/>
        <v>17.305424528301888</v>
      </c>
      <c r="H55" s="218">
        <f t="shared" si="1"/>
        <v>24.12767108466324</v>
      </c>
    </row>
    <row r="56" spans="1:8" s="36" customFormat="1" ht="10.5" customHeight="1">
      <c r="A56" s="94"/>
      <c r="B56" s="95" t="s">
        <v>55</v>
      </c>
      <c r="C56" s="193">
        <v>6402</v>
      </c>
      <c r="D56" s="184">
        <v>841</v>
      </c>
      <c r="E56" s="184">
        <v>55</v>
      </c>
      <c r="F56" s="184">
        <v>1199</v>
      </c>
      <c r="G56" s="217">
        <f t="shared" si="0"/>
        <v>13.995626366760389</v>
      </c>
      <c r="H56" s="218">
        <f t="shared" si="1"/>
        <v>27.562162873306146</v>
      </c>
    </row>
    <row r="57" spans="1:8" s="36" customFormat="1" ht="10.5" customHeight="1">
      <c r="A57" s="94"/>
      <c r="B57" s="95" t="s">
        <v>56</v>
      </c>
      <c r="C57" s="193">
        <v>3728</v>
      </c>
      <c r="D57" s="184">
        <v>468</v>
      </c>
      <c r="E57" s="184">
        <v>37</v>
      </c>
      <c r="F57" s="184">
        <v>610</v>
      </c>
      <c r="G57" s="217">
        <f t="shared" si="0"/>
        <v>13.546137339055795</v>
      </c>
      <c r="H57" s="218">
        <f t="shared" si="1"/>
        <v>25.703088981097277</v>
      </c>
    </row>
    <row r="58" spans="1:8" s="36" customFormat="1" ht="10.5" customHeight="1">
      <c r="A58" s="94"/>
      <c r="B58" s="95" t="s">
        <v>57</v>
      </c>
      <c r="C58" s="193">
        <v>8390</v>
      </c>
      <c r="D58" s="184">
        <v>66</v>
      </c>
      <c r="E58" s="184">
        <v>1263</v>
      </c>
      <c r="F58" s="184">
        <v>829</v>
      </c>
      <c r="G58" s="217">
        <f t="shared" si="0"/>
        <v>15.840286054827175</v>
      </c>
      <c r="H58" s="218">
        <f t="shared" si="1"/>
        <v>23.408178761253932</v>
      </c>
    </row>
    <row r="59" spans="1:8" s="36" customFormat="1" ht="10.5" customHeight="1">
      <c r="A59" s="94"/>
      <c r="B59" s="95" t="s">
        <v>58</v>
      </c>
      <c r="C59" s="193">
        <v>5261</v>
      </c>
      <c r="D59" s="184">
        <v>364</v>
      </c>
      <c r="E59" s="184">
        <v>528</v>
      </c>
      <c r="F59" s="184">
        <v>773</v>
      </c>
      <c r="G59" s="217">
        <f t="shared" si="0"/>
        <v>16.954951530127353</v>
      </c>
      <c r="H59" s="218">
        <f t="shared" si="1"/>
        <v>27.59363606231356</v>
      </c>
    </row>
    <row r="60" spans="1:8" s="36" customFormat="1" ht="10.5" customHeight="1">
      <c r="A60" s="94"/>
      <c r="B60" s="95" t="s">
        <v>59</v>
      </c>
      <c r="C60" s="193">
        <v>2805</v>
      </c>
      <c r="D60" s="184">
        <v>0</v>
      </c>
      <c r="E60" s="184">
        <v>412</v>
      </c>
      <c r="F60" s="184">
        <v>1089</v>
      </c>
      <c r="G60" s="217">
        <f t="shared" si="0"/>
        <v>14.688057040998217</v>
      </c>
      <c r="H60" s="218">
        <f t="shared" si="1"/>
        <v>38.54648176682075</v>
      </c>
    </row>
    <row r="61" spans="1:8" s="36" customFormat="1" ht="10.5" customHeight="1">
      <c r="A61" s="94"/>
      <c r="B61" s="95" t="s">
        <v>60</v>
      </c>
      <c r="C61" s="193">
        <v>6337</v>
      </c>
      <c r="D61" s="184">
        <v>620</v>
      </c>
      <c r="E61" s="184">
        <v>306</v>
      </c>
      <c r="F61" s="184">
        <v>275</v>
      </c>
      <c r="G61" s="217">
        <f t="shared" si="0"/>
        <v>14.612592709483982</v>
      </c>
      <c r="H61" s="218">
        <f t="shared" si="1"/>
        <v>18.163944343617665</v>
      </c>
    </row>
    <row r="62" spans="1:8" s="36" customFormat="1" ht="10.5" customHeight="1">
      <c r="A62" s="94"/>
      <c r="B62" s="95" t="s">
        <v>61</v>
      </c>
      <c r="C62" s="193">
        <v>5347</v>
      </c>
      <c r="D62" s="184">
        <v>0</v>
      </c>
      <c r="E62" s="184">
        <v>446</v>
      </c>
      <c r="F62" s="184">
        <v>751</v>
      </c>
      <c r="G62" s="217">
        <f t="shared" si="0"/>
        <v>8.341125864971012</v>
      </c>
      <c r="H62" s="218">
        <f t="shared" si="1"/>
        <v>19.62938668415874</v>
      </c>
    </row>
    <row r="63" spans="1:8" s="36" customFormat="1" ht="10.5" customHeight="1">
      <c r="A63" s="94"/>
      <c r="B63" s="95" t="s">
        <v>62</v>
      </c>
      <c r="C63" s="193">
        <v>5387</v>
      </c>
      <c r="D63" s="184">
        <v>554</v>
      </c>
      <c r="E63" s="184">
        <v>329</v>
      </c>
      <c r="F63" s="184">
        <v>372</v>
      </c>
      <c r="G63" s="217">
        <f t="shared" si="0"/>
        <v>16.391312418785965</v>
      </c>
      <c r="H63" s="218">
        <f t="shared" si="1"/>
        <v>21.791977773919083</v>
      </c>
    </row>
    <row r="64" spans="1:8" s="36" customFormat="1" ht="10.5" customHeight="1">
      <c r="A64" s="94"/>
      <c r="B64" s="95" t="s">
        <v>63</v>
      </c>
      <c r="C64" s="193">
        <v>7416</v>
      </c>
      <c r="D64" s="184">
        <v>0</v>
      </c>
      <c r="E64" s="184">
        <v>516</v>
      </c>
      <c r="F64" s="184">
        <v>1367</v>
      </c>
      <c r="G64" s="217">
        <f t="shared" si="0"/>
        <v>6.957928802588997</v>
      </c>
      <c r="H64" s="218">
        <f t="shared" si="1"/>
        <v>21.439143800523738</v>
      </c>
    </row>
    <row r="65" spans="1:8" s="36" customFormat="1" ht="10.5" customHeight="1">
      <c r="A65" s="94"/>
      <c r="B65" s="95" t="s">
        <v>64</v>
      </c>
      <c r="C65" s="193">
        <v>1079</v>
      </c>
      <c r="D65" s="184">
        <v>43</v>
      </c>
      <c r="E65" s="184">
        <v>212</v>
      </c>
      <c r="F65" s="184">
        <v>272</v>
      </c>
      <c r="G65" s="217">
        <f t="shared" si="0"/>
        <v>23.632993512511586</v>
      </c>
      <c r="H65" s="218">
        <f t="shared" si="1"/>
        <v>39.00814211695041</v>
      </c>
    </row>
    <row r="66" spans="1:8" s="36" customFormat="1" ht="10.5" customHeight="1">
      <c r="A66" s="94"/>
      <c r="B66" s="95" t="s">
        <v>65</v>
      </c>
      <c r="C66" s="193">
        <v>1286</v>
      </c>
      <c r="D66" s="184">
        <v>209</v>
      </c>
      <c r="E66" s="184">
        <v>48</v>
      </c>
      <c r="F66" s="184">
        <v>89</v>
      </c>
      <c r="G66" s="217">
        <f t="shared" si="0"/>
        <v>19.984447900466563</v>
      </c>
      <c r="H66" s="218">
        <f t="shared" si="1"/>
        <v>25.163636363636364</v>
      </c>
    </row>
    <row r="67" spans="1:8" s="36" customFormat="1" ht="10.5" customHeight="1">
      <c r="A67" s="94"/>
      <c r="B67" s="95" t="s">
        <v>66</v>
      </c>
      <c r="C67" s="193">
        <v>1892</v>
      </c>
      <c r="D67" s="184">
        <v>381</v>
      </c>
      <c r="E67" s="184">
        <v>96</v>
      </c>
      <c r="F67" s="184">
        <v>279</v>
      </c>
      <c r="G67" s="217">
        <f t="shared" si="0"/>
        <v>25.21141649048626</v>
      </c>
      <c r="H67" s="218">
        <f t="shared" si="1"/>
        <v>34.82266236757255</v>
      </c>
    </row>
    <row r="68" spans="1:8" s="36" customFormat="1" ht="10.5" customHeight="1">
      <c r="A68" s="94"/>
      <c r="B68" s="95" t="s">
        <v>67</v>
      </c>
      <c r="C68" s="193">
        <v>7795</v>
      </c>
      <c r="D68" s="184">
        <v>1107</v>
      </c>
      <c r="E68" s="184">
        <v>169</v>
      </c>
      <c r="F68" s="184">
        <v>750</v>
      </c>
      <c r="G68" s="217">
        <f t="shared" si="0"/>
        <v>16.369467607440665</v>
      </c>
      <c r="H68" s="218">
        <f t="shared" si="1"/>
        <v>23.70977179637215</v>
      </c>
    </row>
    <row r="69" spans="1:8" s="36" customFormat="1" ht="10.5" customHeight="1">
      <c r="A69" s="94"/>
      <c r="B69" s="95" t="s">
        <v>68</v>
      </c>
      <c r="C69" s="193">
        <v>3824</v>
      </c>
      <c r="D69" s="184">
        <v>25</v>
      </c>
      <c r="E69" s="184">
        <v>510</v>
      </c>
      <c r="F69" s="184">
        <v>955</v>
      </c>
      <c r="G69" s="217">
        <f t="shared" si="0"/>
        <v>13.990585774058578</v>
      </c>
      <c r="H69" s="218">
        <f t="shared" si="1"/>
        <v>31.178070726093328</v>
      </c>
    </row>
    <row r="70" spans="1:8" s="36" customFormat="1" ht="10.5" customHeight="1">
      <c r="A70" s="94"/>
      <c r="B70" s="95" t="s">
        <v>69</v>
      </c>
      <c r="C70" s="193">
        <v>3834</v>
      </c>
      <c r="D70" s="184">
        <v>16</v>
      </c>
      <c r="E70" s="184">
        <v>437</v>
      </c>
      <c r="F70" s="184">
        <v>761</v>
      </c>
      <c r="G70" s="217">
        <f t="shared" si="0"/>
        <v>11.815336463223787</v>
      </c>
      <c r="H70" s="218">
        <f t="shared" si="1"/>
        <v>26.420021762785638</v>
      </c>
    </row>
    <row r="71" spans="1:8" s="36" customFormat="1" ht="10.5" customHeight="1">
      <c r="A71" s="94"/>
      <c r="B71" s="95" t="s">
        <v>70</v>
      </c>
      <c r="C71" s="193">
        <v>4661</v>
      </c>
      <c r="D71" s="184">
        <v>494</v>
      </c>
      <c r="E71" s="184">
        <v>186</v>
      </c>
      <c r="F71" s="184">
        <v>958</v>
      </c>
      <c r="G71" s="217">
        <f aca="true" t="shared" si="2" ref="G71:G77">(D71+E71)/C71*100</f>
        <v>14.589143960523494</v>
      </c>
      <c r="H71" s="218">
        <f aca="true" t="shared" si="3" ref="H71:H77">(D71+E71+F71)/(C71+F71)*100</f>
        <v>29.151094500800856</v>
      </c>
    </row>
    <row r="72" spans="1:8" s="36" customFormat="1" ht="10.5" customHeight="1">
      <c r="A72" s="94"/>
      <c r="B72" s="95" t="s">
        <v>71</v>
      </c>
      <c r="C72" s="193">
        <v>3089</v>
      </c>
      <c r="D72" s="184">
        <v>11</v>
      </c>
      <c r="E72" s="184">
        <v>1055</v>
      </c>
      <c r="F72" s="184">
        <v>633</v>
      </c>
      <c r="G72" s="217">
        <f t="shared" si="2"/>
        <v>34.509550016186466</v>
      </c>
      <c r="H72" s="218">
        <f t="shared" si="3"/>
        <v>45.647501343363786</v>
      </c>
    </row>
    <row r="73" spans="1:8" s="36" customFormat="1" ht="10.5" customHeight="1">
      <c r="A73" s="94"/>
      <c r="B73" s="95" t="s">
        <v>72</v>
      </c>
      <c r="C73" s="193">
        <v>3500</v>
      </c>
      <c r="D73" s="184">
        <v>13</v>
      </c>
      <c r="E73" s="184">
        <v>451</v>
      </c>
      <c r="F73" s="184">
        <v>349</v>
      </c>
      <c r="G73" s="217">
        <f t="shared" si="2"/>
        <v>13.257142857142856</v>
      </c>
      <c r="H73" s="218">
        <f t="shared" si="3"/>
        <v>21.12236944660951</v>
      </c>
    </row>
    <row r="74" spans="1:8" s="36" customFormat="1" ht="10.5" customHeight="1">
      <c r="A74" s="94"/>
      <c r="B74" s="95" t="s">
        <v>73</v>
      </c>
      <c r="C74" s="193">
        <v>1684</v>
      </c>
      <c r="D74" s="184">
        <v>0</v>
      </c>
      <c r="E74" s="184">
        <v>118</v>
      </c>
      <c r="F74" s="184">
        <v>0</v>
      </c>
      <c r="G74" s="217">
        <f t="shared" si="2"/>
        <v>7.007125890736342</v>
      </c>
      <c r="H74" s="218">
        <f t="shared" si="3"/>
        <v>7.007125890736342</v>
      </c>
    </row>
    <row r="75" spans="1:8" s="36" customFormat="1" ht="10.5" customHeight="1">
      <c r="A75" s="94"/>
      <c r="B75" s="95" t="s">
        <v>74</v>
      </c>
      <c r="C75" s="193">
        <v>2227</v>
      </c>
      <c r="D75" s="184">
        <v>0</v>
      </c>
      <c r="E75" s="184">
        <v>376</v>
      </c>
      <c r="F75" s="184">
        <v>44</v>
      </c>
      <c r="G75" s="217">
        <f t="shared" si="2"/>
        <v>16.883700044903456</v>
      </c>
      <c r="H75" s="218">
        <f t="shared" si="3"/>
        <v>18.494055482166445</v>
      </c>
    </row>
    <row r="76" spans="1:8" s="36" customFormat="1" ht="10.5" customHeight="1">
      <c r="A76" s="94"/>
      <c r="B76" s="95" t="s">
        <v>75</v>
      </c>
      <c r="C76" s="193">
        <v>1829</v>
      </c>
      <c r="D76" s="184">
        <v>0</v>
      </c>
      <c r="E76" s="184">
        <v>225</v>
      </c>
      <c r="F76" s="184">
        <v>637</v>
      </c>
      <c r="G76" s="217">
        <f t="shared" si="2"/>
        <v>12.301804264625478</v>
      </c>
      <c r="H76" s="218">
        <f t="shared" si="3"/>
        <v>34.95539334955393</v>
      </c>
    </row>
    <row r="77" spans="1:8" s="36" customFormat="1" ht="10.5" customHeight="1" thickBot="1">
      <c r="A77" s="415"/>
      <c r="B77" s="416" t="s">
        <v>76</v>
      </c>
      <c r="C77" s="194">
        <v>98</v>
      </c>
      <c r="D77" s="188">
        <v>0</v>
      </c>
      <c r="E77" s="188">
        <v>26</v>
      </c>
      <c r="F77" s="188">
        <v>0</v>
      </c>
      <c r="G77" s="206">
        <f t="shared" si="2"/>
        <v>26.53061224489796</v>
      </c>
      <c r="H77" s="207">
        <f t="shared" si="3"/>
        <v>26.53061224489796</v>
      </c>
    </row>
    <row r="78" spans="1:8" s="36" customFormat="1" ht="12" customHeight="1" thickBot="1">
      <c r="A78" s="78"/>
      <c r="B78" s="79" t="s">
        <v>77</v>
      </c>
      <c r="C78" s="220">
        <f>SUM(C4:C77)</f>
        <v>1448504</v>
      </c>
      <c r="D78" s="214">
        <f>SUM(D4:D77)</f>
        <v>104258</v>
      </c>
      <c r="E78" s="214">
        <f>SUM(E4:E77)</f>
        <v>94681</v>
      </c>
      <c r="F78" s="214">
        <f>SUM(F4:F77)</f>
        <v>109714</v>
      </c>
      <c r="G78" s="208">
        <f>(D78+E78)/C78*100</f>
        <v>13.734100837829926</v>
      </c>
      <c r="H78" s="209">
        <f>(D78+E78+F78)/(C78+F78)*100</f>
        <v>19.808075635116523</v>
      </c>
    </row>
    <row r="79" s="36" customFormat="1" ht="10.5" customHeight="1">
      <c r="A79" s="77"/>
    </row>
    <row r="80" spans="1:2" s="36" customFormat="1" ht="10.5" customHeight="1">
      <c r="A80" s="77"/>
      <c r="B80" s="36" t="s">
        <v>147</v>
      </c>
    </row>
    <row r="81" s="36" customFormat="1" ht="10.5" customHeight="1">
      <c r="A81" s="77"/>
    </row>
    <row r="82" s="36" customFormat="1" ht="10.5" customHeight="1">
      <c r="B82" s="36" t="s">
        <v>148</v>
      </c>
    </row>
    <row r="83" ht="17.25">
      <c r="A83" s="36"/>
    </row>
    <row r="84" ht="17.25">
      <c r="A84" s="36"/>
    </row>
    <row r="85" ht="17.25">
      <c r="A85" s="36"/>
    </row>
    <row r="86" ht="17.25">
      <c r="A86" s="36"/>
    </row>
    <row r="87" ht="17.25">
      <c r="A87" s="36"/>
    </row>
    <row r="88" ht="17.25">
      <c r="A88" s="36"/>
    </row>
    <row r="89" ht="17.25">
      <c r="A89" s="36"/>
    </row>
    <row r="90" ht="17.25">
      <c r="A90" s="36"/>
    </row>
    <row r="91" ht="17.25">
      <c r="A91" s="36"/>
    </row>
    <row r="92" ht="17.25">
      <c r="A92" s="36"/>
    </row>
    <row r="93" ht="17.25">
      <c r="A93" s="36"/>
    </row>
    <row r="94" ht="17.25">
      <c r="A94" s="36"/>
    </row>
    <row r="95" ht="17.25">
      <c r="A95" s="36"/>
    </row>
    <row r="96" ht="17.25">
      <c r="A96" s="36"/>
    </row>
    <row r="97" ht="17.25">
      <c r="A97" s="36"/>
    </row>
    <row r="98" ht="17.25">
      <c r="A98" s="36"/>
    </row>
    <row r="99" ht="17.25">
      <c r="A99" s="36"/>
    </row>
    <row r="100" ht="17.25">
      <c r="A100" s="36"/>
    </row>
    <row r="101" ht="17.25">
      <c r="A101" s="36"/>
    </row>
    <row r="102" ht="17.25">
      <c r="A102" s="36"/>
    </row>
    <row r="103" ht="17.25">
      <c r="A103" s="36"/>
    </row>
    <row r="104" ht="17.25">
      <c r="A104" s="36"/>
    </row>
    <row r="105" ht="17.25">
      <c r="A105" s="36"/>
    </row>
    <row r="106" ht="17.25">
      <c r="A106" s="36"/>
    </row>
    <row r="107" ht="17.25">
      <c r="A107" s="36"/>
    </row>
    <row r="108" ht="17.25">
      <c r="A108" s="36"/>
    </row>
    <row r="109" ht="17.25">
      <c r="A109" s="36"/>
    </row>
    <row r="110" ht="17.25">
      <c r="A110" s="36"/>
    </row>
    <row r="111" ht="17.25">
      <c r="A111" s="36"/>
    </row>
    <row r="112" ht="17.25">
      <c r="A112" s="36"/>
    </row>
    <row r="113" ht="17.25">
      <c r="A113" s="36"/>
    </row>
    <row r="114" ht="17.25">
      <c r="A114" s="36"/>
    </row>
    <row r="115" ht="17.25">
      <c r="A115" s="36"/>
    </row>
    <row r="116" ht="17.25">
      <c r="A116" s="36"/>
    </row>
    <row r="117" ht="17.25">
      <c r="A117" s="36"/>
    </row>
    <row r="118" ht="17.25">
      <c r="A118" s="36"/>
    </row>
    <row r="119" ht="17.25">
      <c r="A119" s="36"/>
    </row>
    <row r="120" ht="17.25">
      <c r="A120" s="36"/>
    </row>
    <row r="121" ht="17.25">
      <c r="A121" s="36"/>
    </row>
    <row r="122" ht="17.25">
      <c r="A122" s="36"/>
    </row>
    <row r="123" ht="17.25">
      <c r="A123" s="36"/>
    </row>
    <row r="124" ht="17.25">
      <c r="A124" s="36"/>
    </row>
    <row r="125" ht="17.25">
      <c r="A125" s="36"/>
    </row>
    <row r="126" ht="17.25">
      <c r="A126" s="36"/>
    </row>
    <row r="127" ht="17.25">
      <c r="A127" s="36"/>
    </row>
    <row r="128" ht="17.25">
      <c r="A128" s="36"/>
    </row>
    <row r="129" ht="17.25">
      <c r="A129" s="36"/>
    </row>
    <row r="130" ht="17.25">
      <c r="A130" s="36"/>
    </row>
    <row r="131" ht="17.25">
      <c r="A131" s="36"/>
    </row>
    <row r="132" ht="17.25">
      <c r="A132" s="36"/>
    </row>
    <row r="133" ht="17.25">
      <c r="A133" s="36"/>
    </row>
    <row r="134" ht="17.25">
      <c r="A134" s="36"/>
    </row>
    <row r="135" ht="17.25">
      <c r="A135" s="36"/>
    </row>
    <row r="136" ht="17.25">
      <c r="A136" s="36"/>
    </row>
    <row r="137" ht="17.25">
      <c r="A137" s="36"/>
    </row>
    <row r="138" ht="17.25">
      <c r="A138" s="36"/>
    </row>
    <row r="139" ht="17.25">
      <c r="A139" s="36"/>
    </row>
    <row r="140" ht="17.25">
      <c r="A140" s="36"/>
    </row>
    <row r="141" ht="17.25">
      <c r="A141" s="36"/>
    </row>
    <row r="142" ht="17.25">
      <c r="A142" s="36"/>
    </row>
    <row r="143" ht="17.25">
      <c r="A143" s="36"/>
    </row>
    <row r="144" ht="17.25">
      <c r="A144" s="36"/>
    </row>
    <row r="145" ht="17.25">
      <c r="A145" s="36"/>
    </row>
    <row r="146" ht="17.25">
      <c r="A146" s="36"/>
    </row>
    <row r="147" ht="17.25">
      <c r="A147" s="36"/>
    </row>
    <row r="148" ht="17.25">
      <c r="A148" s="36"/>
    </row>
    <row r="149" ht="17.25">
      <c r="A149" s="36"/>
    </row>
    <row r="150" ht="17.25">
      <c r="A150" s="36"/>
    </row>
    <row r="151" ht="17.25">
      <c r="A151" s="36"/>
    </row>
    <row r="152" ht="17.25">
      <c r="A152" s="36"/>
    </row>
    <row r="153" ht="17.25">
      <c r="A153" s="36"/>
    </row>
    <row r="154" ht="17.25">
      <c r="A154" s="36"/>
    </row>
    <row r="155" ht="17.25">
      <c r="A155" s="36"/>
    </row>
    <row r="156" ht="17.25">
      <c r="A156" s="36"/>
    </row>
    <row r="157" ht="17.25">
      <c r="A157" s="36"/>
    </row>
    <row r="158" ht="17.25">
      <c r="A158" s="36"/>
    </row>
    <row r="159" ht="17.25">
      <c r="A159" s="36"/>
    </row>
    <row r="160" ht="17.25">
      <c r="A160" s="36"/>
    </row>
    <row r="161" ht="17.25">
      <c r="A161" s="36"/>
    </row>
    <row r="162" ht="17.25">
      <c r="A162" s="36"/>
    </row>
    <row r="163" ht="17.25">
      <c r="A163" s="36"/>
    </row>
    <row r="164" ht="17.25">
      <c r="A164" s="36"/>
    </row>
    <row r="165" ht="17.25">
      <c r="A165" s="36"/>
    </row>
    <row r="166" ht="17.25">
      <c r="A166" s="36"/>
    </row>
    <row r="167" ht="17.25">
      <c r="A167" s="36"/>
    </row>
    <row r="168" ht="17.25">
      <c r="A168" s="36"/>
    </row>
    <row r="169" ht="17.25">
      <c r="A169" s="36"/>
    </row>
    <row r="170" ht="17.25">
      <c r="A170" s="36"/>
    </row>
    <row r="171" ht="17.25">
      <c r="A171" s="36"/>
    </row>
    <row r="172" ht="17.25">
      <c r="A172" s="36"/>
    </row>
    <row r="173" ht="17.25">
      <c r="A173" s="36"/>
    </row>
    <row r="174" ht="17.25">
      <c r="A174" s="36"/>
    </row>
    <row r="175" ht="17.25">
      <c r="A175" s="36"/>
    </row>
    <row r="176" ht="17.25">
      <c r="A176" s="36"/>
    </row>
    <row r="177" ht="17.25">
      <c r="A177" s="36"/>
    </row>
    <row r="178" ht="17.25">
      <c r="A178" s="36"/>
    </row>
    <row r="179" ht="17.25">
      <c r="A179" s="36"/>
    </row>
    <row r="180" ht="17.25">
      <c r="A180" s="36"/>
    </row>
    <row r="181" ht="17.25">
      <c r="A181" s="36"/>
    </row>
    <row r="182" ht="17.25">
      <c r="A182" s="36"/>
    </row>
    <row r="183" ht="17.25">
      <c r="A183" s="36"/>
    </row>
    <row r="184" ht="17.25">
      <c r="A184" s="36"/>
    </row>
    <row r="185" ht="17.25">
      <c r="A185" s="36"/>
    </row>
    <row r="186" ht="17.25">
      <c r="A186" s="36"/>
    </row>
    <row r="187" ht="17.25">
      <c r="A187" s="36"/>
    </row>
    <row r="188" ht="17.25">
      <c r="A188" s="36"/>
    </row>
    <row r="189" ht="17.25">
      <c r="A189" s="36"/>
    </row>
    <row r="190" ht="17.25">
      <c r="A190" s="36"/>
    </row>
    <row r="191" ht="17.25">
      <c r="A191" s="36"/>
    </row>
    <row r="192" ht="17.25">
      <c r="A192" s="36"/>
    </row>
    <row r="193" ht="17.25">
      <c r="A193" s="36"/>
    </row>
    <row r="194" ht="17.25">
      <c r="A194" s="36"/>
    </row>
    <row r="195" ht="17.25">
      <c r="A195" s="36"/>
    </row>
    <row r="196" ht="17.25">
      <c r="A196" s="36"/>
    </row>
    <row r="197" ht="17.25">
      <c r="A197" s="36"/>
    </row>
    <row r="198" ht="17.25">
      <c r="A198" s="36"/>
    </row>
    <row r="199" ht="17.25">
      <c r="A199" s="36"/>
    </row>
    <row r="200" ht="17.25">
      <c r="A200" s="36"/>
    </row>
    <row r="201" ht="17.25">
      <c r="A201" s="36"/>
    </row>
    <row r="202" ht="17.25">
      <c r="A202" s="36"/>
    </row>
    <row r="203" ht="17.25">
      <c r="A203" s="36"/>
    </row>
    <row r="204" ht="17.25">
      <c r="A204" s="36"/>
    </row>
    <row r="205" ht="17.25">
      <c r="A205" s="36"/>
    </row>
    <row r="206" ht="17.25">
      <c r="A206" s="36"/>
    </row>
    <row r="207" ht="17.25">
      <c r="A207" s="36"/>
    </row>
    <row r="208" ht="17.25">
      <c r="A208" s="36"/>
    </row>
    <row r="209" ht="17.25">
      <c r="A209" s="36"/>
    </row>
    <row r="210" ht="17.25">
      <c r="A210" s="36"/>
    </row>
    <row r="211" ht="17.25">
      <c r="A211" s="36"/>
    </row>
    <row r="212" ht="17.25">
      <c r="A212" s="36"/>
    </row>
    <row r="213" ht="17.25">
      <c r="A213" s="36"/>
    </row>
    <row r="214" ht="17.25">
      <c r="A214" s="36"/>
    </row>
    <row r="215" ht="17.25">
      <c r="A215" s="36"/>
    </row>
    <row r="216" ht="17.25">
      <c r="A216" s="36"/>
    </row>
    <row r="217" ht="17.25">
      <c r="A217" s="36"/>
    </row>
    <row r="218" ht="17.25">
      <c r="A218" s="36"/>
    </row>
    <row r="219" ht="17.25">
      <c r="A219" s="36"/>
    </row>
    <row r="220" ht="17.25">
      <c r="A220" s="36"/>
    </row>
    <row r="221" ht="17.25">
      <c r="A221" s="36"/>
    </row>
    <row r="222" ht="17.25">
      <c r="A222" s="36"/>
    </row>
    <row r="223" ht="17.25">
      <c r="A223" s="36"/>
    </row>
    <row r="224" ht="17.25">
      <c r="A224" s="36"/>
    </row>
    <row r="225" ht="17.25">
      <c r="A225" s="36"/>
    </row>
    <row r="226" ht="17.25">
      <c r="A226" s="36"/>
    </row>
    <row r="227" ht="17.25">
      <c r="A227" s="36"/>
    </row>
    <row r="228" ht="17.25">
      <c r="A228" s="36"/>
    </row>
    <row r="229" ht="17.25">
      <c r="A229" s="36"/>
    </row>
    <row r="230" ht="17.25">
      <c r="A230" s="36"/>
    </row>
    <row r="231" ht="17.25">
      <c r="A231" s="36"/>
    </row>
    <row r="232" ht="17.25">
      <c r="A232" s="36"/>
    </row>
    <row r="233" ht="17.25">
      <c r="A233" s="36"/>
    </row>
    <row r="234" ht="17.25">
      <c r="A234" s="36"/>
    </row>
    <row r="235" ht="17.25">
      <c r="A235" s="36"/>
    </row>
    <row r="236" ht="17.25">
      <c r="A236" s="36"/>
    </row>
    <row r="237" ht="17.25">
      <c r="A237" s="36"/>
    </row>
    <row r="238" ht="17.25">
      <c r="A238" s="36"/>
    </row>
    <row r="239" ht="17.25">
      <c r="A239" s="36"/>
    </row>
    <row r="240" ht="17.25">
      <c r="A240" s="36"/>
    </row>
    <row r="241" ht="17.25">
      <c r="A241" s="36"/>
    </row>
    <row r="242" ht="17.25">
      <c r="A242" s="36"/>
    </row>
    <row r="243" ht="17.25">
      <c r="A243" s="36"/>
    </row>
    <row r="244" ht="17.25">
      <c r="A244" s="36"/>
    </row>
    <row r="245" ht="17.25">
      <c r="A245" s="36"/>
    </row>
    <row r="246" ht="17.25">
      <c r="A246" s="36"/>
    </row>
    <row r="247" ht="17.25">
      <c r="A247" s="36"/>
    </row>
    <row r="248" ht="17.25">
      <c r="A248" s="36"/>
    </row>
    <row r="249" ht="17.25">
      <c r="A249" s="36"/>
    </row>
    <row r="250" ht="17.25">
      <c r="A250" s="36"/>
    </row>
    <row r="251" ht="17.25">
      <c r="A251" s="36"/>
    </row>
    <row r="252" ht="17.25">
      <c r="A252" s="36"/>
    </row>
    <row r="253" ht="17.25">
      <c r="A253" s="36"/>
    </row>
    <row r="254" ht="17.25">
      <c r="A254" s="36"/>
    </row>
    <row r="255" ht="17.25">
      <c r="A255" s="36"/>
    </row>
    <row r="256" ht="17.25">
      <c r="A256" s="36"/>
    </row>
    <row r="257" ht="17.25">
      <c r="A257" s="36"/>
    </row>
    <row r="258" ht="17.25">
      <c r="A258" s="36"/>
    </row>
    <row r="259" ht="17.25">
      <c r="A259" s="36"/>
    </row>
    <row r="260" ht="17.25">
      <c r="A260" s="36"/>
    </row>
    <row r="261" ht="17.25">
      <c r="A261" s="36"/>
    </row>
    <row r="262" ht="17.25">
      <c r="A262" s="36"/>
    </row>
    <row r="263" ht="17.25">
      <c r="A263" s="36"/>
    </row>
    <row r="264" ht="17.25">
      <c r="A264" s="36"/>
    </row>
    <row r="265" ht="17.25">
      <c r="A265" s="36"/>
    </row>
    <row r="266" ht="17.25">
      <c r="A266" s="36"/>
    </row>
    <row r="267" ht="17.25">
      <c r="A267" s="36"/>
    </row>
    <row r="268" ht="17.25">
      <c r="A268" s="36"/>
    </row>
    <row r="269" ht="17.25">
      <c r="A269" s="36"/>
    </row>
    <row r="270" ht="17.25">
      <c r="A270" s="36"/>
    </row>
    <row r="271" ht="17.25">
      <c r="A271" s="36"/>
    </row>
    <row r="272" ht="17.25">
      <c r="A272" s="36"/>
    </row>
    <row r="273" ht="17.25">
      <c r="A273" s="36"/>
    </row>
    <row r="274" ht="17.25">
      <c r="A274" s="36"/>
    </row>
    <row r="275" ht="17.25">
      <c r="A275" s="36"/>
    </row>
    <row r="276" ht="17.25">
      <c r="A276" s="36"/>
    </row>
    <row r="277" ht="17.25">
      <c r="A277" s="36"/>
    </row>
    <row r="278" ht="17.25">
      <c r="A278" s="36"/>
    </row>
    <row r="279" ht="17.25">
      <c r="A279" s="36"/>
    </row>
    <row r="280" ht="17.25">
      <c r="A280" s="36"/>
    </row>
    <row r="281" ht="17.25">
      <c r="A281" s="36"/>
    </row>
    <row r="282" ht="17.25">
      <c r="A282" s="36"/>
    </row>
    <row r="283" ht="17.25">
      <c r="A283" s="36"/>
    </row>
    <row r="284" ht="17.25">
      <c r="A284" s="36"/>
    </row>
    <row r="285" ht="17.25">
      <c r="A285" s="36"/>
    </row>
    <row r="286" ht="17.25">
      <c r="A286" s="36"/>
    </row>
    <row r="287" ht="17.25">
      <c r="A287" s="36"/>
    </row>
    <row r="288" ht="17.25">
      <c r="A288" s="36"/>
    </row>
    <row r="289" ht="17.25">
      <c r="A289" s="36"/>
    </row>
    <row r="290" ht="17.25">
      <c r="A290" s="36"/>
    </row>
    <row r="291" ht="17.25">
      <c r="A291" s="36"/>
    </row>
    <row r="292" ht="17.25">
      <c r="A292" s="36"/>
    </row>
    <row r="293" ht="17.25">
      <c r="A293" s="36"/>
    </row>
    <row r="294" ht="17.25">
      <c r="A294" s="36"/>
    </row>
    <row r="295" ht="17.25">
      <c r="A295" s="36"/>
    </row>
    <row r="296" ht="17.25">
      <c r="A296" s="36"/>
    </row>
    <row r="297" ht="17.25">
      <c r="A297" s="36"/>
    </row>
    <row r="298" ht="17.25">
      <c r="A298" s="36"/>
    </row>
    <row r="299" ht="17.25">
      <c r="A299" s="36"/>
    </row>
    <row r="300" ht="17.25">
      <c r="A300" s="36"/>
    </row>
    <row r="301" ht="17.25">
      <c r="A301" s="36"/>
    </row>
  </sheetData>
  <printOptions/>
  <pageMargins left="0.92" right="0.88" top="0.71" bottom="0.71" header="0.512" footer="0.51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81"/>
  <sheetViews>
    <sheetView showGridLines="0" tabSelected="1" view="pageBreakPreview" zoomScaleNormal="50" zoomScaleSheetLayoutView="100" workbookViewId="0" topLeftCell="A1">
      <selection activeCell="T1" sqref="O1:T16384"/>
    </sheetView>
  </sheetViews>
  <sheetFormatPr defaultColWidth="10.66015625" defaultRowHeight="18"/>
  <cols>
    <col min="1" max="1" width="0.8359375" style="0" customWidth="1"/>
    <col min="2" max="2" width="10.58203125" style="0" customWidth="1"/>
    <col min="3" max="10" width="5.16015625" style="0" customWidth="1"/>
    <col min="11" max="12" width="6.83203125" style="0" customWidth="1"/>
    <col min="13" max="13" width="6.83203125" style="7" customWidth="1"/>
    <col min="14" max="14" width="3.5" style="0" customWidth="1"/>
  </cols>
  <sheetData>
    <row r="1" spans="2:13" s="36" customFormat="1" ht="12" customHeight="1" thickBot="1">
      <c r="B1" s="20" t="s">
        <v>149</v>
      </c>
      <c r="L1" s="36" t="s">
        <v>241</v>
      </c>
      <c r="M1" s="222"/>
    </row>
    <row r="2" spans="1:13" s="36" customFormat="1" ht="12" customHeight="1">
      <c r="A2" s="90"/>
      <c r="B2" s="98"/>
      <c r="C2" s="501" t="s">
        <v>150</v>
      </c>
      <c r="D2" s="502"/>
      <c r="E2" s="502"/>
      <c r="F2" s="502"/>
      <c r="G2" s="502"/>
      <c r="H2" s="502"/>
      <c r="I2" s="503"/>
      <c r="J2" s="238" t="s">
        <v>177</v>
      </c>
      <c r="K2" s="238" t="s">
        <v>179</v>
      </c>
      <c r="L2" s="239"/>
      <c r="M2" s="240" t="s">
        <v>262</v>
      </c>
    </row>
    <row r="3" spans="1:13" s="36" customFormat="1" ht="12" customHeight="1">
      <c r="A3" s="76"/>
      <c r="B3" s="101" t="s">
        <v>1</v>
      </c>
      <c r="C3" s="223" t="s">
        <v>82</v>
      </c>
      <c r="D3" s="101" t="s">
        <v>83</v>
      </c>
      <c r="E3" s="178" t="s">
        <v>84</v>
      </c>
      <c r="F3" s="77" t="s">
        <v>85</v>
      </c>
      <c r="G3" s="102" t="s">
        <v>78</v>
      </c>
      <c r="H3" s="118" t="s">
        <v>99</v>
      </c>
      <c r="I3" s="132" t="s">
        <v>100</v>
      </c>
      <c r="J3" s="241" t="s">
        <v>178</v>
      </c>
      <c r="K3" s="242" t="s">
        <v>180</v>
      </c>
      <c r="L3" s="242" t="s">
        <v>181</v>
      </c>
      <c r="M3" s="243" t="s">
        <v>263</v>
      </c>
    </row>
    <row r="4" spans="1:13" s="36" customFormat="1" ht="12" customHeight="1" thickBot="1">
      <c r="A4" s="84"/>
      <c r="B4" s="21"/>
      <c r="C4" s="224"/>
      <c r="D4" s="85"/>
      <c r="E4" s="105"/>
      <c r="F4" s="104"/>
      <c r="G4" s="103"/>
      <c r="H4" s="119" t="s">
        <v>101</v>
      </c>
      <c r="I4" s="119"/>
      <c r="J4" s="244" t="s">
        <v>98</v>
      </c>
      <c r="K4" s="244" t="s">
        <v>98</v>
      </c>
      <c r="L4" s="245" t="s">
        <v>182</v>
      </c>
      <c r="M4" s="246" t="s">
        <v>246</v>
      </c>
    </row>
    <row r="5" spans="1:13" s="36" customFormat="1" ht="12" customHeight="1">
      <c r="A5" s="81"/>
      <c r="B5" s="225" t="s">
        <v>3</v>
      </c>
      <c r="C5" s="226">
        <v>11995</v>
      </c>
      <c r="D5" s="227">
        <v>272</v>
      </c>
      <c r="E5" s="227">
        <v>418</v>
      </c>
      <c r="F5" s="227">
        <v>0</v>
      </c>
      <c r="G5" s="227">
        <v>28</v>
      </c>
      <c r="H5" s="226">
        <v>3060</v>
      </c>
      <c r="I5" s="226">
        <f>SUM(C5:H5)</f>
        <v>15773</v>
      </c>
      <c r="J5" s="228">
        <v>0</v>
      </c>
      <c r="K5" s="228">
        <f>I5+J5</f>
        <v>15773</v>
      </c>
      <c r="L5" s="228">
        <v>27998</v>
      </c>
      <c r="M5" s="229">
        <f>K5/L5/365*1000</f>
        <v>1.5434566265496459</v>
      </c>
    </row>
    <row r="6" spans="1:13" s="36" customFormat="1" ht="12" customHeight="1">
      <c r="A6" s="81"/>
      <c r="B6" s="230" t="s">
        <v>4</v>
      </c>
      <c r="C6" s="226">
        <v>22341</v>
      </c>
      <c r="D6" s="227">
        <v>275</v>
      </c>
      <c r="E6" s="227">
        <v>4074</v>
      </c>
      <c r="F6" s="227">
        <v>0</v>
      </c>
      <c r="G6" s="227">
        <v>128</v>
      </c>
      <c r="H6" s="226">
        <v>4043</v>
      </c>
      <c r="I6" s="226">
        <f aca="true" t="shared" si="0" ref="I6:I69">SUM(C6:H6)</f>
        <v>30861</v>
      </c>
      <c r="J6" s="231">
        <v>0</v>
      </c>
      <c r="K6" s="231">
        <f aca="true" t="shared" si="1" ref="K6:K69">I6+J6</f>
        <v>30861</v>
      </c>
      <c r="L6" s="231">
        <v>43463</v>
      </c>
      <c r="M6" s="229">
        <f aca="true" t="shared" si="2" ref="M6:M69">K6/L6/365*1000</f>
        <v>1.9453485707729987</v>
      </c>
    </row>
    <row r="7" spans="1:13" s="36" customFormat="1" ht="12" customHeight="1">
      <c r="A7" s="81"/>
      <c r="B7" s="230" t="s">
        <v>5</v>
      </c>
      <c r="C7" s="226">
        <v>37609</v>
      </c>
      <c r="D7" s="227">
        <v>1074</v>
      </c>
      <c r="E7" s="227">
        <v>1853</v>
      </c>
      <c r="F7" s="227">
        <v>718</v>
      </c>
      <c r="G7" s="227">
        <v>489</v>
      </c>
      <c r="H7" s="226">
        <v>5840</v>
      </c>
      <c r="I7" s="226">
        <f t="shared" si="0"/>
        <v>47583</v>
      </c>
      <c r="J7" s="231">
        <v>0</v>
      </c>
      <c r="K7" s="231">
        <f t="shared" si="1"/>
        <v>47583</v>
      </c>
      <c r="L7" s="231">
        <v>71720</v>
      </c>
      <c r="M7" s="229">
        <f t="shared" si="2"/>
        <v>1.817685214189122</v>
      </c>
    </row>
    <row r="8" spans="1:13" s="36" customFormat="1" ht="12" customHeight="1">
      <c r="A8" s="81"/>
      <c r="B8" s="230" t="s">
        <v>6</v>
      </c>
      <c r="C8" s="226">
        <v>38009</v>
      </c>
      <c r="D8" s="227">
        <v>0</v>
      </c>
      <c r="E8" s="227">
        <v>4083</v>
      </c>
      <c r="F8" s="227">
        <v>32</v>
      </c>
      <c r="G8" s="227">
        <v>0</v>
      </c>
      <c r="H8" s="226">
        <v>3007</v>
      </c>
      <c r="I8" s="226">
        <f t="shared" si="0"/>
        <v>45131</v>
      </c>
      <c r="J8" s="231">
        <v>0</v>
      </c>
      <c r="K8" s="231">
        <f t="shared" si="1"/>
        <v>45131</v>
      </c>
      <c r="L8" s="231">
        <v>111201</v>
      </c>
      <c r="M8" s="229">
        <f t="shared" si="2"/>
        <v>1.1119196350973979</v>
      </c>
    </row>
    <row r="9" spans="1:13" s="36" customFormat="1" ht="12" customHeight="1">
      <c r="A9" s="81"/>
      <c r="B9" s="230" t="s">
        <v>7</v>
      </c>
      <c r="C9" s="226">
        <v>51201</v>
      </c>
      <c r="D9" s="227">
        <v>4321</v>
      </c>
      <c r="E9" s="227">
        <v>19102</v>
      </c>
      <c r="F9" s="227">
        <v>0</v>
      </c>
      <c r="G9" s="227">
        <v>0</v>
      </c>
      <c r="H9" s="226">
        <v>1091</v>
      </c>
      <c r="I9" s="226">
        <f t="shared" si="0"/>
        <v>75715</v>
      </c>
      <c r="J9" s="231">
        <v>0</v>
      </c>
      <c r="K9" s="231">
        <f t="shared" si="1"/>
        <v>75715</v>
      </c>
      <c r="L9" s="231">
        <v>210128</v>
      </c>
      <c r="M9" s="229">
        <f t="shared" si="2"/>
        <v>0.9871999741318793</v>
      </c>
    </row>
    <row r="10" spans="1:13" s="36" customFormat="1" ht="12" customHeight="1">
      <c r="A10" s="81"/>
      <c r="B10" s="230" t="s">
        <v>8</v>
      </c>
      <c r="C10" s="226">
        <v>12657</v>
      </c>
      <c r="D10" s="227">
        <v>186</v>
      </c>
      <c r="E10" s="227">
        <v>2708</v>
      </c>
      <c r="F10" s="227">
        <v>0</v>
      </c>
      <c r="G10" s="227">
        <v>306</v>
      </c>
      <c r="H10" s="226">
        <v>1489</v>
      </c>
      <c r="I10" s="226">
        <f t="shared" si="0"/>
        <v>17346</v>
      </c>
      <c r="J10" s="231">
        <v>0</v>
      </c>
      <c r="K10" s="231">
        <f t="shared" si="1"/>
        <v>17346</v>
      </c>
      <c r="L10" s="231">
        <v>52570</v>
      </c>
      <c r="M10" s="229">
        <f t="shared" si="2"/>
        <v>0.904000145924156</v>
      </c>
    </row>
    <row r="11" spans="1:13" s="36" customFormat="1" ht="12" customHeight="1">
      <c r="A11" s="81"/>
      <c r="B11" s="230" t="s">
        <v>9</v>
      </c>
      <c r="C11" s="226">
        <v>20418</v>
      </c>
      <c r="D11" s="227">
        <v>1094</v>
      </c>
      <c r="E11" s="227">
        <v>5049</v>
      </c>
      <c r="F11" s="227">
        <v>50</v>
      </c>
      <c r="G11" s="227">
        <v>36</v>
      </c>
      <c r="H11" s="226">
        <v>1910</v>
      </c>
      <c r="I11" s="226">
        <f t="shared" si="0"/>
        <v>28557</v>
      </c>
      <c r="J11" s="231">
        <v>0</v>
      </c>
      <c r="K11" s="231">
        <f t="shared" si="1"/>
        <v>28557</v>
      </c>
      <c r="L11" s="231">
        <v>81694</v>
      </c>
      <c r="M11" s="229">
        <f t="shared" si="2"/>
        <v>0.9577001513499592</v>
      </c>
    </row>
    <row r="12" spans="1:13" s="36" customFormat="1" ht="12" customHeight="1">
      <c r="A12" s="81"/>
      <c r="B12" s="230" t="s">
        <v>10</v>
      </c>
      <c r="C12" s="226">
        <v>78067</v>
      </c>
      <c r="D12" s="227">
        <v>2045</v>
      </c>
      <c r="E12" s="227">
        <v>13711</v>
      </c>
      <c r="F12" s="227">
        <v>65</v>
      </c>
      <c r="G12" s="227">
        <v>0</v>
      </c>
      <c r="H12" s="226">
        <v>6288</v>
      </c>
      <c r="I12" s="226">
        <f t="shared" si="0"/>
        <v>100176</v>
      </c>
      <c r="J12" s="231">
        <v>0</v>
      </c>
      <c r="K12" s="231">
        <f t="shared" si="1"/>
        <v>100176</v>
      </c>
      <c r="L12" s="231">
        <v>236275</v>
      </c>
      <c r="M12" s="229">
        <f t="shared" si="2"/>
        <v>1.1615904963307497</v>
      </c>
    </row>
    <row r="13" spans="1:13" s="36" customFormat="1" ht="12" customHeight="1">
      <c r="A13" s="81"/>
      <c r="B13" s="230" t="s">
        <v>11</v>
      </c>
      <c r="C13" s="226">
        <v>34805</v>
      </c>
      <c r="D13" s="227">
        <v>2062</v>
      </c>
      <c r="E13" s="227">
        <v>1827</v>
      </c>
      <c r="F13" s="227">
        <v>0</v>
      </c>
      <c r="G13" s="227">
        <v>528</v>
      </c>
      <c r="H13" s="226">
        <v>2817</v>
      </c>
      <c r="I13" s="226">
        <f t="shared" si="0"/>
        <v>42039</v>
      </c>
      <c r="J13" s="231">
        <v>0</v>
      </c>
      <c r="K13" s="231">
        <f t="shared" si="1"/>
        <v>42039</v>
      </c>
      <c r="L13" s="231">
        <v>122233</v>
      </c>
      <c r="M13" s="229">
        <f t="shared" si="2"/>
        <v>0.9422606208286913</v>
      </c>
    </row>
    <row r="14" spans="1:13" s="36" customFormat="1" ht="12" customHeight="1">
      <c r="A14" s="81"/>
      <c r="B14" s="230" t="s">
        <v>12</v>
      </c>
      <c r="C14" s="226">
        <v>50459</v>
      </c>
      <c r="D14" s="227">
        <v>2201</v>
      </c>
      <c r="E14" s="227">
        <v>409</v>
      </c>
      <c r="F14" s="227">
        <v>13</v>
      </c>
      <c r="G14" s="227">
        <v>4114</v>
      </c>
      <c r="H14" s="226">
        <v>20949</v>
      </c>
      <c r="I14" s="226">
        <f t="shared" si="0"/>
        <v>78145</v>
      </c>
      <c r="J14" s="231">
        <v>0</v>
      </c>
      <c r="K14" s="231">
        <f t="shared" si="1"/>
        <v>78145</v>
      </c>
      <c r="L14" s="231">
        <v>237811</v>
      </c>
      <c r="M14" s="229">
        <f t="shared" si="2"/>
        <v>0.9002774909947769</v>
      </c>
    </row>
    <row r="15" spans="1:13" s="36" customFormat="1" ht="12" customHeight="1">
      <c r="A15" s="81"/>
      <c r="B15" s="230" t="s">
        <v>13</v>
      </c>
      <c r="C15" s="226">
        <v>166609</v>
      </c>
      <c r="D15" s="227">
        <v>8699</v>
      </c>
      <c r="E15" s="227">
        <v>20520</v>
      </c>
      <c r="F15" s="227">
        <v>0</v>
      </c>
      <c r="G15" s="227">
        <v>7055</v>
      </c>
      <c r="H15" s="226">
        <v>23282</v>
      </c>
      <c r="I15" s="226">
        <f t="shared" si="0"/>
        <v>226165</v>
      </c>
      <c r="J15" s="231">
        <v>0</v>
      </c>
      <c r="K15" s="231">
        <f t="shared" si="1"/>
        <v>226165</v>
      </c>
      <c r="L15" s="231">
        <v>475624</v>
      </c>
      <c r="M15" s="229">
        <f t="shared" si="2"/>
        <v>1.3027730665111545</v>
      </c>
    </row>
    <row r="16" spans="1:13" s="36" customFormat="1" ht="12" customHeight="1">
      <c r="A16" s="81"/>
      <c r="B16" s="230" t="s">
        <v>14</v>
      </c>
      <c r="C16" s="226">
        <v>30838</v>
      </c>
      <c r="D16" s="227">
        <v>289</v>
      </c>
      <c r="E16" s="227">
        <v>2744</v>
      </c>
      <c r="F16" s="227">
        <v>0</v>
      </c>
      <c r="G16" s="227">
        <v>0</v>
      </c>
      <c r="H16" s="226">
        <v>5140</v>
      </c>
      <c r="I16" s="226">
        <f t="shared" si="0"/>
        <v>39011</v>
      </c>
      <c r="J16" s="231">
        <v>0</v>
      </c>
      <c r="K16" s="231">
        <f t="shared" si="1"/>
        <v>39011</v>
      </c>
      <c r="L16" s="231">
        <v>118316</v>
      </c>
      <c r="M16" s="229">
        <f t="shared" si="2"/>
        <v>0.903338957155368</v>
      </c>
    </row>
    <row r="17" spans="1:13" s="36" customFormat="1" ht="12" customHeight="1">
      <c r="A17" s="81"/>
      <c r="B17" s="230" t="s">
        <v>15</v>
      </c>
      <c r="C17" s="226">
        <v>28904</v>
      </c>
      <c r="D17" s="227">
        <v>396</v>
      </c>
      <c r="E17" s="227">
        <v>10090</v>
      </c>
      <c r="F17" s="227">
        <v>0</v>
      </c>
      <c r="G17" s="227">
        <v>0</v>
      </c>
      <c r="H17" s="226">
        <v>5862</v>
      </c>
      <c r="I17" s="226">
        <f t="shared" si="0"/>
        <v>45252</v>
      </c>
      <c r="J17" s="231">
        <v>0</v>
      </c>
      <c r="K17" s="231">
        <f t="shared" si="1"/>
        <v>45252</v>
      </c>
      <c r="L17" s="231">
        <v>129829</v>
      </c>
      <c r="M17" s="229">
        <f t="shared" si="2"/>
        <v>0.9549336603669506</v>
      </c>
    </row>
    <row r="18" spans="1:13" s="36" customFormat="1" ht="12" customHeight="1">
      <c r="A18" s="81"/>
      <c r="B18" s="230" t="s">
        <v>16</v>
      </c>
      <c r="C18" s="226">
        <v>15580</v>
      </c>
      <c r="D18" s="227">
        <v>4057</v>
      </c>
      <c r="E18" s="227">
        <v>2904</v>
      </c>
      <c r="F18" s="227">
        <v>0</v>
      </c>
      <c r="G18" s="227">
        <v>0</v>
      </c>
      <c r="H18" s="226">
        <v>4262</v>
      </c>
      <c r="I18" s="226">
        <f t="shared" si="0"/>
        <v>26803</v>
      </c>
      <c r="J18" s="231">
        <v>0</v>
      </c>
      <c r="K18" s="231">
        <f t="shared" si="1"/>
        <v>26803</v>
      </c>
      <c r="L18" s="231">
        <v>76133</v>
      </c>
      <c r="M18" s="229">
        <f t="shared" si="2"/>
        <v>0.9645341272815832</v>
      </c>
    </row>
    <row r="19" spans="1:13" s="36" customFormat="1" ht="12" customHeight="1">
      <c r="A19" s="81"/>
      <c r="B19" s="230" t="s">
        <v>17</v>
      </c>
      <c r="C19" s="226">
        <v>16271</v>
      </c>
      <c r="D19" s="227">
        <v>4889</v>
      </c>
      <c r="E19" s="227">
        <v>1256</v>
      </c>
      <c r="F19" s="227">
        <v>0</v>
      </c>
      <c r="G19" s="227">
        <v>564</v>
      </c>
      <c r="H19" s="226">
        <v>2361</v>
      </c>
      <c r="I19" s="226">
        <f t="shared" si="0"/>
        <v>25341</v>
      </c>
      <c r="J19" s="231">
        <v>0</v>
      </c>
      <c r="K19" s="231">
        <f t="shared" si="1"/>
        <v>25341</v>
      </c>
      <c r="L19" s="231">
        <v>79953</v>
      </c>
      <c r="M19" s="229">
        <f t="shared" si="2"/>
        <v>0.8683526229193899</v>
      </c>
    </row>
    <row r="20" spans="1:13" s="36" customFormat="1" ht="12" customHeight="1">
      <c r="A20" s="81"/>
      <c r="B20" s="230" t="s">
        <v>18</v>
      </c>
      <c r="C20" s="226">
        <v>12825</v>
      </c>
      <c r="D20" s="227">
        <v>1318</v>
      </c>
      <c r="E20" s="227">
        <v>1336</v>
      </c>
      <c r="F20" s="227">
        <v>25</v>
      </c>
      <c r="G20" s="227">
        <v>147</v>
      </c>
      <c r="H20" s="226">
        <v>2828</v>
      </c>
      <c r="I20" s="226">
        <f t="shared" si="0"/>
        <v>18479</v>
      </c>
      <c r="J20" s="231">
        <v>0</v>
      </c>
      <c r="K20" s="231">
        <f t="shared" si="1"/>
        <v>18479</v>
      </c>
      <c r="L20" s="231">
        <v>58895</v>
      </c>
      <c r="M20" s="229">
        <f t="shared" si="2"/>
        <v>0.8596213135287201</v>
      </c>
    </row>
    <row r="21" spans="1:13" s="36" customFormat="1" ht="12" customHeight="1">
      <c r="A21" s="81"/>
      <c r="B21" s="230" t="s">
        <v>19</v>
      </c>
      <c r="C21" s="226">
        <v>17485</v>
      </c>
      <c r="D21" s="227">
        <v>2610</v>
      </c>
      <c r="E21" s="227">
        <v>1396</v>
      </c>
      <c r="F21" s="227">
        <v>0</v>
      </c>
      <c r="G21" s="227">
        <v>198</v>
      </c>
      <c r="H21" s="226">
        <v>3117</v>
      </c>
      <c r="I21" s="226">
        <f t="shared" si="0"/>
        <v>24806</v>
      </c>
      <c r="J21" s="231">
        <v>1070</v>
      </c>
      <c r="K21" s="231">
        <f t="shared" si="1"/>
        <v>25876</v>
      </c>
      <c r="L21" s="231">
        <v>85552</v>
      </c>
      <c r="M21" s="229">
        <f t="shared" si="2"/>
        <v>0.8286556794105516</v>
      </c>
    </row>
    <row r="22" spans="1:13" s="36" customFormat="1" ht="12" customHeight="1">
      <c r="A22" s="81"/>
      <c r="B22" s="230" t="s">
        <v>20</v>
      </c>
      <c r="C22" s="226">
        <v>195730</v>
      </c>
      <c r="D22" s="227">
        <v>12609</v>
      </c>
      <c r="E22" s="227">
        <v>9325</v>
      </c>
      <c r="F22" s="227">
        <v>4881</v>
      </c>
      <c r="G22" s="227">
        <v>6000</v>
      </c>
      <c r="H22" s="226">
        <v>11499</v>
      </c>
      <c r="I22" s="226">
        <f t="shared" si="0"/>
        <v>240044</v>
      </c>
      <c r="J22" s="231">
        <v>0</v>
      </c>
      <c r="K22" s="231">
        <f t="shared" si="1"/>
        <v>240044</v>
      </c>
      <c r="L22" s="231">
        <v>587995</v>
      </c>
      <c r="M22" s="229">
        <f t="shared" si="2"/>
        <v>1.1184700456985994</v>
      </c>
    </row>
    <row r="23" spans="1:13" s="36" customFormat="1" ht="12" customHeight="1">
      <c r="A23" s="81"/>
      <c r="B23" s="230" t="s">
        <v>21</v>
      </c>
      <c r="C23" s="226">
        <v>4233</v>
      </c>
      <c r="D23" s="227">
        <v>88</v>
      </c>
      <c r="E23" s="227">
        <v>798</v>
      </c>
      <c r="F23" s="227">
        <v>0</v>
      </c>
      <c r="G23" s="227">
        <v>307</v>
      </c>
      <c r="H23" s="226">
        <v>843</v>
      </c>
      <c r="I23" s="226">
        <f t="shared" si="0"/>
        <v>6269</v>
      </c>
      <c r="J23" s="231">
        <v>0</v>
      </c>
      <c r="K23" s="231">
        <f t="shared" si="1"/>
        <v>6269</v>
      </c>
      <c r="L23" s="231">
        <v>23402</v>
      </c>
      <c r="M23" s="229">
        <f t="shared" si="2"/>
        <v>0.7339262655223239</v>
      </c>
    </row>
    <row r="24" spans="1:13" s="36" customFormat="1" ht="12" customHeight="1">
      <c r="A24" s="81"/>
      <c r="B24" s="230" t="s">
        <v>22</v>
      </c>
      <c r="C24" s="226">
        <v>19513</v>
      </c>
      <c r="D24" s="227">
        <v>331</v>
      </c>
      <c r="E24" s="227">
        <v>2779</v>
      </c>
      <c r="F24" s="227">
        <v>0</v>
      </c>
      <c r="G24" s="227">
        <v>439</v>
      </c>
      <c r="H24" s="226">
        <v>2602</v>
      </c>
      <c r="I24" s="226">
        <f t="shared" si="0"/>
        <v>25664</v>
      </c>
      <c r="J24" s="231">
        <v>0</v>
      </c>
      <c r="K24" s="231">
        <f t="shared" si="1"/>
        <v>25664</v>
      </c>
      <c r="L24" s="231">
        <v>84751</v>
      </c>
      <c r="M24" s="229">
        <f t="shared" si="2"/>
        <v>0.8296342080579968</v>
      </c>
    </row>
    <row r="25" spans="1:13" s="36" customFormat="1" ht="12" customHeight="1">
      <c r="A25" s="81"/>
      <c r="B25" s="230" t="s">
        <v>23</v>
      </c>
      <c r="C25" s="226">
        <v>10570</v>
      </c>
      <c r="D25" s="227">
        <v>1439</v>
      </c>
      <c r="E25" s="227">
        <v>1075</v>
      </c>
      <c r="F25" s="227">
        <v>14</v>
      </c>
      <c r="G25" s="227">
        <v>372</v>
      </c>
      <c r="H25" s="226">
        <v>4650</v>
      </c>
      <c r="I25" s="226">
        <f t="shared" si="0"/>
        <v>18120</v>
      </c>
      <c r="J25" s="231">
        <v>0</v>
      </c>
      <c r="K25" s="231">
        <f t="shared" si="1"/>
        <v>18120</v>
      </c>
      <c r="L25" s="231">
        <v>42232</v>
      </c>
      <c r="M25" s="229">
        <f t="shared" si="2"/>
        <v>1.175502832364992</v>
      </c>
    </row>
    <row r="26" spans="1:13" s="36" customFormat="1" ht="12" customHeight="1">
      <c r="A26" s="81"/>
      <c r="B26" s="230" t="s">
        <v>24</v>
      </c>
      <c r="C26" s="226">
        <v>8092</v>
      </c>
      <c r="D26" s="227">
        <v>0</v>
      </c>
      <c r="E26" s="227">
        <v>691</v>
      </c>
      <c r="F26" s="227">
        <v>0</v>
      </c>
      <c r="G26" s="227">
        <v>262</v>
      </c>
      <c r="H26" s="226">
        <v>1637</v>
      </c>
      <c r="I26" s="226">
        <f t="shared" si="0"/>
        <v>10682</v>
      </c>
      <c r="J26" s="231">
        <v>0</v>
      </c>
      <c r="K26" s="231">
        <f t="shared" si="1"/>
        <v>10682</v>
      </c>
      <c r="L26" s="231">
        <v>15818</v>
      </c>
      <c r="M26" s="229">
        <f t="shared" si="2"/>
        <v>1.8501551033416066</v>
      </c>
    </row>
    <row r="27" spans="1:13" s="36" customFormat="1" ht="12" customHeight="1">
      <c r="A27" s="81"/>
      <c r="B27" s="230" t="s">
        <v>25</v>
      </c>
      <c r="C27" s="226">
        <v>3631</v>
      </c>
      <c r="D27" s="227">
        <v>143</v>
      </c>
      <c r="E27" s="227">
        <v>400</v>
      </c>
      <c r="F27" s="227">
        <v>9</v>
      </c>
      <c r="G27" s="227">
        <v>180</v>
      </c>
      <c r="H27" s="226">
        <v>3074</v>
      </c>
      <c r="I27" s="226">
        <f t="shared" si="0"/>
        <v>7437</v>
      </c>
      <c r="J27" s="231">
        <v>80</v>
      </c>
      <c r="K27" s="231">
        <f t="shared" si="1"/>
        <v>7517</v>
      </c>
      <c r="L27" s="231">
        <v>10490</v>
      </c>
      <c r="M27" s="229">
        <f t="shared" si="2"/>
        <v>1.9632526737793334</v>
      </c>
    </row>
    <row r="28" spans="1:13" s="36" customFormat="1" ht="12" customHeight="1">
      <c r="A28" s="81"/>
      <c r="B28" s="230" t="s">
        <v>26</v>
      </c>
      <c r="C28" s="226">
        <v>3579</v>
      </c>
      <c r="D28" s="227">
        <v>60</v>
      </c>
      <c r="E28" s="227">
        <v>208</v>
      </c>
      <c r="F28" s="227">
        <v>0</v>
      </c>
      <c r="G28" s="227">
        <v>79</v>
      </c>
      <c r="H28" s="226">
        <v>781</v>
      </c>
      <c r="I28" s="226">
        <f t="shared" si="0"/>
        <v>4707</v>
      </c>
      <c r="J28" s="231">
        <v>0</v>
      </c>
      <c r="K28" s="231">
        <f t="shared" si="1"/>
        <v>4707</v>
      </c>
      <c r="L28" s="231">
        <v>8880</v>
      </c>
      <c r="M28" s="229">
        <f t="shared" si="2"/>
        <v>1.4522399111440207</v>
      </c>
    </row>
    <row r="29" spans="1:13" s="36" customFormat="1" ht="12" customHeight="1">
      <c r="A29" s="81"/>
      <c r="B29" s="230" t="s">
        <v>27</v>
      </c>
      <c r="C29" s="226">
        <v>2850</v>
      </c>
      <c r="D29" s="227">
        <v>0</v>
      </c>
      <c r="E29" s="227">
        <v>316</v>
      </c>
      <c r="F29" s="227">
        <v>4</v>
      </c>
      <c r="G29" s="227">
        <v>219</v>
      </c>
      <c r="H29" s="226">
        <v>409</v>
      </c>
      <c r="I29" s="226">
        <f t="shared" si="0"/>
        <v>3798</v>
      </c>
      <c r="J29" s="231">
        <v>0</v>
      </c>
      <c r="K29" s="231">
        <f t="shared" si="1"/>
        <v>3798</v>
      </c>
      <c r="L29" s="231">
        <v>8931</v>
      </c>
      <c r="M29" s="229">
        <f t="shared" si="2"/>
        <v>1.1650967923026307</v>
      </c>
    </row>
    <row r="30" spans="1:13" s="36" customFormat="1" ht="12" customHeight="1">
      <c r="A30" s="81"/>
      <c r="B30" s="230" t="s">
        <v>28</v>
      </c>
      <c r="C30" s="226">
        <v>2475</v>
      </c>
      <c r="D30" s="227">
        <v>172</v>
      </c>
      <c r="E30" s="227">
        <v>253</v>
      </c>
      <c r="F30" s="227">
        <v>2</v>
      </c>
      <c r="G30" s="227">
        <v>113</v>
      </c>
      <c r="H30" s="226">
        <v>1327</v>
      </c>
      <c r="I30" s="226">
        <f t="shared" si="0"/>
        <v>4342</v>
      </c>
      <c r="J30" s="231">
        <v>0</v>
      </c>
      <c r="K30" s="231">
        <f t="shared" si="1"/>
        <v>4342</v>
      </c>
      <c r="L30" s="231">
        <v>7747</v>
      </c>
      <c r="M30" s="229">
        <f t="shared" si="2"/>
        <v>1.5355480070942176</v>
      </c>
    </row>
    <row r="31" spans="1:13" s="36" customFormat="1" ht="12" customHeight="1">
      <c r="A31" s="81"/>
      <c r="B31" s="230" t="s">
        <v>29</v>
      </c>
      <c r="C31" s="226">
        <v>2887</v>
      </c>
      <c r="D31" s="227">
        <v>48</v>
      </c>
      <c r="E31" s="227">
        <v>724</v>
      </c>
      <c r="F31" s="227">
        <v>116</v>
      </c>
      <c r="G31" s="227">
        <v>0</v>
      </c>
      <c r="H31" s="226">
        <v>3191</v>
      </c>
      <c r="I31" s="226">
        <f t="shared" si="0"/>
        <v>6966</v>
      </c>
      <c r="J31" s="231">
        <v>0</v>
      </c>
      <c r="K31" s="231">
        <f t="shared" si="1"/>
        <v>6966</v>
      </c>
      <c r="L31" s="231">
        <v>17313</v>
      </c>
      <c r="M31" s="229">
        <f t="shared" si="2"/>
        <v>1.1023468784641204</v>
      </c>
    </row>
    <row r="32" spans="1:13" s="36" customFormat="1" ht="12" customHeight="1">
      <c r="A32" s="81"/>
      <c r="B32" s="230" t="s">
        <v>30</v>
      </c>
      <c r="C32" s="226">
        <v>2205</v>
      </c>
      <c r="D32" s="227">
        <v>41</v>
      </c>
      <c r="E32" s="227">
        <v>425</v>
      </c>
      <c r="F32" s="227">
        <v>0</v>
      </c>
      <c r="G32" s="227">
        <v>0</v>
      </c>
      <c r="H32" s="226">
        <v>709</v>
      </c>
      <c r="I32" s="226">
        <f t="shared" si="0"/>
        <v>3380</v>
      </c>
      <c r="J32" s="231">
        <v>0</v>
      </c>
      <c r="K32" s="231">
        <f t="shared" si="1"/>
        <v>3380</v>
      </c>
      <c r="L32" s="231">
        <v>5516</v>
      </c>
      <c r="M32" s="229">
        <f t="shared" si="2"/>
        <v>1.6788023880715628</v>
      </c>
    </row>
    <row r="33" spans="1:13" s="36" customFormat="1" ht="12" customHeight="1">
      <c r="A33" s="81"/>
      <c r="B33" s="230" t="s">
        <v>31</v>
      </c>
      <c r="C33" s="226">
        <v>2892</v>
      </c>
      <c r="D33" s="227">
        <v>114</v>
      </c>
      <c r="E33" s="227">
        <v>1229</v>
      </c>
      <c r="F33" s="227">
        <v>0</v>
      </c>
      <c r="G33" s="227">
        <v>404</v>
      </c>
      <c r="H33" s="226">
        <v>651</v>
      </c>
      <c r="I33" s="226">
        <f t="shared" si="0"/>
        <v>5290</v>
      </c>
      <c r="J33" s="231">
        <v>0</v>
      </c>
      <c r="K33" s="231">
        <f t="shared" si="1"/>
        <v>5290</v>
      </c>
      <c r="L33" s="231">
        <v>15784</v>
      </c>
      <c r="M33" s="229">
        <f t="shared" si="2"/>
        <v>0.9182178589034152</v>
      </c>
    </row>
    <row r="34" spans="1:13" s="36" customFormat="1" ht="12" customHeight="1">
      <c r="A34" s="81"/>
      <c r="B34" s="230" t="s">
        <v>32</v>
      </c>
      <c r="C34" s="226">
        <v>1000</v>
      </c>
      <c r="D34" s="227">
        <v>18</v>
      </c>
      <c r="E34" s="227">
        <v>278</v>
      </c>
      <c r="F34" s="227">
        <v>0</v>
      </c>
      <c r="G34" s="227">
        <v>0</v>
      </c>
      <c r="H34" s="226">
        <v>1158</v>
      </c>
      <c r="I34" s="226">
        <f t="shared" si="0"/>
        <v>2454</v>
      </c>
      <c r="J34" s="231">
        <v>0</v>
      </c>
      <c r="K34" s="231">
        <f t="shared" si="1"/>
        <v>2454</v>
      </c>
      <c r="L34" s="231">
        <v>8242</v>
      </c>
      <c r="M34" s="229">
        <f t="shared" si="2"/>
        <v>0.8157349758836298</v>
      </c>
    </row>
    <row r="35" spans="1:13" s="36" customFormat="1" ht="12" customHeight="1">
      <c r="A35" s="81"/>
      <c r="B35" s="230" t="s">
        <v>33</v>
      </c>
      <c r="C35" s="226">
        <v>1164</v>
      </c>
      <c r="D35" s="227">
        <v>24</v>
      </c>
      <c r="E35" s="227">
        <v>291</v>
      </c>
      <c r="F35" s="227">
        <v>0</v>
      </c>
      <c r="G35" s="227">
        <v>0</v>
      </c>
      <c r="H35" s="226">
        <v>1306</v>
      </c>
      <c r="I35" s="226">
        <f t="shared" si="0"/>
        <v>2785</v>
      </c>
      <c r="J35" s="231">
        <v>0</v>
      </c>
      <c r="K35" s="231">
        <f t="shared" si="1"/>
        <v>2785</v>
      </c>
      <c r="L35" s="231">
        <v>7886</v>
      </c>
      <c r="M35" s="229">
        <f t="shared" si="2"/>
        <v>0.9675547788868083</v>
      </c>
    </row>
    <row r="36" spans="1:13" s="36" customFormat="1" ht="12" customHeight="1">
      <c r="A36" s="81"/>
      <c r="B36" s="230" t="s">
        <v>34</v>
      </c>
      <c r="C36" s="226">
        <v>3912</v>
      </c>
      <c r="D36" s="227">
        <v>290</v>
      </c>
      <c r="E36" s="227">
        <v>684</v>
      </c>
      <c r="F36" s="227">
        <v>0</v>
      </c>
      <c r="G36" s="227">
        <v>0</v>
      </c>
      <c r="H36" s="226">
        <v>1295</v>
      </c>
      <c r="I36" s="226">
        <f t="shared" si="0"/>
        <v>6181</v>
      </c>
      <c r="J36" s="231">
        <v>0</v>
      </c>
      <c r="K36" s="231">
        <f t="shared" si="1"/>
        <v>6181</v>
      </c>
      <c r="L36" s="231">
        <v>15368</v>
      </c>
      <c r="M36" s="229">
        <f t="shared" si="2"/>
        <v>1.1019160967817845</v>
      </c>
    </row>
    <row r="37" spans="1:13" s="36" customFormat="1" ht="12" customHeight="1">
      <c r="A37" s="81"/>
      <c r="B37" s="230" t="s">
        <v>35</v>
      </c>
      <c r="C37" s="226">
        <v>12140</v>
      </c>
      <c r="D37" s="227">
        <v>686</v>
      </c>
      <c r="E37" s="227">
        <v>1551</v>
      </c>
      <c r="F37" s="227">
        <v>0</v>
      </c>
      <c r="G37" s="227">
        <v>207</v>
      </c>
      <c r="H37" s="226">
        <v>921</v>
      </c>
      <c r="I37" s="226">
        <f t="shared" si="0"/>
        <v>15505</v>
      </c>
      <c r="J37" s="231">
        <v>0</v>
      </c>
      <c r="K37" s="231">
        <f t="shared" si="1"/>
        <v>15505</v>
      </c>
      <c r="L37" s="231">
        <v>38495</v>
      </c>
      <c r="M37" s="229">
        <f t="shared" si="2"/>
        <v>1.103505703462645</v>
      </c>
    </row>
    <row r="38" spans="1:13" s="36" customFormat="1" ht="12" customHeight="1">
      <c r="A38" s="81"/>
      <c r="B38" s="230" t="s">
        <v>36</v>
      </c>
      <c r="C38" s="226">
        <v>4044</v>
      </c>
      <c r="D38" s="227">
        <v>111</v>
      </c>
      <c r="E38" s="227">
        <v>2162</v>
      </c>
      <c r="F38" s="227">
        <v>0</v>
      </c>
      <c r="G38" s="227">
        <v>0</v>
      </c>
      <c r="H38" s="226">
        <v>636</v>
      </c>
      <c r="I38" s="226">
        <f t="shared" si="0"/>
        <v>6953</v>
      </c>
      <c r="J38" s="231">
        <v>0</v>
      </c>
      <c r="K38" s="231">
        <f t="shared" si="1"/>
        <v>6953</v>
      </c>
      <c r="L38" s="231">
        <v>19580</v>
      </c>
      <c r="M38" s="229">
        <f t="shared" si="2"/>
        <v>0.9728965816390781</v>
      </c>
    </row>
    <row r="39" spans="1:13" s="36" customFormat="1" ht="12" customHeight="1">
      <c r="A39" s="81"/>
      <c r="B39" s="230" t="s">
        <v>37</v>
      </c>
      <c r="C39" s="226">
        <v>5315</v>
      </c>
      <c r="D39" s="227">
        <v>283</v>
      </c>
      <c r="E39" s="227">
        <v>1078</v>
      </c>
      <c r="F39" s="227">
        <v>5</v>
      </c>
      <c r="G39" s="227">
        <v>546</v>
      </c>
      <c r="H39" s="226">
        <v>0</v>
      </c>
      <c r="I39" s="226">
        <f t="shared" si="0"/>
        <v>7227</v>
      </c>
      <c r="J39" s="231">
        <v>0</v>
      </c>
      <c r="K39" s="231">
        <f t="shared" si="1"/>
        <v>7227</v>
      </c>
      <c r="L39" s="231">
        <v>30757</v>
      </c>
      <c r="M39" s="229">
        <f t="shared" si="2"/>
        <v>0.6437558929674546</v>
      </c>
    </row>
    <row r="40" spans="1:13" s="36" customFormat="1" ht="12" customHeight="1">
      <c r="A40" s="81"/>
      <c r="B40" s="230" t="s">
        <v>38</v>
      </c>
      <c r="C40" s="226">
        <v>6812</v>
      </c>
      <c r="D40" s="227">
        <v>1927</v>
      </c>
      <c r="E40" s="227">
        <v>2028</v>
      </c>
      <c r="F40" s="227">
        <v>160</v>
      </c>
      <c r="G40" s="227">
        <v>0</v>
      </c>
      <c r="H40" s="226">
        <v>1256</v>
      </c>
      <c r="I40" s="226">
        <f t="shared" si="0"/>
        <v>12183</v>
      </c>
      <c r="J40" s="231">
        <v>0</v>
      </c>
      <c r="K40" s="231">
        <f t="shared" si="1"/>
        <v>12183</v>
      </c>
      <c r="L40" s="231">
        <v>36169</v>
      </c>
      <c r="M40" s="229">
        <f t="shared" si="2"/>
        <v>0.9228367439459433</v>
      </c>
    </row>
    <row r="41" spans="1:13" s="36" customFormat="1" ht="12" customHeight="1">
      <c r="A41" s="81"/>
      <c r="B41" s="230" t="s">
        <v>39</v>
      </c>
      <c r="C41" s="226">
        <v>5892</v>
      </c>
      <c r="D41" s="227">
        <v>141</v>
      </c>
      <c r="E41" s="227">
        <v>1956</v>
      </c>
      <c r="F41" s="227">
        <v>7</v>
      </c>
      <c r="G41" s="227">
        <v>0</v>
      </c>
      <c r="H41" s="226">
        <v>541</v>
      </c>
      <c r="I41" s="226">
        <f t="shared" si="0"/>
        <v>8537</v>
      </c>
      <c r="J41" s="231">
        <v>0</v>
      </c>
      <c r="K41" s="231">
        <f t="shared" si="1"/>
        <v>8537</v>
      </c>
      <c r="L41" s="231">
        <v>22082</v>
      </c>
      <c r="M41" s="229">
        <f t="shared" si="2"/>
        <v>1.0591903403627576</v>
      </c>
    </row>
    <row r="42" spans="1:13" s="36" customFormat="1" ht="12" customHeight="1">
      <c r="A42" s="81"/>
      <c r="B42" s="230" t="s">
        <v>40</v>
      </c>
      <c r="C42" s="226">
        <v>1638</v>
      </c>
      <c r="D42" s="227">
        <v>241</v>
      </c>
      <c r="E42" s="227">
        <v>117</v>
      </c>
      <c r="F42" s="227">
        <v>0</v>
      </c>
      <c r="G42" s="227">
        <v>8</v>
      </c>
      <c r="H42" s="226">
        <v>180</v>
      </c>
      <c r="I42" s="226">
        <f t="shared" si="0"/>
        <v>2184</v>
      </c>
      <c r="J42" s="231">
        <v>0</v>
      </c>
      <c r="K42" s="231">
        <f t="shared" si="1"/>
        <v>2184</v>
      </c>
      <c r="L42" s="231">
        <v>10447</v>
      </c>
      <c r="M42" s="229">
        <f t="shared" si="2"/>
        <v>0.5727540579913484</v>
      </c>
    </row>
    <row r="43" spans="1:13" s="36" customFormat="1" ht="12" customHeight="1">
      <c r="A43" s="81"/>
      <c r="B43" s="230" t="s">
        <v>41</v>
      </c>
      <c r="C43" s="226">
        <v>3416</v>
      </c>
      <c r="D43" s="227">
        <v>96</v>
      </c>
      <c r="E43" s="227">
        <v>335</v>
      </c>
      <c r="F43" s="227">
        <v>0</v>
      </c>
      <c r="G43" s="227">
        <v>223</v>
      </c>
      <c r="H43" s="226">
        <v>52</v>
      </c>
      <c r="I43" s="226">
        <f t="shared" si="0"/>
        <v>4122</v>
      </c>
      <c r="J43" s="231">
        <v>0</v>
      </c>
      <c r="K43" s="231">
        <f t="shared" si="1"/>
        <v>4122</v>
      </c>
      <c r="L43" s="231">
        <v>17773</v>
      </c>
      <c r="M43" s="229">
        <f t="shared" si="2"/>
        <v>0.6354104925972829</v>
      </c>
    </row>
    <row r="44" spans="1:13" s="36" customFormat="1" ht="12" customHeight="1">
      <c r="A44" s="81"/>
      <c r="B44" s="230" t="s">
        <v>42</v>
      </c>
      <c r="C44" s="226">
        <v>3187</v>
      </c>
      <c r="D44" s="227">
        <v>202</v>
      </c>
      <c r="E44" s="227">
        <v>803</v>
      </c>
      <c r="F44" s="227">
        <v>0</v>
      </c>
      <c r="G44" s="227">
        <v>0</v>
      </c>
      <c r="H44" s="226">
        <v>155</v>
      </c>
      <c r="I44" s="226">
        <f t="shared" si="0"/>
        <v>4347</v>
      </c>
      <c r="J44" s="231">
        <v>0</v>
      </c>
      <c r="K44" s="231">
        <f t="shared" si="1"/>
        <v>4347</v>
      </c>
      <c r="L44" s="231">
        <v>13721</v>
      </c>
      <c r="M44" s="229">
        <f t="shared" si="2"/>
        <v>0.8679825844396101</v>
      </c>
    </row>
    <row r="45" spans="1:13" s="36" customFormat="1" ht="12" customHeight="1">
      <c r="A45" s="81"/>
      <c r="B45" s="230" t="s">
        <v>43</v>
      </c>
      <c r="C45" s="226">
        <v>1860</v>
      </c>
      <c r="D45" s="227">
        <v>30</v>
      </c>
      <c r="E45" s="227">
        <v>455</v>
      </c>
      <c r="F45" s="227">
        <v>2</v>
      </c>
      <c r="G45" s="227">
        <v>52</v>
      </c>
      <c r="H45" s="226">
        <v>20</v>
      </c>
      <c r="I45" s="226">
        <f t="shared" si="0"/>
        <v>2419</v>
      </c>
      <c r="J45" s="231">
        <v>0</v>
      </c>
      <c r="K45" s="231">
        <f t="shared" si="1"/>
        <v>2419</v>
      </c>
      <c r="L45" s="231">
        <v>10353</v>
      </c>
      <c r="M45" s="229">
        <f t="shared" si="2"/>
        <v>0.6401426891020934</v>
      </c>
    </row>
    <row r="46" spans="1:13" s="36" customFormat="1" ht="12" customHeight="1">
      <c r="A46" s="81"/>
      <c r="B46" s="230" t="s">
        <v>44</v>
      </c>
      <c r="C46" s="226">
        <v>2517</v>
      </c>
      <c r="D46" s="227">
        <v>52</v>
      </c>
      <c r="E46" s="227">
        <v>890</v>
      </c>
      <c r="F46" s="227">
        <v>0</v>
      </c>
      <c r="G46" s="227">
        <v>0</v>
      </c>
      <c r="H46" s="226">
        <v>136</v>
      </c>
      <c r="I46" s="226">
        <f t="shared" si="0"/>
        <v>3595</v>
      </c>
      <c r="J46" s="231">
        <v>0</v>
      </c>
      <c r="K46" s="231">
        <f t="shared" si="1"/>
        <v>3595</v>
      </c>
      <c r="L46" s="231">
        <v>13407</v>
      </c>
      <c r="M46" s="229">
        <f t="shared" si="2"/>
        <v>0.7346397455428619</v>
      </c>
    </row>
    <row r="47" spans="1:13" s="36" customFormat="1" ht="12" customHeight="1">
      <c r="A47" s="81"/>
      <c r="B47" s="230" t="s">
        <v>45</v>
      </c>
      <c r="C47" s="226">
        <v>5233</v>
      </c>
      <c r="D47" s="227">
        <v>75</v>
      </c>
      <c r="E47" s="227">
        <v>1271</v>
      </c>
      <c r="F47" s="227">
        <v>0</v>
      </c>
      <c r="G47" s="227">
        <v>0</v>
      </c>
      <c r="H47" s="226">
        <v>3090</v>
      </c>
      <c r="I47" s="226">
        <f t="shared" si="0"/>
        <v>9669</v>
      </c>
      <c r="J47" s="231">
        <v>0</v>
      </c>
      <c r="K47" s="231">
        <f t="shared" si="1"/>
        <v>9669</v>
      </c>
      <c r="L47" s="231">
        <v>23615</v>
      </c>
      <c r="M47" s="229">
        <f t="shared" si="2"/>
        <v>1.1217620562737292</v>
      </c>
    </row>
    <row r="48" spans="1:13" s="36" customFormat="1" ht="12" customHeight="1">
      <c r="A48" s="81"/>
      <c r="B48" s="230" t="s">
        <v>46</v>
      </c>
      <c r="C48" s="226">
        <v>3608</v>
      </c>
      <c r="D48" s="227">
        <v>529</v>
      </c>
      <c r="E48" s="227">
        <v>852</v>
      </c>
      <c r="F48" s="227">
        <v>0</v>
      </c>
      <c r="G48" s="227">
        <v>260</v>
      </c>
      <c r="H48" s="226">
        <v>419</v>
      </c>
      <c r="I48" s="226">
        <f t="shared" si="0"/>
        <v>5668</v>
      </c>
      <c r="J48" s="231">
        <v>0</v>
      </c>
      <c r="K48" s="231">
        <f t="shared" si="1"/>
        <v>5668</v>
      </c>
      <c r="L48" s="231">
        <v>21438</v>
      </c>
      <c r="M48" s="229">
        <f t="shared" si="2"/>
        <v>0.724357081970691</v>
      </c>
    </row>
    <row r="49" spans="1:13" s="36" customFormat="1" ht="12" customHeight="1">
      <c r="A49" s="81"/>
      <c r="B49" s="230" t="s">
        <v>47</v>
      </c>
      <c r="C49" s="226">
        <v>755</v>
      </c>
      <c r="D49" s="227">
        <v>226</v>
      </c>
      <c r="E49" s="227">
        <v>66</v>
      </c>
      <c r="F49" s="227">
        <v>61</v>
      </c>
      <c r="G49" s="227">
        <v>0</v>
      </c>
      <c r="H49" s="226">
        <v>257</v>
      </c>
      <c r="I49" s="226">
        <f t="shared" si="0"/>
        <v>1365</v>
      </c>
      <c r="J49" s="231">
        <v>0</v>
      </c>
      <c r="K49" s="231">
        <f t="shared" si="1"/>
        <v>1365</v>
      </c>
      <c r="L49" s="231">
        <v>6749</v>
      </c>
      <c r="M49" s="229">
        <f t="shared" si="2"/>
        <v>0.5541155767368885</v>
      </c>
    </row>
    <row r="50" spans="1:13" s="36" customFormat="1" ht="12" customHeight="1">
      <c r="A50" s="81"/>
      <c r="B50" s="230" t="s">
        <v>48</v>
      </c>
      <c r="C50" s="226">
        <v>488</v>
      </c>
      <c r="D50" s="227">
        <v>141</v>
      </c>
      <c r="E50" s="227">
        <v>205</v>
      </c>
      <c r="F50" s="227">
        <v>0</v>
      </c>
      <c r="G50" s="227">
        <v>0</v>
      </c>
      <c r="H50" s="226">
        <v>64</v>
      </c>
      <c r="I50" s="226">
        <f t="shared" si="0"/>
        <v>898</v>
      </c>
      <c r="J50" s="231">
        <v>0</v>
      </c>
      <c r="K50" s="231">
        <f t="shared" si="1"/>
        <v>898</v>
      </c>
      <c r="L50" s="231">
        <v>3405</v>
      </c>
      <c r="M50" s="229">
        <f t="shared" si="2"/>
        <v>0.7225474222034477</v>
      </c>
    </row>
    <row r="51" spans="1:13" s="36" customFormat="1" ht="12" customHeight="1">
      <c r="A51" s="81"/>
      <c r="B51" s="230" t="s">
        <v>49</v>
      </c>
      <c r="C51" s="226">
        <v>702</v>
      </c>
      <c r="D51" s="227">
        <v>277</v>
      </c>
      <c r="E51" s="227">
        <v>403</v>
      </c>
      <c r="F51" s="227">
        <v>2</v>
      </c>
      <c r="G51" s="227">
        <v>0</v>
      </c>
      <c r="H51" s="226">
        <v>182</v>
      </c>
      <c r="I51" s="226">
        <f t="shared" si="0"/>
        <v>1566</v>
      </c>
      <c r="J51" s="231">
        <v>0</v>
      </c>
      <c r="K51" s="231">
        <f t="shared" si="1"/>
        <v>1566</v>
      </c>
      <c r="L51" s="231">
        <v>6673</v>
      </c>
      <c r="M51" s="229">
        <f t="shared" si="2"/>
        <v>0.6429508405371062</v>
      </c>
    </row>
    <row r="52" spans="1:13" s="36" customFormat="1" ht="12" customHeight="1">
      <c r="A52" s="81"/>
      <c r="B52" s="230" t="s">
        <v>50</v>
      </c>
      <c r="C52" s="226">
        <v>2227</v>
      </c>
      <c r="D52" s="227">
        <v>8</v>
      </c>
      <c r="E52" s="227">
        <v>543</v>
      </c>
      <c r="F52" s="227">
        <v>0</v>
      </c>
      <c r="G52" s="227">
        <v>0</v>
      </c>
      <c r="H52" s="226">
        <v>2306</v>
      </c>
      <c r="I52" s="226">
        <f t="shared" si="0"/>
        <v>5084</v>
      </c>
      <c r="J52" s="231">
        <v>0</v>
      </c>
      <c r="K52" s="231">
        <f t="shared" si="1"/>
        <v>5084</v>
      </c>
      <c r="L52" s="231">
        <v>11594</v>
      </c>
      <c r="M52" s="229">
        <f t="shared" si="2"/>
        <v>1.20137718848436</v>
      </c>
    </row>
    <row r="53" spans="1:13" s="36" customFormat="1" ht="12" customHeight="1">
      <c r="A53" s="81"/>
      <c r="B53" s="230" t="s">
        <v>51</v>
      </c>
      <c r="C53" s="226">
        <v>4087</v>
      </c>
      <c r="D53" s="227">
        <v>987</v>
      </c>
      <c r="E53" s="227">
        <v>35</v>
      </c>
      <c r="F53" s="227">
        <v>0</v>
      </c>
      <c r="G53" s="227">
        <v>0</v>
      </c>
      <c r="H53" s="226">
        <v>4761</v>
      </c>
      <c r="I53" s="226">
        <f t="shared" si="0"/>
        <v>9870</v>
      </c>
      <c r="J53" s="231">
        <v>0</v>
      </c>
      <c r="K53" s="231">
        <f t="shared" si="1"/>
        <v>9870</v>
      </c>
      <c r="L53" s="231">
        <v>27536</v>
      </c>
      <c r="M53" s="229">
        <f t="shared" si="2"/>
        <v>0.9820270151950523</v>
      </c>
    </row>
    <row r="54" spans="1:13" s="36" customFormat="1" ht="12" customHeight="1">
      <c r="A54" s="81"/>
      <c r="B54" s="230" t="s">
        <v>52</v>
      </c>
      <c r="C54" s="226">
        <v>3532</v>
      </c>
      <c r="D54" s="227">
        <v>874</v>
      </c>
      <c r="E54" s="227">
        <v>28</v>
      </c>
      <c r="F54" s="227">
        <v>0</v>
      </c>
      <c r="G54" s="227">
        <v>0</v>
      </c>
      <c r="H54" s="226">
        <v>3758</v>
      </c>
      <c r="I54" s="226">
        <f t="shared" si="0"/>
        <v>8192</v>
      </c>
      <c r="J54" s="231">
        <v>0</v>
      </c>
      <c r="K54" s="231">
        <f t="shared" si="1"/>
        <v>8192</v>
      </c>
      <c r="L54" s="231">
        <v>25369</v>
      </c>
      <c r="M54" s="229">
        <f t="shared" si="2"/>
        <v>0.8846953217091078</v>
      </c>
    </row>
    <row r="55" spans="1:13" s="36" customFormat="1" ht="12" customHeight="1">
      <c r="A55" s="81"/>
      <c r="B55" s="230" t="s">
        <v>53</v>
      </c>
      <c r="C55" s="226">
        <v>5905</v>
      </c>
      <c r="D55" s="227">
        <v>22</v>
      </c>
      <c r="E55" s="227">
        <v>1311</v>
      </c>
      <c r="F55" s="227">
        <v>0</v>
      </c>
      <c r="G55" s="227">
        <v>0</v>
      </c>
      <c r="H55" s="226">
        <v>4167</v>
      </c>
      <c r="I55" s="226">
        <f t="shared" si="0"/>
        <v>11405</v>
      </c>
      <c r="J55" s="231">
        <v>0</v>
      </c>
      <c r="K55" s="231">
        <f t="shared" si="1"/>
        <v>11405</v>
      </c>
      <c r="L55" s="231">
        <v>26792</v>
      </c>
      <c r="M55" s="229">
        <f t="shared" si="2"/>
        <v>1.166265129235061</v>
      </c>
    </row>
    <row r="56" spans="1:13" s="36" customFormat="1" ht="12" customHeight="1">
      <c r="A56" s="81"/>
      <c r="B56" s="230" t="s">
        <v>54</v>
      </c>
      <c r="C56" s="226">
        <v>1921</v>
      </c>
      <c r="D56" s="227">
        <v>107</v>
      </c>
      <c r="E56" s="227">
        <v>316</v>
      </c>
      <c r="F56" s="227">
        <v>0</v>
      </c>
      <c r="G56" s="227">
        <v>0</v>
      </c>
      <c r="H56" s="226">
        <v>1048</v>
      </c>
      <c r="I56" s="226">
        <f t="shared" si="0"/>
        <v>3392</v>
      </c>
      <c r="J56" s="231">
        <v>0</v>
      </c>
      <c r="K56" s="231">
        <f t="shared" si="1"/>
        <v>3392</v>
      </c>
      <c r="L56" s="231">
        <v>12284</v>
      </c>
      <c r="M56" s="229">
        <f t="shared" si="2"/>
        <v>0.7565248033972246</v>
      </c>
    </row>
    <row r="57" spans="1:13" s="36" customFormat="1" ht="12" customHeight="1">
      <c r="A57" s="81"/>
      <c r="B57" s="230" t="s">
        <v>55</v>
      </c>
      <c r="C57" s="226">
        <v>3290</v>
      </c>
      <c r="D57" s="227">
        <v>933</v>
      </c>
      <c r="E57" s="227">
        <v>446</v>
      </c>
      <c r="F57" s="227">
        <v>0</v>
      </c>
      <c r="G57" s="227">
        <v>0</v>
      </c>
      <c r="H57" s="226">
        <v>1733</v>
      </c>
      <c r="I57" s="226">
        <f t="shared" si="0"/>
        <v>6402</v>
      </c>
      <c r="J57" s="231">
        <v>0</v>
      </c>
      <c r="K57" s="231">
        <f t="shared" si="1"/>
        <v>6402</v>
      </c>
      <c r="L57" s="231">
        <v>32516</v>
      </c>
      <c r="M57" s="229">
        <f t="shared" si="2"/>
        <v>0.5394183179787568</v>
      </c>
    </row>
    <row r="58" spans="1:13" s="36" customFormat="1" ht="12" customHeight="1">
      <c r="A58" s="81"/>
      <c r="B58" s="230" t="s">
        <v>56</v>
      </c>
      <c r="C58" s="226">
        <v>1885</v>
      </c>
      <c r="D58" s="227">
        <v>685</v>
      </c>
      <c r="E58" s="227">
        <v>241</v>
      </c>
      <c r="F58" s="227">
        <v>0</v>
      </c>
      <c r="G58" s="227">
        <v>0</v>
      </c>
      <c r="H58" s="226">
        <v>917</v>
      </c>
      <c r="I58" s="226">
        <f t="shared" si="0"/>
        <v>3728</v>
      </c>
      <c r="J58" s="231">
        <v>0</v>
      </c>
      <c r="K58" s="231">
        <f t="shared" si="1"/>
        <v>3728</v>
      </c>
      <c r="L58" s="231">
        <v>14398</v>
      </c>
      <c r="M58" s="229">
        <f t="shared" si="2"/>
        <v>0.7093831525306977</v>
      </c>
    </row>
    <row r="59" spans="1:13" s="36" customFormat="1" ht="12" customHeight="1">
      <c r="A59" s="81"/>
      <c r="B59" s="230" t="s">
        <v>57</v>
      </c>
      <c r="C59" s="226">
        <v>3932</v>
      </c>
      <c r="D59" s="227">
        <v>15</v>
      </c>
      <c r="E59" s="227">
        <v>1076</v>
      </c>
      <c r="F59" s="227">
        <v>0</v>
      </c>
      <c r="G59" s="227">
        <v>0</v>
      </c>
      <c r="H59" s="226">
        <v>3367</v>
      </c>
      <c r="I59" s="226">
        <f t="shared" si="0"/>
        <v>8390</v>
      </c>
      <c r="J59" s="231">
        <v>0</v>
      </c>
      <c r="K59" s="231">
        <f t="shared" si="1"/>
        <v>8390</v>
      </c>
      <c r="L59" s="231">
        <v>23814</v>
      </c>
      <c r="M59" s="229">
        <f t="shared" si="2"/>
        <v>0.9652431918141855</v>
      </c>
    </row>
    <row r="60" spans="1:13" s="36" customFormat="1" ht="12" customHeight="1">
      <c r="A60" s="81"/>
      <c r="B60" s="230" t="s">
        <v>58</v>
      </c>
      <c r="C60" s="226">
        <v>2702</v>
      </c>
      <c r="D60" s="227">
        <v>126</v>
      </c>
      <c r="E60" s="227">
        <v>395</v>
      </c>
      <c r="F60" s="227">
        <v>0</v>
      </c>
      <c r="G60" s="227">
        <v>0</v>
      </c>
      <c r="H60" s="226">
        <v>2038</v>
      </c>
      <c r="I60" s="226">
        <f t="shared" si="0"/>
        <v>5261</v>
      </c>
      <c r="J60" s="231">
        <v>0</v>
      </c>
      <c r="K60" s="231">
        <f t="shared" si="1"/>
        <v>5261</v>
      </c>
      <c r="L60" s="231">
        <v>20877</v>
      </c>
      <c r="M60" s="229">
        <f t="shared" si="2"/>
        <v>0.6904104339769597</v>
      </c>
    </row>
    <row r="61" spans="1:13" s="36" customFormat="1" ht="12" customHeight="1">
      <c r="A61" s="81"/>
      <c r="B61" s="230" t="s">
        <v>59</v>
      </c>
      <c r="C61" s="226">
        <v>1584</v>
      </c>
      <c r="D61" s="227">
        <v>576</v>
      </c>
      <c r="E61" s="227">
        <v>285</v>
      </c>
      <c r="F61" s="227">
        <v>9</v>
      </c>
      <c r="G61" s="227">
        <v>36</v>
      </c>
      <c r="H61" s="226">
        <v>315</v>
      </c>
      <c r="I61" s="226">
        <f t="shared" si="0"/>
        <v>2805</v>
      </c>
      <c r="J61" s="231">
        <v>0</v>
      </c>
      <c r="K61" s="231">
        <f t="shared" si="1"/>
        <v>2805</v>
      </c>
      <c r="L61" s="231">
        <v>21154</v>
      </c>
      <c r="M61" s="229">
        <f t="shared" si="2"/>
        <v>0.3632850291599374</v>
      </c>
    </row>
    <row r="62" spans="1:13" s="36" customFormat="1" ht="12" customHeight="1">
      <c r="A62" s="81"/>
      <c r="B62" s="230" t="s">
        <v>60</v>
      </c>
      <c r="C62" s="226">
        <v>4086</v>
      </c>
      <c r="D62" s="227">
        <v>611</v>
      </c>
      <c r="E62" s="227">
        <v>810</v>
      </c>
      <c r="F62" s="227">
        <v>8</v>
      </c>
      <c r="G62" s="227">
        <v>145</v>
      </c>
      <c r="H62" s="226">
        <v>677</v>
      </c>
      <c r="I62" s="226">
        <f t="shared" si="0"/>
        <v>6337</v>
      </c>
      <c r="J62" s="231">
        <v>0</v>
      </c>
      <c r="K62" s="231">
        <f t="shared" si="1"/>
        <v>6337</v>
      </c>
      <c r="L62" s="231">
        <v>19645</v>
      </c>
      <c r="M62" s="229">
        <f t="shared" si="2"/>
        <v>0.883769093184853</v>
      </c>
    </row>
    <row r="63" spans="1:13" s="36" customFormat="1" ht="12" customHeight="1">
      <c r="A63" s="81"/>
      <c r="B63" s="230" t="s">
        <v>61</v>
      </c>
      <c r="C63" s="226">
        <v>3752</v>
      </c>
      <c r="D63" s="227">
        <v>475</v>
      </c>
      <c r="E63" s="227">
        <v>324</v>
      </c>
      <c r="F63" s="227">
        <v>8</v>
      </c>
      <c r="G63" s="227">
        <v>150</v>
      </c>
      <c r="H63" s="226">
        <v>638</v>
      </c>
      <c r="I63" s="226">
        <f t="shared" si="0"/>
        <v>5347</v>
      </c>
      <c r="J63" s="231">
        <v>0</v>
      </c>
      <c r="K63" s="231">
        <f t="shared" si="1"/>
        <v>5347</v>
      </c>
      <c r="L63" s="231">
        <v>19389</v>
      </c>
      <c r="M63" s="229">
        <f t="shared" si="2"/>
        <v>0.7555477367833902</v>
      </c>
    </row>
    <row r="64" spans="1:13" s="36" customFormat="1" ht="12" customHeight="1">
      <c r="A64" s="81"/>
      <c r="B64" s="230" t="s">
        <v>62</v>
      </c>
      <c r="C64" s="226">
        <v>3015</v>
      </c>
      <c r="D64" s="227">
        <v>518</v>
      </c>
      <c r="E64" s="227">
        <v>750</v>
      </c>
      <c r="F64" s="227">
        <v>8</v>
      </c>
      <c r="G64" s="227">
        <v>175</v>
      </c>
      <c r="H64" s="226">
        <v>921</v>
      </c>
      <c r="I64" s="226">
        <f t="shared" si="0"/>
        <v>5387</v>
      </c>
      <c r="J64" s="231">
        <v>0</v>
      </c>
      <c r="K64" s="231">
        <f t="shared" si="1"/>
        <v>5387</v>
      </c>
      <c r="L64" s="231">
        <v>18810</v>
      </c>
      <c r="M64" s="229">
        <f t="shared" si="2"/>
        <v>0.7846307341620969</v>
      </c>
    </row>
    <row r="65" spans="1:13" s="36" customFormat="1" ht="12" customHeight="1">
      <c r="A65" s="81"/>
      <c r="B65" s="230" t="s">
        <v>63</v>
      </c>
      <c r="C65" s="226">
        <v>5204</v>
      </c>
      <c r="D65" s="227">
        <v>745</v>
      </c>
      <c r="E65" s="227">
        <v>369</v>
      </c>
      <c r="F65" s="227">
        <v>12</v>
      </c>
      <c r="G65" s="227">
        <v>178</v>
      </c>
      <c r="H65" s="226">
        <v>908</v>
      </c>
      <c r="I65" s="226">
        <f t="shared" si="0"/>
        <v>7416</v>
      </c>
      <c r="J65" s="231">
        <v>0</v>
      </c>
      <c r="K65" s="231">
        <f t="shared" si="1"/>
        <v>7416</v>
      </c>
      <c r="L65" s="231">
        <v>28691</v>
      </c>
      <c r="M65" s="229">
        <f t="shared" si="2"/>
        <v>0.7081596395795923</v>
      </c>
    </row>
    <row r="66" spans="1:13" s="36" customFormat="1" ht="12" customHeight="1">
      <c r="A66" s="81"/>
      <c r="B66" s="230" t="s">
        <v>64</v>
      </c>
      <c r="C66" s="226">
        <v>455</v>
      </c>
      <c r="D66" s="227">
        <v>111</v>
      </c>
      <c r="E66" s="227">
        <v>0</v>
      </c>
      <c r="F66" s="227">
        <v>0</v>
      </c>
      <c r="G66" s="227">
        <v>3</v>
      </c>
      <c r="H66" s="226">
        <v>490</v>
      </c>
      <c r="I66" s="226">
        <f t="shared" si="0"/>
        <v>1059</v>
      </c>
      <c r="J66" s="231">
        <v>20</v>
      </c>
      <c r="K66" s="231">
        <f t="shared" si="1"/>
        <v>1079</v>
      </c>
      <c r="L66" s="231">
        <v>6702</v>
      </c>
      <c r="M66" s="229">
        <f t="shared" si="2"/>
        <v>0.4410868969802512</v>
      </c>
    </row>
    <row r="67" spans="1:13" s="36" customFormat="1" ht="12" customHeight="1">
      <c r="A67" s="81"/>
      <c r="B67" s="230" t="s">
        <v>65</v>
      </c>
      <c r="C67" s="226">
        <v>558</v>
      </c>
      <c r="D67" s="227">
        <v>52</v>
      </c>
      <c r="E67" s="227">
        <v>47</v>
      </c>
      <c r="F67" s="227">
        <v>0</v>
      </c>
      <c r="G67" s="227">
        <v>0</v>
      </c>
      <c r="H67" s="226">
        <v>548</v>
      </c>
      <c r="I67" s="226">
        <f t="shared" si="0"/>
        <v>1205</v>
      </c>
      <c r="J67" s="231">
        <v>81</v>
      </c>
      <c r="K67" s="231">
        <f t="shared" si="1"/>
        <v>1286</v>
      </c>
      <c r="L67" s="231">
        <v>3869</v>
      </c>
      <c r="M67" s="229">
        <f t="shared" si="2"/>
        <v>0.9106455598947731</v>
      </c>
    </row>
    <row r="68" spans="1:13" s="36" customFormat="1" ht="12" customHeight="1">
      <c r="A68" s="81"/>
      <c r="B68" s="230" t="s">
        <v>66</v>
      </c>
      <c r="C68" s="226">
        <v>1014</v>
      </c>
      <c r="D68" s="227">
        <v>37</v>
      </c>
      <c r="E68" s="227">
        <v>101</v>
      </c>
      <c r="F68" s="227">
        <v>0</v>
      </c>
      <c r="G68" s="227">
        <v>114</v>
      </c>
      <c r="H68" s="226">
        <v>626</v>
      </c>
      <c r="I68" s="226">
        <f t="shared" si="0"/>
        <v>1892</v>
      </c>
      <c r="J68" s="231">
        <v>0</v>
      </c>
      <c r="K68" s="231">
        <f t="shared" si="1"/>
        <v>1892</v>
      </c>
      <c r="L68" s="231">
        <v>6173</v>
      </c>
      <c r="M68" s="229">
        <f t="shared" si="2"/>
        <v>0.8397151537073734</v>
      </c>
    </row>
    <row r="69" spans="1:13" s="36" customFormat="1" ht="12" customHeight="1">
      <c r="A69" s="81"/>
      <c r="B69" s="230" t="s">
        <v>67</v>
      </c>
      <c r="C69" s="226">
        <v>4307</v>
      </c>
      <c r="D69" s="227">
        <v>901</v>
      </c>
      <c r="E69" s="227">
        <v>260</v>
      </c>
      <c r="F69" s="227">
        <v>0</v>
      </c>
      <c r="G69" s="227">
        <v>247</v>
      </c>
      <c r="H69" s="226">
        <v>1664</v>
      </c>
      <c r="I69" s="226">
        <f t="shared" si="0"/>
        <v>7379</v>
      </c>
      <c r="J69" s="231">
        <v>416</v>
      </c>
      <c r="K69" s="231">
        <f t="shared" si="1"/>
        <v>7795</v>
      </c>
      <c r="L69" s="231">
        <v>17033</v>
      </c>
      <c r="M69" s="229">
        <f t="shared" si="2"/>
        <v>1.2538110951424672</v>
      </c>
    </row>
    <row r="70" spans="1:13" s="36" customFormat="1" ht="12" customHeight="1">
      <c r="A70" s="81"/>
      <c r="B70" s="230" t="s">
        <v>68</v>
      </c>
      <c r="C70" s="226">
        <v>2477</v>
      </c>
      <c r="D70" s="227">
        <v>179</v>
      </c>
      <c r="E70" s="227">
        <v>571</v>
      </c>
      <c r="F70" s="227">
        <v>5</v>
      </c>
      <c r="G70" s="227">
        <v>0</v>
      </c>
      <c r="H70" s="226">
        <v>592</v>
      </c>
      <c r="I70" s="226">
        <f aca="true" t="shared" si="3" ref="I70:I78">SUM(C70:H70)</f>
        <v>3824</v>
      </c>
      <c r="J70" s="231">
        <v>0</v>
      </c>
      <c r="K70" s="231">
        <f aca="true" t="shared" si="4" ref="K70:K78">I70+J70</f>
        <v>3824</v>
      </c>
      <c r="L70" s="231">
        <v>14176</v>
      </c>
      <c r="M70" s="229">
        <f aca="true" t="shared" si="5" ref="M70:M79">K70/L70/365*1000</f>
        <v>0.7390457342527598</v>
      </c>
    </row>
    <row r="71" spans="1:13" s="36" customFormat="1" ht="12" customHeight="1">
      <c r="A71" s="81"/>
      <c r="B71" s="230" t="s">
        <v>69</v>
      </c>
      <c r="C71" s="226">
        <v>2739</v>
      </c>
      <c r="D71" s="227">
        <v>238</v>
      </c>
      <c r="E71" s="227">
        <v>427</v>
      </c>
      <c r="F71" s="227">
        <v>5</v>
      </c>
      <c r="G71" s="227">
        <v>0</v>
      </c>
      <c r="H71" s="226">
        <v>375</v>
      </c>
      <c r="I71" s="226">
        <f t="shared" si="3"/>
        <v>3784</v>
      </c>
      <c r="J71" s="231">
        <v>50</v>
      </c>
      <c r="K71" s="231">
        <f t="shared" si="4"/>
        <v>3834</v>
      </c>
      <c r="L71" s="231">
        <v>11796</v>
      </c>
      <c r="M71" s="229">
        <f t="shared" si="5"/>
        <v>0.890480636575203</v>
      </c>
    </row>
    <row r="72" spans="1:13" s="36" customFormat="1" ht="12" customHeight="1">
      <c r="A72" s="81"/>
      <c r="B72" s="230" t="s">
        <v>70</v>
      </c>
      <c r="C72" s="226">
        <v>2569</v>
      </c>
      <c r="D72" s="227">
        <v>655</v>
      </c>
      <c r="E72" s="227">
        <v>680</v>
      </c>
      <c r="F72" s="227">
        <v>0</v>
      </c>
      <c r="G72" s="227">
        <v>137</v>
      </c>
      <c r="H72" s="226">
        <v>20</v>
      </c>
      <c r="I72" s="226">
        <f t="shared" si="3"/>
        <v>4061</v>
      </c>
      <c r="J72" s="231">
        <v>600</v>
      </c>
      <c r="K72" s="231">
        <f t="shared" si="4"/>
        <v>4661</v>
      </c>
      <c r="L72" s="231">
        <v>21390</v>
      </c>
      <c r="M72" s="229">
        <f t="shared" si="5"/>
        <v>0.5970015434174207</v>
      </c>
    </row>
    <row r="73" spans="1:13" s="36" customFormat="1" ht="12" customHeight="1">
      <c r="A73" s="81"/>
      <c r="B73" s="230" t="s">
        <v>71</v>
      </c>
      <c r="C73" s="226">
        <v>1484</v>
      </c>
      <c r="D73" s="227">
        <v>508</v>
      </c>
      <c r="E73" s="227">
        <v>236</v>
      </c>
      <c r="F73" s="227">
        <v>11</v>
      </c>
      <c r="G73" s="227">
        <v>819</v>
      </c>
      <c r="H73" s="226">
        <v>31</v>
      </c>
      <c r="I73" s="226">
        <f t="shared" si="3"/>
        <v>3089</v>
      </c>
      <c r="J73" s="231">
        <v>0</v>
      </c>
      <c r="K73" s="231">
        <f t="shared" si="4"/>
        <v>3089</v>
      </c>
      <c r="L73" s="231">
        <v>15478</v>
      </c>
      <c r="M73" s="229">
        <f t="shared" si="5"/>
        <v>0.5467769542983679</v>
      </c>
    </row>
    <row r="74" spans="1:13" s="36" customFormat="1" ht="12" customHeight="1">
      <c r="A74" s="81"/>
      <c r="B74" s="230" t="s">
        <v>72</v>
      </c>
      <c r="C74" s="226">
        <v>1730</v>
      </c>
      <c r="D74" s="227">
        <v>618</v>
      </c>
      <c r="E74" s="227">
        <v>311</v>
      </c>
      <c r="F74" s="227">
        <v>0</v>
      </c>
      <c r="G74" s="227">
        <v>153</v>
      </c>
      <c r="H74" s="226">
        <v>209</v>
      </c>
      <c r="I74" s="226">
        <f t="shared" si="3"/>
        <v>3021</v>
      </c>
      <c r="J74" s="231">
        <v>479</v>
      </c>
      <c r="K74" s="231">
        <f t="shared" si="4"/>
        <v>3500</v>
      </c>
      <c r="L74" s="231">
        <v>16073</v>
      </c>
      <c r="M74" s="229">
        <f t="shared" si="5"/>
        <v>0.5965931124177447</v>
      </c>
    </row>
    <row r="75" spans="1:13" s="36" customFormat="1" ht="12" customHeight="1">
      <c r="A75" s="81"/>
      <c r="B75" s="230" t="s">
        <v>73</v>
      </c>
      <c r="C75" s="226">
        <v>1173</v>
      </c>
      <c r="D75" s="227">
        <v>63</v>
      </c>
      <c r="E75" s="227">
        <v>47</v>
      </c>
      <c r="F75" s="227">
        <v>0</v>
      </c>
      <c r="G75" s="227">
        <v>117</v>
      </c>
      <c r="H75" s="226">
        <v>284</v>
      </c>
      <c r="I75" s="226">
        <f t="shared" si="3"/>
        <v>1684</v>
      </c>
      <c r="J75" s="231">
        <v>0</v>
      </c>
      <c r="K75" s="231">
        <f t="shared" si="4"/>
        <v>1684</v>
      </c>
      <c r="L75" s="231">
        <v>3722</v>
      </c>
      <c r="M75" s="229">
        <f t="shared" si="5"/>
        <v>1.2395751289997277</v>
      </c>
    </row>
    <row r="76" spans="1:13" s="36" customFormat="1" ht="12" customHeight="1">
      <c r="A76" s="81"/>
      <c r="B76" s="230" t="s">
        <v>74</v>
      </c>
      <c r="C76" s="226">
        <v>1349</v>
      </c>
      <c r="D76" s="227">
        <v>46</v>
      </c>
      <c r="E76" s="227">
        <v>336</v>
      </c>
      <c r="F76" s="227">
        <v>2</v>
      </c>
      <c r="G76" s="227">
        <v>0</v>
      </c>
      <c r="H76" s="226">
        <v>494</v>
      </c>
      <c r="I76" s="226">
        <f t="shared" si="3"/>
        <v>2227</v>
      </c>
      <c r="J76" s="231">
        <v>0</v>
      </c>
      <c r="K76" s="231">
        <f t="shared" si="4"/>
        <v>2227</v>
      </c>
      <c r="L76" s="231">
        <v>4335</v>
      </c>
      <c r="M76" s="229">
        <f t="shared" si="5"/>
        <v>1.407467096427612</v>
      </c>
    </row>
    <row r="77" spans="1:13" s="36" customFormat="1" ht="12" customHeight="1">
      <c r="A77" s="81"/>
      <c r="B77" s="230" t="s">
        <v>75</v>
      </c>
      <c r="C77" s="226">
        <v>952</v>
      </c>
      <c r="D77" s="227">
        <v>263</v>
      </c>
      <c r="E77" s="227">
        <v>176</v>
      </c>
      <c r="F77" s="227">
        <v>5</v>
      </c>
      <c r="G77" s="227">
        <v>63</v>
      </c>
      <c r="H77" s="226">
        <v>120</v>
      </c>
      <c r="I77" s="226">
        <f t="shared" si="3"/>
        <v>1579</v>
      </c>
      <c r="J77" s="231">
        <v>250</v>
      </c>
      <c r="K77" s="231">
        <f t="shared" si="4"/>
        <v>1829</v>
      </c>
      <c r="L77" s="231">
        <v>11516</v>
      </c>
      <c r="M77" s="229">
        <f t="shared" si="5"/>
        <v>0.4351301583978456</v>
      </c>
    </row>
    <row r="78" spans="1:13" s="36" customFormat="1" ht="12" customHeight="1" thickBot="1">
      <c r="A78" s="96"/>
      <c r="B78" s="232" t="s">
        <v>76</v>
      </c>
      <c r="C78" s="226">
        <v>22</v>
      </c>
      <c r="D78" s="227">
        <v>42</v>
      </c>
      <c r="E78" s="227">
        <v>26</v>
      </c>
      <c r="F78" s="227">
        <v>0</v>
      </c>
      <c r="G78" s="227">
        <v>5</v>
      </c>
      <c r="H78" s="226">
        <v>3</v>
      </c>
      <c r="I78" s="226">
        <f t="shared" si="3"/>
        <v>98</v>
      </c>
      <c r="J78" s="233">
        <v>0</v>
      </c>
      <c r="K78" s="233">
        <f t="shared" si="4"/>
        <v>98</v>
      </c>
      <c r="L78" s="233">
        <v>1276</v>
      </c>
      <c r="M78" s="229">
        <f t="shared" si="5"/>
        <v>0.21041782969038517</v>
      </c>
    </row>
    <row r="79" spans="1:13" s="36" customFormat="1" ht="12" customHeight="1" thickBot="1">
      <c r="A79" s="84"/>
      <c r="B79" s="234" t="s">
        <v>77</v>
      </c>
      <c r="C79" s="235">
        <f aca="true" t="shared" si="6" ref="C79:H79">SUM(C5:C78)</f>
        <v>1036364</v>
      </c>
      <c r="D79" s="236">
        <f t="shared" si="6"/>
        <v>66577</v>
      </c>
      <c r="E79" s="236">
        <f t="shared" si="6"/>
        <v>137275</v>
      </c>
      <c r="F79" s="236">
        <f t="shared" si="6"/>
        <v>6239</v>
      </c>
      <c r="G79" s="236">
        <f t="shared" si="6"/>
        <v>25606</v>
      </c>
      <c r="H79" s="236">
        <f t="shared" si="6"/>
        <v>173397</v>
      </c>
      <c r="I79" s="236">
        <f>SUM(C79:H79)</f>
        <v>1445458</v>
      </c>
      <c r="J79" s="236">
        <f>SUM(J5:J78)</f>
        <v>3046</v>
      </c>
      <c r="K79" s="236">
        <f>SUM(K5:K78)</f>
        <v>1448504</v>
      </c>
      <c r="L79" s="236">
        <f>SUM(L5:L78)</f>
        <v>3790822</v>
      </c>
      <c r="M79" s="237">
        <f t="shared" si="5"/>
        <v>1.046871657278828</v>
      </c>
    </row>
    <row r="80" ht="17.25">
      <c r="J80" s="2"/>
    </row>
    <row r="81" ht="17.25">
      <c r="J81" s="5"/>
    </row>
  </sheetData>
  <mergeCells count="1">
    <mergeCell ref="C2:I2"/>
  </mergeCells>
  <printOptions/>
  <pageMargins left="0.7874015748031497" right="0.7874015748031497" top="0.58" bottom="0.7" header="0" footer="0"/>
  <pageSetup fitToWidth="2" fitToHeight="1" horizontalDpi="400" verticalDpi="4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Y80"/>
  <sheetViews>
    <sheetView showGridLines="0" zoomScaleSheetLayoutView="10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7" sqref="G67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6" width="2.66015625" style="9" customWidth="1"/>
    <col min="27" max="28" width="1.66015625" style="9" customWidth="1"/>
    <col min="29" max="29" width="0.8359375" style="9" customWidth="1"/>
    <col min="30" max="30" width="10.66015625" style="9" customWidth="1"/>
    <col min="31" max="50" width="2.66015625" style="9" customWidth="1"/>
    <col min="51" max="16384" width="10.66015625" style="9" customWidth="1"/>
  </cols>
  <sheetData>
    <row r="1" spans="2:47" s="39" customFormat="1" ht="12" customHeight="1" thickBot="1">
      <c r="B1" s="42" t="s">
        <v>203</v>
      </c>
      <c r="AD1" s="42"/>
      <c r="AU1" s="39" t="s">
        <v>232</v>
      </c>
    </row>
    <row r="2" spans="1:51" s="39" customFormat="1" ht="12" customHeight="1" thickBot="1">
      <c r="A2" s="444" t="s">
        <v>184</v>
      </c>
      <c r="B2" s="434"/>
      <c r="C2" s="444" t="s">
        <v>185</v>
      </c>
      <c r="D2" s="439"/>
      <c r="E2" s="439"/>
      <c r="F2" s="434"/>
      <c r="G2" s="444" t="s">
        <v>152</v>
      </c>
      <c r="H2" s="439"/>
      <c r="I2" s="439"/>
      <c r="J2" s="434"/>
      <c r="K2" s="427" t="s">
        <v>153</v>
      </c>
      <c r="L2" s="428"/>
      <c r="M2" s="428"/>
      <c r="N2" s="429"/>
      <c r="O2" s="311" t="s">
        <v>154</v>
      </c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4"/>
      <c r="AA2" s="308"/>
      <c r="AB2" s="313"/>
      <c r="AC2" s="315"/>
      <c r="AD2" s="447" t="s">
        <v>206</v>
      </c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4"/>
      <c r="AQ2" s="427" t="s">
        <v>79</v>
      </c>
      <c r="AR2" s="428"/>
      <c r="AS2" s="428"/>
      <c r="AT2" s="429"/>
      <c r="AU2" s="444" t="s">
        <v>78</v>
      </c>
      <c r="AV2" s="439"/>
      <c r="AW2" s="439"/>
      <c r="AX2" s="434"/>
      <c r="AY2" s="41"/>
    </row>
    <row r="3" spans="1:51" s="39" customFormat="1" ht="12" customHeight="1">
      <c r="A3" s="435"/>
      <c r="B3" s="436"/>
      <c r="C3" s="422"/>
      <c r="D3" s="423"/>
      <c r="E3" s="423"/>
      <c r="F3" s="424"/>
      <c r="G3" s="422"/>
      <c r="H3" s="423"/>
      <c r="I3" s="423"/>
      <c r="J3" s="424"/>
      <c r="K3" s="430"/>
      <c r="L3" s="431"/>
      <c r="M3" s="431"/>
      <c r="N3" s="432"/>
      <c r="O3" s="433" t="s">
        <v>155</v>
      </c>
      <c r="P3" s="445"/>
      <c r="Q3" s="445"/>
      <c r="R3" s="446"/>
      <c r="S3" s="433" t="s">
        <v>204</v>
      </c>
      <c r="T3" s="445"/>
      <c r="U3" s="445"/>
      <c r="V3" s="446"/>
      <c r="W3" s="433" t="s">
        <v>186</v>
      </c>
      <c r="X3" s="445"/>
      <c r="Y3" s="445"/>
      <c r="Z3" s="446"/>
      <c r="AA3" s="308"/>
      <c r="AB3" s="308"/>
      <c r="AC3" s="316"/>
      <c r="AD3" s="448"/>
      <c r="AE3" s="433" t="s">
        <v>187</v>
      </c>
      <c r="AF3" s="445"/>
      <c r="AG3" s="445"/>
      <c r="AH3" s="446"/>
      <c r="AI3" s="433" t="s">
        <v>188</v>
      </c>
      <c r="AJ3" s="445"/>
      <c r="AK3" s="445"/>
      <c r="AL3" s="446"/>
      <c r="AM3" s="433" t="s">
        <v>189</v>
      </c>
      <c r="AN3" s="445"/>
      <c r="AO3" s="445"/>
      <c r="AP3" s="446"/>
      <c r="AQ3" s="430"/>
      <c r="AR3" s="431"/>
      <c r="AS3" s="431"/>
      <c r="AT3" s="432"/>
      <c r="AU3" s="422"/>
      <c r="AV3" s="423"/>
      <c r="AW3" s="423"/>
      <c r="AX3" s="424"/>
      <c r="AY3" s="41"/>
    </row>
    <row r="4" spans="1:51" s="39" customFormat="1" ht="12" customHeight="1">
      <c r="A4" s="435"/>
      <c r="B4" s="436"/>
      <c r="C4" s="425" t="s">
        <v>205</v>
      </c>
      <c r="D4" s="426"/>
      <c r="E4" s="440" t="s">
        <v>190</v>
      </c>
      <c r="F4" s="442" t="s">
        <v>191</v>
      </c>
      <c r="G4" s="425" t="s">
        <v>205</v>
      </c>
      <c r="H4" s="426"/>
      <c r="I4" s="440" t="s">
        <v>190</v>
      </c>
      <c r="J4" s="442" t="s">
        <v>191</v>
      </c>
      <c r="K4" s="425" t="s">
        <v>205</v>
      </c>
      <c r="L4" s="426"/>
      <c r="M4" s="440" t="s">
        <v>190</v>
      </c>
      <c r="N4" s="442" t="s">
        <v>191</v>
      </c>
      <c r="O4" s="425" t="s">
        <v>205</v>
      </c>
      <c r="P4" s="426"/>
      <c r="Q4" s="440" t="s">
        <v>190</v>
      </c>
      <c r="R4" s="442" t="s">
        <v>191</v>
      </c>
      <c r="S4" s="425" t="s">
        <v>205</v>
      </c>
      <c r="T4" s="426"/>
      <c r="U4" s="440" t="s">
        <v>190</v>
      </c>
      <c r="V4" s="442" t="s">
        <v>191</v>
      </c>
      <c r="W4" s="425" t="s">
        <v>205</v>
      </c>
      <c r="X4" s="426"/>
      <c r="Y4" s="440" t="s">
        <v>190</v>
      </c>
      <c r="Z4" s="442" t="s">
        <v>191</v>
      </c>
      <c r="AA4" s="43"/>
      <c r="AB4" s="43"/>
      <c r="AC4" s="316"/>
      <c r="AD4" s="448"/>
      <c r="AE4" s="425" t="s">
        <v>205</v>
      </c>
      <c r="AF4" s="426"/>
      <c r="AG4" s="440" t="s">
        <v>190</v>
      </c>
      <c r="AH4" s="442" t="s">
        <v>191</v>
      </c>
      <c r="AI4" s="425" t="s">
        <v>205</v>
      </c>
      <c r="AJ4" s="426"/>
      <c r="AK4" s="440" t="s">
        <v>190</v>
      </c>
      <c r="AL4" s="442" t="s">
        <v>191</v>
      </c>
      <c r="AM4" s="425" t="s">
        <v>205</v>
      </c>
      <c r="AN4" s="426"/>
      <c r="AO4" s="440" t="s">
        <v>190</v>
      </c>
      <c r="AP4" s="442" t="s">
        <v>191</v>
      </c>
      <c r="AQ4" s="425" t="s">
        <v>205</v>
      </c>
      <c r="AR4" s="426"/>
      <c r="AS4" s="440" t="s">
        <v>190</v>
      </c>
      <c r="AT4" s="442" t="s">
        <v>191</v>
      </c>
      <c r="AU4" s="425" t="s">
        <v>205</v>
      </c>
      <c r="AV4" s="426"/>
      <c r="AW4" s="440" t="s">
        <v>190</v>
      </c>
      <c r="AX4" s="442" t="s">
        <v>191</v>
      </c>
      <c r="AY4" s="41"/>
    </row>
    <row r="5" spans="1:51" s="39" customFormat="1" ht="12" customHeight="1" thickBot="1">
      <c r="A5" s="437"/>
      <c r="B5" s="438"/>
      <c r="C5" s="44" t="s">
        <v>192</v>
      </c>
      <c r="D5" s="259" t="s">
        <v>193</v>
      </c>
      <c r="E5" s="441"/>
      <c r="F5" s="443"/>
      <c r="G5" s="44" t="s">
        <v>192</v>
      </c>
      <c r="H5" s="259" t="s">
        <v>193</v>
      </c>
      <c r="I5" s="441"/>
      <c r="J5" s="443"/>
      <c r="K5" s="44" t="s">
        <v>192</v>
      </c>
      <c r="L5" s="259" t="s">
        <v>193</v>
      </c>
      <c r="M5" s="441"/>
      <c r="N5" s="443"/>
      <c r="O5" s="44" t="s">
        <v>192</v>
      </c>
      <c r="P5" s="259" t="s">
        <v>193</v>
      </c>
      <c r="Q5" s="441"/>
      <c r="R5" s="443"/>
      <c r="S5" s="44" t="s">
        <v>192</v>
      </c>
      <c r="T5" s="259" t="s">
        <v>193</v>
      </c>
      <c r="U5" s="441"/>
      <c r="V5" s="443"/>
      <c r="W5" s="44" t="s">
        <v>192</v>
      </c>
      <c r="X5" s="259" t="s">
        <v>193</v>
      </c>
      <c r="Y5" s="441"/>
      <c r="Z5" s="443"/>
      <c r="AA5" s="43"/>
      <c r="AB5" s="43"/>
      <c r="AC5" s="317"/>
      <c r="AD5" s="449"/>
      <c r="AE5" s="44" t="s">
        <v>192</v>
      </c>
      <c r="AF5" s="259" t="s">
        <v>193</v>
      </c>
      <c r="AG5" s="441"/>
      <c r="AH5" s="443"/>
      <c r="AI5" s="44" t="s">
        <v>192</v>
      </c>
      <c r="AJ5" s="259" t="s">
        <v>193</v>
      </c>
      <c r="AK5" s="441"/>
      <c r="AL5" s="443"/>
      <c r="AM5" s="44" t="s">
        <v>192</v>
      </c>
      <c r="AN5" s="259" t="s">
        <v>193</v>
      </c>
      <c r="AO5" s="441"/>
      <c r="AP5" s="443"/>
      <c r="AQ5" s="44" t="s">
        <v>192</v>
      </c>
      <c r="AR5" s="259" t="s">
        <v>193</v>
      </c>
      <c r="AS5" s="441"/>
      <c r="AT5" s="443"/>
      <c r="AU5" s="44" t="s">
        <v>192</v>
      </c>
      <c r="AV5" s="259" t="s">
        <v>193</v>
      </c>
      <c r="AW5" s="441"/>
      <c r="AX5" s="443"/>
      <c r="AY5" s="41"/>
    </row>
    <row r="6" spans="1:51" s="274" customFormat="1" ht="12" customHeight="1">
      <c r="A6" s="262"/>
      <c r="B6" s="263" t="s">
        <v>3</v>
      </c>
      <c r="C6" s="264">
        <v>4</v>
      </c>
      <c r="D6" s="265">
        <v>4</v>
      </c>
      <c r="E6" s="266">
        <v>4</v>
      </c>
      <c r="F6" s="266">
        <v>4</v>
      </c>
      <c r="G6" s="264">
        <v>1</v>
      </c>
      <c r="H6" s="265">
        <v>3</v>
      </c>
      <c r="I6" s="266">
        <v>1</v>
      </c>
      <c r="J6" s="266">
        <v>2</v>
      </c>
      <c r="K6" s="264">
        <v>1</v>
      </c>
      <c r="L6" s="265">
        <v>3</v>
      </c>
      <c r="M6" s="267">
        <v>2</v>
      </c>
      <c r="N6" s="266">
        <v>2</v>
      </c>
      <c r="O6" s="268">
        <v>1</v>
      </c>
      <c r="P6" s="269">
        <v>4</v>
      </c>
      <c r="Q6" s="267">
        <v>2</v>
      </c>
      <c r="R6" s="267">
        <v>2</v>
      </c>
      <c r="S6" s="268">
        <v>1</v>
      </c>
      <c r="T6" s="269">
        <v>4</v>
      </c>
      <c r="U6" s="267">
        <v>2</v>
      </c>
      <c r="V6" s="267">
        <v>2</v>
      </c>
      <c r="W6" s="268">
        <v>1</v>
      </c>
      <c r="X6" s="269">
        <v>4</v>
      </c>
      <c r="Y6" s="267">
        <v>2</v>
      </c>
      <c r="Z6" s="271">
        <v>2</v>
      </c>
      <c r="AA6" s="309"/>
      <c r="AB6" s="309"/>
      <c r="AC6" s="318"/>
      <c r="AD6" s="319" t="s">
        <v>3</v>
      </c>
      <c r="AE6" s="393">
        <v>1</v>
      </c>
      <c r="AF6" s="269">
        <v>4</v>
      </c>
      <c r="AG6" s="269">
        <v>2</v>
      </c>
      <c r="AH6" s="394">
        <v>2</v>
      </c>
      <c r="AI6" s="395">
        <v>4</v>
      </c>
      <c r="AJ6" s="272">
        <v>4</v>
      </c>
      <c r="AK6" s="272">
        <v>4</v>
      </c>
      <c r="AL6" s="396">
        <v>4</v>
      </c>
      <c r="AM6" s="395">
        <v>4</v>
      </c>
      <c r="AN6" s="272">
        <v>4</v>
      </c>
      <c r="AO6" s="397">
        <v>4</v>
      </c>
      <c r="AP6" s="272">
        <v>4</v>
      </c>
      <c r="AQ6" s="395">
        <v>4</v>
      </c>
      <c r="AR6" s="272">
        <v>4</v>
      </c>
      <c r="AS6" s="272">
        <v>4</v>
      </c>
      <c r="AT6" s="398">
        <v>4</v>
      </c>
      <c r="AU6" s="395">
        <v>4</v>
      </c>
      <c r="AV6" s="272">
        <v>3</v>
      </c>
      <c r="AW6" s="398">
        <v>2</v>
      </c>
      <c r="AX6" s="396">
        <v>2</v>
      </c>
      <c r="AY6" s="273"/>
    </row>
    <row r="7" spans="1:51" s="274" customFormat="1" ht="12" customHeight="1">
      <c r="A7" s="262"/>
      <c r="B7" s="263" t="s">
        <v>4</v>
      </c>
      <c r="C7" s="264">
        <v>4</v>
      </c>
      <c r="D7" s="275">
        <v>4</v>
      </c>
      <c r="E7" s="266">
        <v>4</v>
      </c>
      <c r="F7" s="266">
        <v>4</v>
      </c>
      <c r="G7" s="264" t="s">
        <v>194</v>
      </c>
      <c r="H7" s="275" t="s">
        <v>194</v>
      </c>
      <c r="I7" s="266">
        <v>1</v>
      </c>
      <c r="J7" s="266">
        <v>1</v>
      </c>
      <c r="K7" s="264">
        <v>2</v>
      </c>
      <c r="L7" s="275">
        <v>2</v>
      </c>
      <c r="M7" s="266">
        <v>2</v>
      </c>
      <c r="N7" s="266">
        <v>1</v>
      </c>
      <c r="O7" s="264">
        <v>2</v>
      </c>
      <c r="P7" s="275">
        <v>2</v>
      </c>
      <c r="Q7" s="266">
        <v>4</v>
      </c>
      <c r="R7" s="276">
        <v>2</v>
      </c>
      <c r="S7" s="264" t="s">
        <v>194</v>
      </c>
      <c r="T7" s="275" t="s">
        <v>194</v>
      </c>
      <c r="U7" s="266">
        <v>1</v>
      </c>
      <c r="V7" s="276">
        <v>2</v>
      </c>
      <c r="W7" s="264">
        <v>2</v>
      </c>
      <c r="X7" s="275">
        <v>2</v>
      </c>
      <c r="Y7" s="266">
        <v>2</v>
      </c>
      <c r="Z7" s="278">
        <v>2</v>
      </c>
      <c r="AA7" s="309"/>
      <c r="AB7" s="309"/>
      <c r="AC7" s="318"/>
      <c r="AD7" s="319" t="s">
        <v>4</v>
      </c>
      <c r="AE7" s="264">
        <v>1</v>
      </c>
      <c r="AF7" s="275">
        <v>4</v>
      </c>
      <c r="AG7" s="266">
        <v>1</v>
      </c>
      <c r="AH7" s="278">
        <v>2</v>
      </c>
      <c r="AI7" s="279">
        <v>1</v>
      </c>
      <c r="AJ7" s="280">
        <v>4</v>
      </c>
      <c r="AK7" s="281">
        <v>1</v>
      </c>
      <c r="AL7" s="282">
        <v>2</v>
      </c>
      <c r="AM7" s="279">
        <v>2</v>
      </c>
      <c r="AN7" s="280">
        <v>2</v>
      </c>
      <c r="AO7" s="283">
        <v>4</v>
      </c>
      <c r="AP7" s="284">
        <v>2</v>
      </c>
      <c r="AQ7" s="279">
        <v>4</v>
      </c>
      <c r="AR7" s="280">
        <v>4</v>
      </c>
      <c r="AS7" s="281">
        <v>4</v>
      </c>
      <c r="AT7" s="285">
        <v>4</v>
      </c>
      <c r="AU7" s="279">
        <v>1</v>
      </c>
      <c r="AV7" s="286">
        <v>1</v>
      </c>
      <c r="AW7" s="281">
        <v>1</v>
      </c>
      <c r="AX7" s="399" t="s">
        <v>195</v>
      </c>
      <c r="AY7" s="273"/>
    </row>
    <row r="8" spans="1:51" s="274" customFormat="1" ht="12" customHeight="1">
      <c r="A8" s="262"/>
      <c r="B8" s="263" t="s">
        <v>5</v>
      </c>
      <c r="C8" s="264">
        <v>4</v>
      </c>
      <c r="D8" s="275">
        <v>4</v>
      </c>
      <c r="E8" s="266">
        <v>4</v>
      </c>
      <c r="F8" s="266">
        <v>4</v>
      </c>
      <c r="G8" s="264" t="s">
        <v>194</v>
      </c>
      <c r="H8" s="275">
        <v>3</v>
      </c>
      <c r="I8" s="266">
        <v>1</v>
      </c>
      <c r="J8" s="266">
        <v>4</v>
      </c>
      <c r="K8" s="264" t="s">
        <v>194</v>
      </c>
      <c r="L8" s="275">
        <v>3</v>
      </c>
      <c r="M8" s="266" t="s">
        <v>195</v>
      </c>
      <c r="N8" s="266">
        <v>1</v>
      </c>
      <c r="O8" s="264">
        <v>1</v>
      </c>
      <c r="P8" s="275">
        <v>3</v>
      </c>
      <c r="Q8" s="266">
        <v>2</v>
      </c>
      <c r="R8" s="276">
        <v>4</v>
      </c>
      <c r="S8" s="264">
        <v>1</v>
      </c>
      <c r="T8" s="275">
        <v>3</v>
      </c>
      <c r="U8" s="266">
        <v>1</v>
      </c>
      <c r="V8" s="276">
        <v>4</v>
      </c>
      <c r="W8" s="264">
        <v>1</v>
      </c>
      <c r="X8" s="275">
        <v>3</v>
      </c>
      <c r="Y8" s="266">
        <v>2</v>
      </c>
      <c r="Z8" s="278">
        <v>4</v>
      </c>
      <c r="AA8" s="309"/>
      <c r="AB8" s="309"/>
      <c r="AC8" s="318"/>
      <c r="AD8" s="319" t="s">
        <v>5</v>
      </c>
      <c r="AE8" s="264">
        <v>1</v>
      </c>
      <c r="AF8" s="275">
        <v>3</v>
      </c>
      <c r="AG8" s="266">
        <v>2</v>
      </c>
      <c r="AH8" s="278">
        <v>4</v>
      </c>
      <c r="AI8" s="264">
        <v>1</v>
      </c>
      <c r="AJ8" s="275">
        <v>3</v>
      </c>
      <c r="AK8" s="266">
        <v>1</v>
      </c>
      <c r="AL8" s="278">
        <v>4</v>
      </c>
      <c r="AM8" s="264">
        <v>4</v>
      </c>
      <c r="AN8" s="275">
        <v>4</v>
      </c>
      <c r="AO8" s="287">
        <v>4</v>
      </c>
      <c r="AP8" s="276">
        <v>4</v>
      </c>
      <c r="AQ8" s="264">
        <v>1</v>
      </c>
      <c r="AR8" s="275">
        <v>3</v>
      </c>
      <c r="AS8" s="266">
        <v>2</v>
      </c>
      <c r="AT8" s="277" t="s">
        <v>195</v>
      </c>
      <c r="AU8" s="264" t="s">
        <v>194</v>
      </c>
      <c r="AV8" s="288">
        <v>3</v>
      </c>
      <c r="AW8" s="266">
        <v>1</v>
      </c>
      <c r="AX8" s="291">
        <v>4</v>
      </c>
      <c r="AY8" s="273"/>
    </row>
    <row r="9" spans="1:51" s="274" customFormat="1" ht="12" customHeight="1">
      <c r="A9" s="262"/>
      <c r="B9" s="263" t="s">
        <v>6</v>
      </c>
      <c r="C9" s="264">
        <v>4</v>
      </c>
      <c r="D9" s="275">
        <v>4</v>
      </c>
      <c r="E9" s="266">
        <v>4</v>
      </c>
      <c r="F9" s="266">
        <v>4</v>
      </c>
      <c r="G9" s="264">
        <v>2</v>
      </c>
      <c r="H9" s="275" t="s">
        <v>196</v>
      </c>
      <c r="I9" s="266">
        <v>2</v>
      </c>
      <c r="J9" s="266">
        <v>1</v>
      </c>
      <c r="K9" s="289">
        <v>4</v>
      </c>
      <c r="L9" s="276">
        <v>4</v>
      </c>
      <c r="M9" s="276">
        <v>4</v>
      </c>
      <c r="N9" s="276">
        <v>4</v>
      </c>
      <c r="O9" s="289">
        <v>2</v>
      </c>
      <c r="P9" s="267" t="s">
        <v>196</v>
      </c>
      <c r="Q9" s="266">
        <v>4</v>
      </c>
      <c r="R9" s="276">
        <v>4</v>
      </c>
      <c r="S9" s="289">
        <v>2</v>
      </c>
      <c r="T9" s="267" t="s">
        <v>196</v>
      </c>
      <c r="U9" s="266">
        <v>1</v>
      </c>
      <c r="V9" s="276">
        <v>1</v>
      </c>
      <c r="W9" s="289">
        <v>2</v>
      </c>
      <c r="X9" s="267" t="s">
        <v>196</v>
      </c>
      <c r="Y9" s="266">
        <v>1</v>
      </c>
      <c r="Z9" s="278">
        <v>1</v>
      </c>
      <c r="AA9" s="309"/>
      <c r="AB9" s="309"/>
      <c r="AC9" s="318"/>
      <c r="AD9" s="319" t="s">
        <v>6</v>
      </c>
      <c r="AE9" s="289" t="s">
        <v>195</v>
      </c>
      <c r="AF9" s="267" t="s">
        <v>194</v>
      </c>
      <c r="AG9" s="266">
        <v>2</v>
      </c>
      <c r="AH9" s="278">
        <v>4</v>
      </c>
      <c r="AI9" s="289" t="s">
        <v>195</v>
      </c>
      <c r="AJ9" s="267" t="s">
        <v>194</v>
      </c>
      <c r="AK9" s="266">
        <v>2</v>
      </c>
      <c r="AL9" s="278">
        <v>4</v>
      </c>
      <c r="AM9" s="289">
        <v>4</v>
      </c>
      <c r="AN9" s="267">
        <v>4</v>
      </c>
      <c r="AO9" s="287">
        <v>4</v>
      </c>
      <c r="AP9" s="276">
        <v>4</v>
      </c>
      <c r="AQ9" s="289" t="s">
        <v>195</v>
      </c>
      <c r="AR9" s="267" t="s">
        <v>194</v>
      </c>
      <c r="AS9" s="266">
        <v>4</v>
      </c>
      <c r="AT9" s="277">
        <v>4</v>
      </c>
      <c r="AU9" s="264">
        <v>4</v>
      </c>
      <c r="AV9" s="275">
        <v>4</v>
      </c>
      <c r="AW9" s="266" t="s">
        <v>195</v>
      </c>
      <c r="AX9" s="291">
        <v>1</v>
      </c>
      <c r="AY9" s="273"/>
    </row>
    <row r="10" spans="1:51" s="274" customFormat="1" ht="12" customHeight="1">
      <c r="A10" s="262"/>
      <c r="B10" s="263" t="s">
        <v>7</v>
      </c>
      <c r="C10" s="264">
        <v>4</v>
      </c>
      <c r="D10" s="275">
        <v>4</v>
      </c>
      <c r="E10" s="266">
        <v>4</v>
      </c>
      <c r="F10" s="266">
        <v>4</v>
      </c>
      <c r="G10" s="264" t="s">
        <v>195</v>
      </c>
      <c r="H10" s="275" t="s">
        <v>194</v>
      </c>
      <c r="I10" s="266" t="s">
        <v>197</v>
      </c>
      <c r="J10" s="266">
        <v>1</v>
      </c>
      <c r="K10" s="264">
        <v>1</v>
      </c>
      <c r="L10" s="275" t="s">
        <v>197</v>
      </c>
      <c r="M10" s="266">
        <v>1</v>
      </c>
      <c r="N10" s="266">
        <v>1</v>
      </c>
      <c r="O10" s="264">
        <v>1</v>
      </c>
      <c r="P10" s="275">
        <v>1</v>
      </c>
      <c r="Q10" s="266">
        <v>4</v>
      </c>
      <c r="R10" s="276">
        <v>4</v>
      </c>
      <c r="S10" s="264">
        <v>1</v>
      </c>
      <c r="T10" s="275">
        <v>1</v>
      </c>
      <c r="U10" s="266">
        <v>1</v>
      </c>
      <c r="V10" s="276">
        <v>4</v>
      </c>
      <c r="W10" s="264">
        <v>1</v>
      </c>
      <c r="X10" s="275">
        <v>1</v>
      </c>
      <c r="Y10" s="266">
        <v>4</v>
      </c>
      <c r="Z10" s="278">
        <v>4</v>
      </c>
      <c r="AA10" s="309"/>
      <c r="AB10" s="309"/>
      <c r="AC10" s="318"/>
      <c r="AD10" s="319" t="s">
        <v>7</v>
      </c>
      <c r="AE10" s="264">
        <v>1</v>
      </c>
      <c r="AF10" s="275" t="s">
        <v>197</v>
      </c>
      <c r="AG10" s="266">
        <v>2</v>
      </c>
      <c r="AH10" s="278">
        <v>4</v>
      </c>
      <c r="AI10" s="264" t="s">
        <v>195</v>
      </c>
      <c r="AJ10" s="275" t="s">
        <v>194</v>
      </c>
      <c r="AK10" s="266">
        <v>2</v>
      </c>
      <c r="AL10" s="278">
        <v>4</v>
      </c>
      <c r="AM10" s="264">
        <v>1</v>
      </c>
      <c r="AN10" s="275">
        <v>1</v>
      </c>
      <c r="AO10" s="287">
        <v>4</v>
      </c>
      <c r="AP10" s="276">
        <v>4</v>
      </c>
      <c r="AQ10" s="264">
        <v>4</v>
      </c>
      <c r="AR10" s="275">
        <v>4</v>
      </c>
      <c r="AS10" s="266">
        <v>4</v>
      </c>
      <c r="AT10" s="277">
        <v>4</v>
      </c>
      <c r="AU10" s="268">
        <v>4</v>
      </c>
      <c r="AV10" s="267">
        <v>4</v>
      </c>
      <c r="AW10" s="270">
        <v>4</v>
      </c>
      <c r="AX10" s="271">
        <v>4</v>
      </c>
      <c r="AY10" s="273"/>
    </row>
    <row r="11" spans="1:51" s="274" customFormat="1" ht="12" customHeight="1">
      <c r="A11" s="262"/>
      <c r="B11" s="263" t="s">
        <v>8</v>
      </c>
      <c r="C11" s="268">
        <v>4</v>
      </c>
      <c r="D11" s="267">
        <v>4</v>
      </c>
      <c r="E11" s="266">
        <v>4</v>
      </c>
      <c r="F11" s="266">
        <v>4</v>
      </c>
      <c r="G11" s="268">
        <v>2</v>
      </c>
      <c r="H11" s="267">
        <v>3</v>
      </c>
      <c r="I11" s="266">
        <v>1</v>
      </c>
      <c r="J11" s="266">
        <v>1</v>
      </c>
      <c r="K11" s="289">
        <v>2</v>
      </c>
      <c r="L11" s="267">
        <v>3</v>
      </c>
      <c r="M11" s="266">
        <v>1</v>
      </c>
      <c r="N11" s="266">
        <v>1</v>
      </c>
      <c r="O11" s="289">
        <v>2</v>
      </c>
      <c r="P11" s="276">
        <v>3</v>
      </c>
      <c r="Q11" s="276">
        <v>2</v>
      </c>
      <c r="R11" s="276">
        <v>2</v>
      </c>
      <c r="S11" s="289">
        <v>2</v>
      </c>
      <c r="T11" s="276">
        <v>3</v>
      </c>
      <c r="U11" s="276">
        <v>2</v>
      </c>
      <c r="V11" s="276">
        <v>2</v>
      </c>
      <c r="W11" s="289">
        <v>2</v>
      </c>
      <c r="X11" s="276">
        <v>3</v>
      </c>
      <c r="Y11" s="276">
        <v>2</v>
      </c>
      <c r="Z11" s="278">
        <v>2</v>
      </c>
      <c r="AA11" s="309"/>
      <c r="AB11" s="309"/>
      <c r="AC11" s="318"/>
      <c r="AD11" s="319" t="s">
        <v>8</v>
      </c>
      <c r="AE11" s="289">
        <v>4</v>
      </c>
      <c r="AF11" s="276">
        <v>4</v>
      </c>
      <c r="AG11" s="276">
        <v>4</v>
      </c>
      <c r="AH11" s="278">
        <v>4</v>
      </c>
      <c r="AI11" s="289">
        <v>4</v>
      </c>
      <c r="AJ11" s="276">
        <v>4</v>
      </c>
      <c r="AK11" s="276">
        <v>4</v>
      </c>
      <c r="AL11" s="278">
        <v>4</v>
      </c>
      <c r="AM11" s="289">
        <v>4</v>
      </c>
      <c r="AN11" s="276">
        <v>4</v>
      </c>
      <c r="AO11" s="290">
        <v>4</v>
      </c>
      <c r="AP11" s="276">
        <v>4</v>
      </c>
      <c r="AQ11" s="289">
        <v>4</v>
      </c>
      <c r="AR11" s="276">
        <v>4</v>
      </c>
      <c r="AS11" s="276">
        <v>4</v>
      </c>
      <c r="AT11" s="277">
        <v>4</v>
      </c>
      <c r="AU11" s="268">
        <v>2</v>
      </c>
      <c r="AV11" s="267">
        <v>3</v>
      </c>
      <c r="AW11" s="266">
        <v>1</v>
      </c>
      <c r="AX11" s="291">
        <v>1</v>
      </c>
      <c r="AY11" s="273"/>
    </row>
    <row r="12" spans="1:51" s="274" customFormat="1" ht="12" customHeight="1">
      <c r="A12" s="262"/>
      <c r="B12" s="263" t="s">
        <v>9</v>
      </c>
      <c r="C12" s="264">
        <v>4</v>
      </c>
      <c r="D12" s="275">
        <v>4</v>
      </c>
      <c r="E12" s="266">
        <v>4</v>
      </c>
      <c r="F12" s="266">
        <v>4</v>
      </c>
      <c r="G12" s="264" t="s">
        <v>195</v>
      </c>
      <c r="H12" s="275">
        <v>3</v>
      </c>
      <c r="I12" s="266">
        <v>1</v>
      </c>
      <c r="J12" s="266">
        <v>4</v>
      </c>
      <c r="K12" s="264">
        <v>1</v>
      </c>
      <c r="L12" s="275">
        <v>3</v>
      </c>
      <c r="M12" s="266">
        <v>1</v>
      </c>
      <c r="N12" s="266">
        <v>1</v>
      </c>
      <c r="O12" s="264">
        <v>1</v>
      </c>
      <c r="P12" s="275">
        <v>4</v>
      </c>
      <c r="Q12" s="266">
        <v>4</v>
      </c>
      <c r="R12" s="276">
        <v>4</v>
      </c>
      <c r="S12" s="264" t="s">
        <v>195</v>
      </c>
      <c r="T12" s="275">
        <v>4</v>
      </c>
      <c r="U12" s="266">
        <v>3</v>
      </c>
      <c r="V12" s="276">
        <v>1</v>
      </c>
      <c r="W12" s="264" t="s">
        <v>195</v>
      </c>
      <c r="X12" s="275">
        <v>4</v>
      </c>
      <c r="Y12" s="266">
        <v>1</v>
      </c>
      <c r="Z12" s="278">
        <v>1</v>
      </c>
      <c r="AA12" s="309"/>
      <c r="AB12" s="309"/>
      <c r="AC12" s="318"/>
      <c r="AD12" s="319" t="s">
        <v>9</v>
      </c>
      <c r="AE12" s="264">
        <v>2</v>
      </c>
      <c r="AF12" s="275">
        <v>4</v>
      </c>
      <c r="AG12" s="266">
        <v>1</v>
      </c>
      <c r="AH12" s="278">
        <v>4</v>
      </c>
      <c r="AI12" s="264">
        <v>4</v>
      </c>
      <c r="AJ12" s="275">
        <v>4</v>
      </c>
      <c r="AK12" s="266">
        <v>4</v>
      </c>
      <c r="AL12" s="278">
        <v>4</v>
      </c>
      <c r="AM12" s="264">
        <v>2</v>
      </c>
      <c r="AN12" s="275">
        <v>4</v>
      </c>
      <c r="AO12" s="287">
        <v>2</v>
      </c>
      <c r="AP12" s="276">
        <v>4</v>
      </c>
      <c r="AQ12" s="264" t="s">
        <v>195</v>
      </c>
      <c r="AR12" s="275">
        <v>4</v>
      </c>
      <c r="AS12" s="266" t="s">
        <v>195</v>
      </c>
      <c r="AT12" s="277" t="s">
        <v>198</v>
      </c>
      <c r="AU12" s="264">
        <v>1</v>
      </c>
      <c r="AV12" s="275">
        <v>4</v>
      </c>
      <c r="AW12" s="266">
        <v>1</v>
      </c>
      <c r="AX12" s="291">
        <v>1</v>
      </c>
      <c r="AY12" s="273"/>
    </row>
    <row r="13" spans="1:51" s="274" customFormat="1" ht="12" customHeight="1">
      <c r="A13" s="262"/>
      <c r="B13" s="263" t="s">
        <v>10</v>
      </c>
      <c r="C13" s="264">
        <v>4</v>
      </c>
      <c r="D13" s="275">
        <v>4</v>
      </c>
      <c r="E13" s="266">
        <v>4</v>
      </c>
      <c r="F13" s="266">
        <v>4</v>
      </c>
      <c r="G13" s="264">
        <v>1</v>
      </c>
      <c r="H13" s="275">
        <v>3</v>
      </c>
      <c r="I13" s="266">
        <v>1</v>
      </c>
      <c r="J13" s="266">
        <v>2</v>
      </c>
      <c r="K13" s="264">
        <v>1</v>
      </c>
      <c r="L13" s="275">
        <v>4</v>
      </c>
      <c r="M13" s="266">
        <v>1</v>
      </c>
      <c r="N13" s="266">
        <v>2</v>
      </c>
      <c r="O13" s="264">
        <v>2</v>
      </c>
      <c r="P13" s="275">
        <v>4</v>
      </c>
      <c r="Q13" s="276">
        <v>2</v>
      </c>
      <c r="R13" s="276">
        <v>4</v>
      </c>
      <c r="S13" s="264">
        <v>2</v>
      </c>
      <c r="T13" s="275">
        <v>4</v>
      </c>
      <c r="U13" s="276">
        <v>2</v>
      </c>
      <c r="V13" s="276">
        <v>4</v>
      </c>
      <c r="W13" s="264">
        <v>2</v>
      </c>
      <c r="X13" s="275">
        <v>4</v>
      </c>
      <c r="Y13" s="276">
        <v>2</v>
      </c>
      <c r="Z13" s="278">
        <v>4</v>
      </c>
      <c r="AA13" s="309"/>
      <c r="AB13" s="309"/>
      <c r="AC13" s="318"/>
      <c r="AD13" s="319" t="s">
        <v>10</v>
      </c>
      <c r="AE13" s="264">
        <v>2</v>
      </c>
      <c r="AF13" s="275">
        <v>4</v>
      </c>
      <c r="AG13" s="276">
        <v>2</v>
      </c>
      <c r="AH13" s="278">
        <v>4</v>
      </c>
      <c r="AI13" s="264">
        <v>4</v>
      </c>
      <c r="AJ13" s="275">
        <v>4</v>
      </c>
      <c r="AK13" s="276">
        <v>4</v>
      </c>
      <c r="AL13" s="278">
        <v>4</v>
      </c>
      <c r="AM13" s="264">
        <v>1</v>
      </c>
      <c r="AN13" s="275">
        <v>4</v>
      </c>
      <c r="AO13" s="290">
        <v>2</v>
      </c>
      <c r="AP13" s="276">
        <v>4</v>
      </c>
      <c r="AQ13" s="264">
        <v>1</v>
      </c>
      <c r="AR13" s="275">
        <v>4</v>
      </c>
      <c r="AS13" s="276">
        <v>1</v>
      </c>
      <c r="AT13" s="277">
        <v>2</v>
      </c>
      <c r="AU13" s="268">
        <v>4</v>
      </c>
      <c r="AV13" s="267">
        <v>4</v>
      </c>
      <c r="AW13" s="270">
        <v>4</v>
      </c>
      <c r="AX13" s="271">
        <v>4</v>
      </c>
      <c r="AY13" s="273"/>
    </row>
    <row r="14" spans="1:51" s="274" customFormat="1" ht="12" customHeight="1">
      <c r="A14" s="262"/>
      <c r="B14" s="263" t="s">
        <v>11</v>
      </c>
      <c r="C14" s="268">
        <v>4</v>
      </c>
      <c r="D14" s="267">
        <v>4</v>
      </c>
      <c r="E14" s="266">
        <v>4</v>
      </c>
      <c r="F14" s="266">
        <v>4</v>
      </c>
      <c r="G14" s="268">
        <v>2</v>
      </c>
      <c r="H14" s="267">
        <v>3</v>
      </c>
      <c r="I14" s="266">
        <v>1</v>
      </c>
      <c r="J14" s="266">
        <v>1</v>
      </c>
      <c r="K14" s="289">
        <v>2</v>
      </c>
      <c r="L14" s="267">
        <v>3</v>
      </c>
      <c r="M14" s="266">
        <v>1</v>
      </c>
      <c r="N14" s="266">
        <v>1</v>
      </c>
      <c r="O14" s="264">
        <v>4</v>
      </c>
      <c r="P14" s="275">
        <v>4</v>
      </c>
      <c r="Q14" s="276">
        <v>4</v>
      </c>
      <c r="R14" s="276">
        <v>4</v>
      </c>
      <c r="S14" s="264">
        <v>2</v>
      </c>
      <c r="T14" s="275">
        <v>4</v>
      </c>
      <c r="U14" s="276">
        <v>2</v>
      </c>
      <c r="V14" s="276">
        <v>4</v>
      </c>
      <c r="W14" s="264">
        <v>2</v>
      </c>
      <c r="X14" s="275">
        <v>4</v>
      </c>
      <c r="Y14" s="276">
        <v>2</v>
      </c>
      <c r="Z14" s="278">
        <v>4</v>
      </c>
      <c r="AA14" s="309"/>
      <c r="AB14" s="309"/>
      <c r="AC14" s="318"/>
      <c r="AD14" s="319" t="s">
        <v>11</v>
      </c>
      <c r="AE14" s="264">
        <v>2</v>
      </c>
      <c r="AF14" s="275">
        <v>4</v>
      </c>
      <c r="AG14" s="276">
        <v>2</v>
      </c>
      <c r="AH14" s="278">
        <v>4</v>
      </c>
      <c r="AI14" s="264">
        <v>1</v>
      </c>
      <c r="AJ14" s="275">
        <v>4</v>
      </c>
      <c r="AK14" s="276">
        <v>2</v>
      </c>
      <c r="AL14" s="278">
        <v>4</v>
      </c>
      <c r="AM14" s="264">
        <v>2</v>
      </c>
      <c r="AN14" s="275">
        <v>4</v>
      </c>
      <c r="AO14" s="290">
        <v>2</v>
      </c>
      <c r="AP14" s="276">
        <v>2</v>
      </c>
      <c r="AQ14" s="264">
        <v>4</v>
      </c>
      <c r="AR14" s="275">
        <v>4</v>
      </c>
      <c r="AS14" s="276">
        <v>4</v>
      </c>
      <c r="AT14" s="277">
        <v>4</v>
      </c>
      <c r="AU14" s="268">
        <v>2</v>
      </c>
      <c r="AV14" s="267">
        <v>4</v>
      </c>
      <c r="AW14" s="266">
        <v>1</v>
      </c>
      <c r="AX14" s="291">
        <v>1</v>
      </c>
      <c r="AY14" s="273"/>
    </row>
    <row r="15" spans="1:51" s="274" customFormat="1" ht="12" customHeight="1">
      <c r="A15" s="262"/>
      <c r="B15" s="263" t="s">
        <v>12</v>
      </c>
      <c r="C15" s="264">
        <v>4</v>
      </c>
      <c r="D15" s="275">
        <v>4</v>
      </c>
      <c r="E15" s="288">
        <v>4</v>
      </c>
      <c r="F15" s="288">
        <v>4</v>
      </c>
      <c r="G15" s="264" t="s">
        <v>195</v>
      </c>
      <c r="H15" s="275">
        <v>4</v>
      </c>
      <c r="I15" s="288">
        <v>1</v>
      </c>
      <c r="J15" s="288">
        <v>1</v>
      </c>
      <c r="K15" s="289">
        <v>1</v>
      </c>
      <c r="L15" s="276">
        <v>4</v>
      </c>
      <c r="M15" s="276">
        <v>1</v>
      </c>
      <c r="N15" s="276">
        <v>1</v>
      </c>
      <c r="O15" s="264">
        <v>2</v>
      </c>
      <c r="P15" s="275">
        <v>4</v>
      </c>
      <c r="Q15" s="266">
        <v>2</v>
      </c>
      <c r="R15" s="276">
        <v>2</v>
      </c>
      <c r="S15" s="264">
        <v>2</v>
      </c>
      <c r="T15" s="275">
        <v>4</v>
      </c>
      <c r="U15" s="266">
        <v>2</v>
      </c>
      <c r="V15" s="276">
        <v>2</v>
      </c>
      <c r="W15" s="264">
        <v>2</v>
      </c>
      <c r="X15" s="275">
        <v>4</v>
      </c>
      <c r="Y15" s="266">
        <v>2</v>
      </c>
      <c r="Z15" s="278">
        <v>2</v>
      </c>
      <c r="AA15" s="309"/>
      <c r="AB15" s="309"/>
      <c r="AC15" s="318"/>
      <c r="AD15" s="319" t="s">
        <v>12</v>
      </c>
      <c r="AE15" s="264">
        <v>1</v>
      </c>
      <c r="AF15" s="275">
        <v>4</v>
      </c>
      <c r="AG15" s="266">
        <v>1</v>
      </c>
      <c r="AH15" s="278">
        <v>2</v>
      </c>
      <c r="AI15" s="264">
        <v>2</v>
      </c>
      <c r="AJ15" s="275">
        <v>4</v>
      </c>
      <c r="AK15" s="266">
        <v>2</v>
      </c>
      <c r="AL15" s="278">
        <v>2</v>
      </c>
      <c r="AM15" s="264">
        <v>2</v>
      </c>
      <c r="AN15" s="275">
        <v>4</v>
      </c>
      <c r="AO15" s="287">
        <v>2</v>
      </c>
      <c r="AP15" s="276">
        <v>2</v>
      </c>
      <c r="AQ15" s="264">
        <v>1</v>
      </c>
      <c r="AR15" s="275">
        <v>4</v>
      </c>
      <c r="AS15" s="266">
        <v>1</v>
      </c>
      <c r="AT15" s="277">
        <v>2</v>
      </c>
      <c r="AU15" s="264">
        <v>1</v>
      </c>
      <c r="AV15" s="275">
        <v>4</v>
      </c>
      <c r="AW15" s="266">
        <v>1</v>
      </c>
      <c r="AX15" s="291">
        <v>1</v>
      </c>
      <c r="AY15" s="273"/>
    </row>
    <row r="16" spans="1:51" s="274" customFormat="1" ht="12" customHeight="1">
      <c r="A16" s="262"/>
      <c r="B16" s="263" t="s">
        <v>13</v>
      </c>
      <c r="C16" s="264">
        <v>4</v>
      </c>
      <c r="D16" s="275">
        <v>4</v>
      </c>
      <c r="E16" s="288">
        <v>4</v>
      </c>
      <c r="F16" s="288">
        <v>4</v>
      </c>
      <c r="G16" s="264" t="s">
        <v>194</v>
      </c>
      <c r="H16" s="275" t="s">
        <v>194</v>
      </c>
      <c r="I16" s="288">
        <v>1</v>
      </c>
      <c r="J16" s="288">
        <v>1</v>
      </c>
      <c r="K16" s="264" t="s">
        <v>194</v>
      </c>
      <c r="L16" s="275">
        <v>4</v>
      </c>
      <c r="M16" s="266">
        <v>1</v>
      </c>
      <c r="N16" s="266">
        <v>1</v>
      </c>
      <c r="O16" s="264">
        <v>2</v>
      </c>
      <c r="P16" s="275">
        <v>4</v>
      </c>
      <c r="Q16" s="276">
        <v>2</v>
      </c>
      <c r="R16" s="266">
        <v>4</v>
      </c>
      <c r="S16" s="264">
        <v>2</v>
      </c>
      <c r="T16" s="275">
        <v>4</v>
      </c>
      <c r="U16" s="276">
        <v>2</v>
      </c>
      <c r="V16" s="266">
        <v>4</v>
      </c>
      <c r="W16" s="264">
        <v>2</v>
      </c>
      <c r="X16" s="275">
        <v>4</v>
      </c>
      <c r="Y16" s="276">
        <v>2</v>
      </c>
      <c r="Z16" s="291">
        <v>4</v>
      </c>
      <c r="AA16" s="310"/>
      <c r="AB16" s="310"/>
      <c r="AC16" s="318"/>
      <c r="AD16" s="319" t="s">
        <v>13</v>
      </c>
      <c r="AE16" s="264">
        <v>1</v>
      </c>
      <c r="AF16" s="275">
        <v>4</v>
      </c>
      <c r="AG16" s="276">
        <v>2</v>
      </c>
      <c r="AH16" s="291">
        <v>4</v>
      </c>
      <c r="AI16" s="264">
        <v>4</v>
      </c>
      <c r="AJ16" s="275">
        <v>4</v>
      </c>
      <c r="AK16" s="276">
        <v>4</v>
      </c>
      <c r="AL16" s="291">
        <v>4</v>
      </c>
      <c r="AM16" s="264">
        <v>4</v>
      </c>
      <c r="AN16" s="275">
        <v>4</v>
      </c>
      <c r="AO16" s="290">
        <v>4</v>
      </c>
      <c r="AP16" s="266">
        <v>4</v>
      </c>
      <c r="AQ16" s="264">
        <v>4</v>
      </c>
      <c r="AR16" s="275">
        <v>4</v>
      </c>
      <c r="AS16" s="276">
        <v>4</v>
      </c>
      <c r="AT16" s="266">
        <v>4</v>
      </c>
      <c r="AU16" s="264" t="s">
        <v>195</v>
      </c>
      <c r="AV16" s="275">
        <v>4</v>
      </c>
      <c r="AW16" s="266">
        <v>1</v>
      </c>
      <c r="AX16" s="291">
        <v>1</v>
      </c>
      <c r="AY16" s="273"/>
    </row>
    <row r="17" spans="1:51" s="274" customFormat="1" ht="12" customHeight="1">
      <c r="A17" s="262"/>
      <c r="B17" s="263" t="s">
        <v>14</v>
      </c>
      <c r="C17" s="264">
        <v>4</v>
      </c>
      <c r="D17" s="275">
        <v>4</v>
      </c>
      <c r="E17" s="288">
        <v>4</v>
      </c>
      <c r="F17" s="276">
        <v>4</v>
      </c>
      <c r="G17" s="264">
        <v>1</v>
      </c>
      <c r="H17" s="275">
        <v>3</v>
      </c>
      <c r="I17" s="288">
        <v>1</v>
      </c>
      <c r="J17" s="276">
        <v>2</v>
      </c>
      <c r="K17" s="264">
        <v>1</v>
      </c>
      <c r="L17" s="275">
        <v>3</v>
      </c>
      <c r="M17" s="288">
        <v>1</v>
      </c>
      <c r="N17" s="276">
        <v>2</v>
      </c>
      <c r="O17" s="264">
        <v>4</v>
      </c>
      <c r="P17" s="275">
        <v>3</v>
      </c>
      <c r="Q17" s="288">
        <v>4</v>
      </c>
      <c r="R17" s="276">
        <v>4</v>
      </c>
      <c r="S17" s="264">
        <v>1</v>
      </c>
      <c r="T17" s="275">
        <v>3</v>
      </c>
      <c r="U17" s="288">
        <v>1</v>
      </c>
      <c r="V17" s="276">
        <v>4</v>
      </c>
      <c r="W17" s="264">
        <v>1</v>
      </c>
      <c r="X17" s="275">
        <v>3</v>
      </c>
      <c r="Y17" s="288">
        <v>1</v>
      </c>
      <c r="Z17" s="278">
        <v>4</v>
      </c>
      <c r="AA17" s="309"/>
      <c r="AB17" s="309"/>
      <c r="AC17" s="318"/>
      <c r="AD17" s="319" t="s">
        <v>14</v>
      </c>
      <c r="AE17" s="264">
        <v>1</v>
      </c>
      <c r="AF17" s="275">
        <v>3</v>
      </c>
      <c r="AG17" s="288">
        <v>1</v>
      </c>
      <c r="AH17" s="278">
        <v>4</v>
      </c>
      <c r="AI17" s="264">
        <v>1</v>
      </c>
      <c r="AJ17" s="275">
        <v>4</v>
      </c>
      <c r="AK17" s="288">
        <v>1</v>
      </c>
      <c r="AL17" s="278">
        <v>4</v>
      </c>
      <c r="AM17" s="264">
        <v>1</v>
      </c>
      <c r="AN17" s="275">
        <v>4</v>
      </c>
      <c r="AO17" s="292">
        <v>4</v>
      </c>
      <c r="AP17" s="276">
        <v>4</v>
      </c>
      <c r="AQ17" s="264">
        <v>4</v>
      </c>
      <c r="AR17" s="275">
        <v>4</v>
      </c>
      <c r="AS17" s="288">
        <v>4</v>
      </c>
      <c r="AT17" s="277">
        <v>4</v>
      </c>
      <c r="AU17" s="268">
        <v>4</v>
      </c>
      <c r="AV17" s="267">
        <v>3</v>
      </c>
      <c r="AW17" s="270">
        <v>1</v>
      </c>
      <c r="AX17" s="271">
        <v>2</v>
      </c>
      <c r="AY17" s="273"/>
    </row>
    <row r="18" spans="1:51" s="274" customFormat="1" ht="12" customHeight="1">
      <c r="A18" s="262"/>
      <c r="B18" s="263" t="s">
        <v>15</v>
      </c>
      <c r="C18" s="264">
        <v>4</v>
      </c>
      <c r="D18" s="275">
        <v>4</v>
      </c>
      <c r="E18" s="288">
        <v>4</v>
      </c>
      <c r="F18" s="276">
        <v>4</v>
      </c>
      <c r="G18" s="264" t="s">
        <v>195</v>
      </c>
      <c r="H18" s="275">
        <v>3</v>
      </c>
      <c r="I18" s="288">
        <v>1</v>
      </c>
      <c r="J18" s="276">
        <v>2</v>
      </c>
      <c r="K18" s="264">
        <v>1</v>
      </c>
      <c r="L18" s="275">
        <v>3</v>
      </c>
      <c r="M18" s="288">
        <v>1</v>
      </c>
      <c r="N18" s="276">
        <v>2</v>
      </c>
      <c r="O18" s="264">
        <v>1</v>
      </c>
      <c r="P18" s="275">
        <v>3</v>
      </c>
      <c r="Q18" s="288">
        <v>4</v>
      </c>
      <c r="R18" s="276">
        <v>4</v>
      </c>
      <c r="S18" s="264">
        <v>1</v>
      </c>
      <c r="T18" s="275">
        <v>3</v>
      </c>
      <c r="U18" s="288">
        <v>1</v>
      </c>
      <c r="V18" s="276">
        <v>4</v>
      </c>
      <c r="W18" s="264">
        <v>1</v>
      </c>
      <c r="X18" s="275">
        <v>3</v>
      </c>
      <c r="Y18" s="288">
        <v>1</v>
      </c>
      <c r="Z18" s="278">
        <v>4</v>
      </c>
      <c r="AA18" s="309"/>
      <c r="AB18" s="309"/>
      <c r="AC18" s="318"/>
      <c r="AD18" s="319" t="s">
        <v>15</v>
      </c>
      <c r="AE18" s="264">
        <v>1</v>
      </c>
      <c r="AF18" s="275">
        <v>3</v>
      </c>
      <c r="AG18" s="288">
        <v>1</v>
      </c>
      <c r="AH18" s="278">
        <v>4</v>
      </c>
      <c r="AI18" s="264">
        <v>4</v>
      </c>
      <c r="AJ18" s="275">
        <v>4</v>
      </c>
      <c r="AK18" s="288">
        <v>4</v>
      </c>
      <c r="AL18" s="278">
        <v>4</v>
      </c>
      <c r="AM18" s="293">
        <v>1</v>
      </c>
      <c r="AN18" s="275">
        <v>3</v>
      </c>
      <c r="AO18" s="287">
        <v>4</v>
      </c>
      <c r="AP18" s="276">
        <v>4</v>
      </c>
      <c r="AQ18" s="264">
        <v>4</v>
      </c>
      <c r="AR18" s="275">
        <v>4</v>
      </c>
      <c r="AS18" s="288">
        <v>4</v>
      </c>
      <c r="AT18" s="277">
        <v>4</v>
      </c>
      <c r="AU18" s="268">
        <v>4</v>
      </c>
      <c r="AV18" s="267">
        <v>4</v>
      </c>
      <c r="AW18" s="270">
        <v>4</v>
      </c>
      <c r="AX18" s="271">
        <v>4</v>
      </c>
      <c r="AY18" s="273"/>
    </row>
    <row r="19" spans="1:51" s="274" customFormat="1" ht="12" customHeight="1">
      <c r="A19" s="262"/>
      <c r="B19" s="263" t="s">
        <v>16</v>
      </c>
      <c r="C19" s="264">
        <v>4</v>
      </c>
      <c r="D19" s="275">
        <v>4</v>
      </c>
      <c r="E19" s="288">
        <v>4</v>
      </c>
      <c r="F19" s="266">
        <v>4</v>
      </c>
      <c r="G19" s="264">
        <v>1</v>
      </c>
      <c r="H19" s="275">
        <v>3</v>
      </c>
      <c r="I19" s="288">
        <v>1</v>
      </c>
      <c r="J19" s="266">
        <v>1</v>
      </c>
      <c r="K19" s="264">
        <v>1</v>
      </c>
      <c r="L19" s="275">
        <v>3</v>
      </c>
      <c r="M19" s="288" t="s">
        <v>195</v>
      </c>
      <c r="N19" s="288">
        <v>1</v>
      </c>
      <c r="O19" s="264">
        <v>1</v>
      </c>
      <c r="P19" s="275">
        <v>1</v>
      </c>
      <c r="Q19" s="276">
        <v>4</v>
      </c>
      <c r="R19" s="276">
        <v>4</v>
      </c>
      <c r="S19" s="264">
        <v>1</v>
      </c>
      <c r="T19" s="275">
        <v>4</v>
      </c>
      <c r="U19" s="276">
        <v>4</v>
      </c>
      <c r="V19" s="276">
        <v>4</v>
      </c>
      <c r="W19" s="264">
        <v>1</v>
      </c>
      <c r="X19" s="275">
        <v>1</v>
      </c>
      <c r="Y19" s="276">
        <v>4</v>
      </c>
      <c r="Z19" s="278">
        <v>4</v>
      </c>
      <c r="AA19" s="309"/>
      <c r="AB19" s="309"/>
      <c r="AC19" s="318"/>
      <c r="AD19" s="319" t="s">
        <v>16</v>
      </c>
      <c r="AE19" s="264">
        <v>1</v>
      </c>
      <c r="AF19" s="275">
        <v>1</v>
      </c>
      <c r="AG19" s="276">
        <v>4</v>
      </c>
      <c r="AH19" s="278">
        <v>4</v>
      </c>
      <c r="AI19" s="264">
        <v>1</v>
      </c>
      <c r="AJ19" s="275">
        <v>1</v>
      </c>
      <c r="AK19" s="276">
        <v>4</v>
      </c>
      <c r="AL19" s="278">
        <v>4</v>
      </c>
      <c r="AM19" s="293">
        <v>1</v>
      </c>
      <c r="AN19" s="288">
        <v>1</v>
      </c>
      <c r="AO19" s="290">
        <v>4</v>
      </c>
      <c r="AP19" s="276">
        <v>4</v>
      </c>
      <c r="AQ19" s="264">
        <v>4</v>
      </c>
      <c r="AR19" s="275">
        <v>4</v>
      </c>
      <c r="AS19" s="276">
        <v>4</v>
      </c>
      <c r="AT19" s="277">
        <v>4</v>
      </c>
      <c r="AU19" s="268">
        <v>4</v>
      </c>
      <c r="AV19" s="267">
        <v>4</v>
      </c>
      <c r="AW19" s="266">
        <v>1</v>
      </c>
      <c r="AX19" s="291">
        <v>1</v>
      </c>
      <c r="AY19" s="273"/>
    </row>
    <row r="20" spans="1:51" s="274" customFormat="1" ht="12" customHeight="1">
      <c r="A20" s="262"/>
      <c r="B20" s="263" t="s">
        <v>17</v>
      </c>
      <c r="C20" s="264">
        <v>4</v>
      </c>
      <c r="D20" s="275">
        <v>4</v>
      </c>
      <c r="E20" s="266">
        <v>4</v>
      </c>
      <c r="F20" s="266">
        <v>4</v>
      </c>
      <c r="G20" s="264">
        <v>2</v>
      </c>
      <c r="H20" s="275">
        <v>3</v>
      </c>
      <c r="I20" s="266">
        <v>1</v>
      </c>
      <c r="J20" s="266">
        <v>1</v>
      </c>
      <c r="K20" s="264" t="s">
        <v>195</v>
      </c>
      <c r="L20" s="275">
        <v>3</v>
      </c>
      <c r="M20" s="288">
        <v>4</v>
      </c>
      <c r="N20" s="288" t="s">
        <v>197</v>
      </c>
      <c r="O20" s="289">
        <v>4</v>
      </c>
      <c r="P20" s="276">
        <v>4</v>
      </c>
      <c r="Q20" s="276">
        <v>4</v>
      </c>
      <c r="R20" s="276">
        <v>4</v>
      </c>
      <c r="S20" s="289">
        <v>2</v>
      </c>
      <c r="T20" s="276">
        <v>4</v>
      </c>
      <c r="U20" s="276">
        <v>2</v>
      </c>
      <c r="V20" s="276">
        <v>4</v>
      </c>
      <c r="W20" s="289">
        <v>2</v>
      </c>
      <c r="X20" s="276">
        <v>4</v>
      </c>
      <c r="Y20" s="276">
        <v>2</v>
      </c>
      <c r="Z20" s="278">
        <v>4</v>
      </c>
      <c r="AA20" s="309"/>
      <c r="AB20" s="309"/>
      <c r="AC20" s="318"/>
      <c r="AD20" s="319" t="s">
        <v>17</v>
      </c>
      <c r="AE20" s="289">
        <v>2</v>
      </c>
      <c r="AF20" s="276">
        <v>4</v>
      </c>
      <c r="AG20" s="276">
        <v>2</v>
      </c>
      <c r="AH20" s="278">
        <v>4</v>
      </c>
      <c r="AI20" s="289">
        <v>4</v>
      </c>
      <c r="AJ20" s="276">
        <v>4</v>
      </c>
      <c r="AK20" s="276">
        <v>4</v>
      </c>
      <c r="AL20" s="278">
        <v>4</v>
      </c>
      <c r="AM20" s="289">
        <v>4</v>
      </c>
      <c r="AN20" s="276">
        <v>4</v>
      </c>
      <c r="AO20" s="290">
        <v>4</v>
      </c>
      <c r="AP20" s="276">
        <v>4</v>
      </c>
      <c r="AQ20" s="289">
        <v>4</v>
      </c>
      <c r="AR20" s="276">
        <v>4</v>
      </c>
      <c r="AS20" s="276">
        <v>4</v>
      </c>
      <c r="AT20" s="277">
        <v>4</v>
      </c>
      <c r="AU20" s="268">
        <v>2</v>
      </c>
      <c r="AV20" s="267">
        <v>4</v>
      </c>
      <c r="AW20" s="266">
        <v>2</v>
      </c>
      <c r="AX20" s="291">
        <v>1</v>
      </c>
      <c r="AY20" s="273"/>
    </row>
    <row r="21" spans="1:51" s="274" customFormat="1" ht="12" customHeight="1">
      <c r="A21" s="262"/>
      <c r="B21" s="263" t="s">
        <v>18</v>
      </c>
      <c r="C21" s="268">
        <v>4</v>
      </c>
      <c r="D21" s="267">
        <v>4</v>
      </c>
      <c r="E21" s="270">
        <v>4</v>
      </c>
      <c r="F21" s="266">
        <v>4</v>
      </c>
      <c r="G21" s="268">
        <v>2</v>
      </c>
      <c r="H21" s="267">
        <v>3</v>
      </c>
      <c r="I21" s="270">
        <v>1</v>
      </c>
      <c r="J21" s="266">
        <v>1</v>
      </c>
      <c r="K21" s="289">
        <v>2</v>
      </c>
      <c r="L21" s="267">
        <v>4</v>
      </c>
      <c r="M21" s="266">
        <v>1</v>
      </c>
      <c r="N21" s="266">
        <v>1</v>
      </c>
      <c r="O21" s="289">
        <v>4</v>
      </c>
      <c r="P21" s="276">
        <v>4</v>
      </c>
      <c r="Q21" s="276">
        <v>4</v>
      </c>
      <c r="R21" s="276">
        <v>4</v>
      </c>
      <c r="S21" s="289">
        <v>2</v>
      </c>
      <c r="T21" s="276">
        <v>4</v>
      </c>
      <c r="U21" s="276">
        <v>2</v>
      </c>
      <c r="V21" s="276">
        <v>4</v>
      </c>
      <c r="W21" s="289">
        <v>2</v>
      </c>
      <c r="X21" s="276">
        <v>4</v>
      </c>
      <c r="Y21" s="276">
        <v>2</v>
      </c>
      <c r="Z21" s="278">
        <v>4</v>
      </c>
      <c r="AA21" s="309"/>
      <c r="AB21" s="309"/>
      <c r="AC21" s="318"/>
      <c r="AD21" s="319" t="s">
        <v>18</v>
      </c>
      <c r="AE21" s="289">
        <v>2</v>
      </c>
      <c r="AF21" s="276">
        <v>4</v>
      </c>
      <c r="AG21" s="276">
        <v>2</v>
      </c>
      <c r="AH21" s="278">
        <v>4</v>
      </c>
      <c r="AI21" s="289">
        <v>2</v>
      </c>
      <c r="AJ21" s="276">
        <v>4</v>
      </c>
      <c r="AK21" s="276">
        <v>2</v>
      </c>
      <c r="AL21" s="278">
        <v>4</v>
      </c>
      <c r="AM21" s="289">
        <v>4</v>
      </c>
      <c r="AN21" s="276">
        <v>4</v>
      </c>
      <c r="AO21" s="290">
        <v>4</v>
      </c>
      <c r="AP21" s="276">
        <v>4</v>
      </c>
      <c r="AQ21" s="289">
        <v>2</v>
      </c>
      <c r="AR21" s="276">
        <v>4</v>
      </c>
      <c r="AS21" s="276">
        <v>4</v>
      </c>
      <c r="AT21" s="277">
        <v>4</v>
      </c>
      <c r="AU21" s="268">
        <v>2</v>
      </c>
      <c r="AV21" s="267">
        <v>4</v>
      </c>
      <c r="AW21" s="266">
        <v>1</v>
      </c>
      <c r="AX21" s="291">
        <v>1</v>
      </c>
      <c r="AY21" s="273"/>
    </row>
    <row r="22" spans="1:51" s="274" customFormat="1" ht="12" customHeight="1">
      <c r="A22" s="262"/>
      <c r="B22" s="263" t="s">
        <v>19</v>
      </c>
      <c r="C22" s="264">
        <v>4</v>
      </c>
      <c r="D22" s="275">
        <v>4</v>
      </c>
      <c r="E22" s="266">
        <v>4</v>
      </c>
      <c r="F22" s="266">
        <v>4</v>
      </c>
      <c r="G22" s="264">
        <v>1</v>
      </c>
      <c r="H22" s="275">
        <v>3</v>
      </c>
      <c r="I22" s="266">
        <v>1</v>
      </c>
      <c r="J22" s="266">
        <v>1</v>
      </c>
      <c r="K22" s="264">
        <v>1</v>
      </c>
      <c r="L22" s="275">
        <v>4</v>
      </c>
      <c r="M22" s="276">
        <v>4</v>
      </c>
      <c r="N22" s="266">
        <v>1</v>
      </c>
      <c r="O22" s="264">
        <v>1</v>
      </c>
      <c r="P22" s="275">
        <v>4</v>
      </c>
      <c r="Q22" s="266">
        <v>1</v>
      </c>
      <c r="R22" s="266">
        <v>4</v>
      </c>
      <c r="S22" s="264">
        <v>1</v>
      </c>
      <c r="T22" s="275">
        <v>4</v>
      </c>
      <c r="U22" s="266">
        <v>1</v>
      </c>
      <c r="V22" s="266">
        <v>4</v>
      </c>
      <c r="W22" s="264">
        <v>2</v>
      </c>
      <c r="X22" s="275">
        <v>4</v>
      </c>
      <c r="Y22" s="266">
        <v>2</v>
      </c>
      <c r="Z22" s="291">
        <v>4</v>
      </c>
      <c r="AA22" s="310"/>
      <c r="AB22" s="310"/>
      <c r="AC22" s="318"/>
      <c r="AD22" s="319" t="s">
        <v>19</v>
      </c>
      <c r="AE22" s="264">
        <v>2</v>
      </c>
      <c r="AF22" s="275">
        <v>4</v>
      </c>
      <c r="AG22" s="266">
        <v>2</v>
      </c>
      <c r="AH22" s="291">
        <v>4</v>
      </c>
      <c r="AI22" s="264">
        <v>1</v>
      </c>
      <c r="AJ22" s="275">
        <v>4</v>
      </c>
      <c r="AK22" s="266">
        <v>1</v>
      </c>
      <c r="AL22" s="291">
        <v>1</v>
      </c>
      <c r="AM22" s="264">
        <v>4</v>
      </c>
      <c r="AN22" s="275">
        <v>4</v>
      </c>
      <c r="AO22" s="287">
        <v>4</v>
      </c>
      <c r="AP22" s="266">
        <v>4</v>
      </c>
      <c r="AQ22" s="264">
        <v>1</v>
      </c>
      <c r="AR22" s="275">
        <v>4</v>
      </c>
      <c r="AS22" s="266">
        <v>2</v>
      </c>
      <c r="AT22" s="266">
        <v>2</v>
      </c>
      <c r="AU22" s="293">
        <v>1</v>
      </c>
      <c r="AV22" s="275">
        <v>4</v>
      </c>
      <c r="AW22" s="266">
        <v>1</v>
      </c>
      <c r="AX22" s="271">
        <v>4</v>
      </c>
      <c r="AY22" s="273"/>
    </row>
    <row r="23" spans="1:51" s="274" customFormat="1" ht="12" customHeight="1">
      <c r="A23" s="262"/>
      <c r="B23" s="263" t="s">
        <v>20</v>
      </c>
      <c r="C23" s="264">
        <v>4</v>
      </c>
      <c r="D23" s="275">
        <v>4</v>
      </c>
      <c r="E23" s="266">
        <v>4</v>
      </c>
      <c r="F23" s="266">
        <v>4</v>
      </c>
      <c r="G23" s="264">
        <v>1</v>
      </c>
      <c r="H23" s="275">
        <v>3</v>
      </c>
      <c r="I23" s="266">
        <v>1</v>
      </c>
      <c r="J23" s="266">
        <v>1</v>
      </c>
      <c r="K23" s="264">
        <v>1</v>
      </c>
      <c r="L23" s="275">
        <v>3</v>
      </c>
      <c r="M23" s="266">
        <v>1</v>
      </c>
      <c r="N23" s="266">
        <v>1</v>
      </c>
      <c r="O23" s="264">
        <v>4</v>
      </c>
      <c r="P23" s="275">
        <v>4</v>
      </c>
      <c r="Q23" s="276">
        <v>4</v>
      </c>
      <c r="R23" s="276">
        <v>4</v>
      </c>
      <c r="S23" s="264">
        <v>2</v>
      </c>
      <c r="T23" s="275">
        <v>3</v>
      </c>
      <c r="U23" s="276">
        <v>4</v>
      </c>
      <c r="V23" s="276">
        <v>4</v>
      </c>
      <c r="W23" s="264">
        <v>1</v>
      </c>
      <c r="X23" s="275">
        <v>3</v>
      </c>
      <c r="Y23" s="276">
        <v>4</v>
      </c>
      <c r="Z23" s="278">
        <v>4</v>
      </c>
      <c r="AA23" s="309"/>
      <c r="AB23" s="309"/>
      <c r="AC23" s="318"/>
      <c r="AD23" s="319" t="s">
        <v>20</v>
      </c>
      <c r="AE23" s="264">
        <v>2</v>
      </c>
      <c r="AF23" s="275">
        <v>3</v>
      </c>
      <c r="AG23" s="276">
        <v>1</v>
      </c>
      <c r="AH23" s="278">
        <v>4</v>
      </c>
      <c r="AI23" s="264">
        <v>4</v>
      </c>
      <c r="AJ23" s="275">
        <v>4</v>
      </c>
      <c r="AK23" s="276">
        <v>4</v>
      </c>
      <c r="AL23" s="278">
        <v>4</v>
      </c>
      <c r="AM23" s="264">
        <v>4</v>
      </c>
      <c r="AN23" s="275">
        <v>4</v>
      </c>
      <c r="AO23" s="290">
        <v>4</v>
      </c>
      <c r="AP23" s="276">
        <v>4</v>
      </c>
      <c r="AQ23" s="264">
        <v>1</v>
      </c>
      <c r="AR23" s="275" t="s">
        <v>196</v>
      </c>
      <c r="AS23" s="276">
        <v>4</v>
      </c>
      <c r="AT23" s="277">
        <v>1</v>
      </c>
      <c r="AU23" s="264">
        <v>1</v>
      </c>
      <c r="AV23" s="275">
        <v>4</v>
      </c>
      <c r="AW23" s="266">
        <v>1</v>
      </c>
      <c r="AX23" s="291">
        <v>1</v>
      </c>
      <c r="AY23" s="273"/>
    </row>
    <row r="24" spans="1:51" s="274" customFormat="1" ht="12" customHeight="1">
      <c r="A24" s="262"/>
      <c r="B24" s="263" t="s">
        <v>21</v>
      </c>
      <c r="C24" s="264">
        <v>4</v>
      </c>
      <c r="D24" s="275">
        <v>4</v>
      </c>
      <c r="E24" s="266">
        <v>4</v>
      </c>
      <c r="F24" s="266">
        <v>4</v>
      </c>
      <c r="G24" s="264" t="s">
        <v>195</v>
      </c>
      <c r="H24" s="275">
        <v>3</v>
      </c>
      <c r="I24" s="266">
        <v>1</v>
      </c>
      <c r="J24" s="266">
        <v>4</v>
      </c>
      <c r="K24" s="264">
        <v>1</v>
      </c>
      <c r="L24" s="275">
        <v>3</v>
      </c>
      <c r="M24" s="266">
        <v>1</v>
      </c>
      <c r="N24" s="266">
        <v>1</v>
      </c>
      <c r="O24" s="264">
        <v>4</v>
      </c>
      <c r="P24" s="275">
        <v>4</v>
      </c>
      <c r="Q24" s="266">
        <v>4</v>
      </c>
      <c r="R24" s="276">
        <v>4</v>
      </c>
      <c r="S24" s="264">
        <v>2</v>
      </c>
      <c r="T24" s="275">
        <v>3</v>
      </c>
      <c r="U24" s="266">
        <v>2</v>
      </c>
      <c r="V24" s="276">
        <v>4</v>
      </c>
      <c r="W24" s="264">
        <v>2</v>
      </c>
      <c r="X24" s="275">
        <v>3</v>
      </c>
      <c r="Y24" s="266">
        <v>2</v>
      </c>
      <c r="Z24" s="278">
        <v>4</v>
      </c>
      <c r="AA24" s="309"/>
      <c r="AB24" s="309"/>
      <c r="AC24" s="318"/>
      <c r="AD24" s="319" t="s">
        <v>21</v>
      </c>
      <c r="AE24" s="264">
        <v>2</v>
      </c>
      <c r="AF24" s="275">
        <v>3</v>
      </c>
      <c r="AG24" s="266">
        <v>2</v>
      </c>
      <c r="AH24" s="278">
        <v>4</v>
      </c>
      <c r="AI24" s="264">
        <v>2</v>
      </c>
      <c r="AJ24" s="275">
        <v>3</v>
      </c>
      <c r="AK24" s="266">
        <v>2</v>
      </c>
      <c r="AL24" s="278">
        <v>4</v>
      </c>
      <c r="AM24" s="264">
        <v>1</v>
      </c>
      <c r="AN24" s="275">
        <v>3</v>
      </c>
      <c r="AO24" s="287">
        <v>4</v>
      </c>
      <c r="AP24" s="276">
        <v>4</v>
      </c>
      <c r="AQ24" s="264">
        <v>4</v>
      </c>
      <c r="AR24" s="275">
        <v>4</v>
      </c>
      <c r="AS24" s="266">
        <v>4</v>
      </c>
      <c r="AT24" s="277">
        <v>4</v>
      </c>
      <c r="AU24" s="264">
        <v>1</v>
      </c>
      <c r="AV24" s="275">
        <v>3</v>
      </c>
      <c r="AW24" s="266">
        <v>1</v>
      </c>
      <c r="AX24" s="291">
        <v>1</v>
      </c>
      <c r="AY24" s="273"/>
    </row>
    <row r="25" spans="1:51" s="274" customFormat="1" ht="12" customHeight="1">
      <c r="A25" s="262"/>
      <c r="B25" s="263" t="s">
        <v>22</v>
      </c>
      <c r="C25" s="264">
        <v>4</v>
      </c>
      <c r="D25" s="275">
        <v>4</v>
      </c>
      <c r="E25" s="266">
        <v>4</v>
      </c>
      <c r="F25" s="270">
        <v>4</v>
      </c>
      <c r="G25" s="264">
        <v>1</v>
      </c>
      <c r="H25" s="275">
        <v>3</v>
      </c>
      <c r="I25" s="266">
        <v>1</v>
      </c>
      <c r="J25" s="270">
        <v>2</v>
      </c>
      <c r="K25" s="264">
        <v>1</v>
      </c>
      <c r="L25" s="275">
        <v>4</v>
      </c>
      <c r="M25" s="266">
        <v>1</v>
      </c>
      <c r="N25" s="270">
        <v>2</v>
      </c>
      <c r="O25" s="264">
        <v>4</v>
      </c>
      <c r="P25" s="275">
        <v>4</v>
      </c>
      <c r="Q25" s="266">
        <v>2</v>
      </c>
      <c r="R25" s="276">
        <v>4</v>
      </c>
      <c r="S25" s="264" t="s">
        <v>195</v>
      </c>
      <c r="T25" s="275">
        <v>4</v>
      </c>
      <c r="U25" s="266" t="s">
        <v>195</v>
      </c>
      <c r="V25" s="276">
        <v>4</v>
      </c>
      <c r="W25" s="264">
        <v>2</v>
      </c>
      <c r="X25" s="275">
        <v>4</v>
      </c>
      <c r="Y25" s="266">
        <v>2</v>
      </c>
      <c r="Z25" s="278">
        <v>4</v>
      </c>
      <c r="AA25" s="309"/>
      <c r="AB25" s="309"/>
      <c r="AC25" s="318"/>
      <c r="AD25" s="319" t="s">
        <v>22</v>
      </c>
      <c r="AE25" s="264">
        <v>2</v>
      </c>
      <c r="AF25" s="275">
        <v>4</v>
      </c>
      <c r="AG25" s="266">
        <v>2</v>
      </c>
      <c r="AH25" s="278">
        <v>4</v>
      </c>
      <c r="AI25" s="264">
        <v>4</v>
      </c>
      <c r="AJ25" s="275">
        <v>4</v>
      </c>
      <c r="AK25" s="266">
        <v>4</v>
      </c>
      <c r="AL25" s="278">
        <v>4</v>
      </c>
      <c r="AM25" s="264" t="s">
        <v>195</v>
      </c>
      <c r="AN25" s="275">
        <v>4</v>
      </c>
      <c r="AO25" s="287">
        <v>2</v>
      </c>
      <c r="AP25" s="276">
        <v>4</v>
      </c>
      <c r="AQ25" s="264">
        <v>4</v>
      </c>
      <c r="AR25" s="275">
        <v>4</v>
      </c>
      <c r="AS25" s="266">
        <v>4</v>
      </c>
      <c r="AT25" s="277">
        <v>4</v>
      </c>
      <c r="AU25" s="264">
        <v>1</v>
      </c>
      <c r="AV25" s="275">
        <v>4</v>
      </c>
      <c r="AW25" s="266">
        <v>1</v>
      </c>
      <c r="AX25" s="271">
        <v>4</v>
      </c>
      <c r="AY25" s="273"/>
    </row>
    <row r="26" spans="1:51" s="274" customFormat="1" ht="12" customHeight="1">
      <c r="A26" s="262"/>
      <c r="B26" s="263" t="s">
        <v>23</v>
      </c>
      <c r="C26" s="268">
        <v>4</v>
      </c>
      <c r="D26" s="267">
        <v>4</v>
      </c>
      <c r="E26" s="266">
        <v>4</v>
      </c>
      <c r="F26" s="266">
        <v>4</v>
      </c>
      <c r="G26" s="268">
        <v>2</v>
      </c>
      <c r="H26" s="267">
        <v>3</v>
      </c>
      <c r="I26" s="266">
        <v>1</v>
      </c>
      <c r="J26" s="266">
        <v>1</v>
      </c>
      <c r="K26" s="289">
        <v>2</v>
      </c>
      <c r="L26" s="267">
        <v>3</v>
      </c>
      <c r="M26" s="266">
        <v>1</v>
      </c>
      <c r="N26" s="266">
        <v>1</v>
      </c>
      <c r="O26" s="289">
        <v>4</v>
      </c>
      <c r="P26" s="267">
        <v>4</v>
      </c>
      <c r="Q26" s="266">
        <v>1</v>
      </c>
      <c r="R26" s="276">
        <v>4</v>
      </c>
      <c r="S26" s="289">
        <v>2</v>
      </c>
      <c r="T26" s="267">
        <v>3</v>
      </c>
      <c r="U26" s="266">
        <v>1</v>
      </c>
      <c r="V26" s="276">
        <v>4</v>
      </c>
      <c r="W26" s="289">
        <v>2</v>
      </c>
      <c r="X26" s="267">
        <v>3</v>
      </c>
      <c r="Y26" s="266">
        <v>1</v>
      </c>
      <c r="Z26" s="278">
        <v>4</v>
      </c>
      <c r="AA26" s="309"/>
      <c r="AB26" s="309"/>
      <c r="AC26" s="318"/>
      <c r="AD26" s="319" t="s">
        <v>23</v>
      </c>
      <c r="AE26" s="289">
        <v>2</v>
      </c>
      <c r="AF26" s="267">
        <v>3</v>
      </c>
      <c r="AG26" s="266">
        <v>1</v>
      </c>
      <c r="AH26" s="278">
        <v>4</v>
      </c>
      <c r="AI26" s="289">
        <v>2</v>
      </c>
      <c r="AJ26" s="267">
        <v>4</v>
      </c>
      <c r="AK26" s="266">
        <v>1</v>
      </c>
      <c r="AL26" s="278">
        <v>4</v>
      </c>
      <c r="AM26" s="289">
        <v>2</v>
      </c>
      <c r="AN26" s="267">
        <v>4</v>
      </c>
      <c r="AO26" s="287">
        <v>1</v>
      </c>
      <c r="AP26" s="276">
        <v>4</v>
      </c>
      <c r="AQ26" s="289">
        <v>2</v>
      </c>
      <c r="AR26" s="267">
        <v>4</v>
      </c>
      <c r="AS26" s="266">
        <v>4</v>
      </c>
      <c r="AT26" s="277">
        <v>4</v>
      </c>
      <c r="AU26" s="268">
        <v>2</v>
      </c>
      <c r="AV26" s="267">
        <v>4</v>
      </c>
      <c r="AW26" s="266">
        <v>1</v>
      </c>
      <c r="AX26" s="291">
        <v>1</v>
      </c>
      <c r="AY26" s="273"/>
    </row>
    <row r="27" spans="1:51" s="274" customFormat="1" ht="12" customHeight="1">
      <c r="A27" s="262"/>
      <c r="B27" s="263" t="s">
        <v>24</v>
      </c>
      <c r="C27" s="268">
        <v>4</v>
      </c>
      <c r="D27" s="267">
        <v>4</v>
      </c>
      <c r="E27" s="266">
        <v>4</v>
      </c>
      <c r="F27" s="266">
        <v>4</v>
      </c>
      <c r="G27" s="268">
        <v>2</v>
      </c>
      <c r="H27" s="267">
        <v>3</v>
      </c>
      <c r="I27" s="266">
        <v>1</v>
      </c>
      <c r="J27" s="266">
        <v>1</v>
      </c>
      <c r="K27" s="289">
        <v>4</v>
      </c>
      <c r="L27" s="276">
        <v>4</v>
      </c>
      <c r="M27" s="276">
        <v>4</v>
      </c>
      <c r="N27" s="276">
        <v>4</v>
      </c>
      <c r="O27" s="289">
        <v>2</v>
      </c>
      <c r="P27" s="276">
        <v>3</v>
      </c>
      <c r="Q27" s="276">
        <v>2</v>
      </c>
      <c r="R27" s="266">
        <v>2</v>
      </c>
      <c r="S27" s="289">
        <v>2</v>
      </c>
      <c r="T27" s="276">
        <v>3</v>
      </c>
      <c r="U27" s="276">
        <v>2</v>
      </c>
      <c r="V27" s="266">
        <v>2</v>
      </c>
      <c r="W27" s="289">
        <v>2</v>
      </c>
      <c r="X27" s="276">
        <v>3</v>
      </c>
      <c r="Y27" s="276">
        <v>2</v>
      </c>
      <c r="Z27" s="291">
        <v>2</v>
      </c>
      <c r="AA27" s="310"/>
      <c r="AB27" s="310"/>
      <c r="AC27" s="318"/>
      <c r="AD27" s="319" t="s">
        <v>24</v>
      </c>
      <c r="AE27" s="289">
        <v>4</v>
      </c>
      <c r="AF27" s="276">
        <v>4</v>
      </c>
      <c r="AG27" s="276">
        <v>4</v>
      </c>
      <c r="AH27" s="291">
        <v>4</v>
      </c>
      <c r="AI27" s="289">
        <v>4</v>
      </c>
      <c r="AJ27" s="276">
        <v>4</v>
      </c>
      <c r="AK27" s="276">
        <v>4</v>
      </c>
      <c r="AL27" s="291">
        <v>4</v>
      </c>
      <c r="AM27" s="289">
        <v>4</v>
      </c>
      <c r="AN27" s="276">
        <v>4</v>
      </c>
      <c r="AO27" s="290">
        <v>4</v>
      </c>
      <c r="AP27" s="266">
        <v>4</v>
      </c>
      <c r="AQ27" s="289">
        <v>4</v>
      </c>
      <c r="AR27" s="276">
        <v>4</v>
      </c>
      <c r="AS27" s="276">
        <v>4</v>
      </c>
      <c r="AT27" s="266">
        <v>4</v>
      </c>
      <c r="AU27" s="268">
        <v>2</v>
      </c>
      <c r="AV27" s="267">
        <v>3</v>
      </c>
      <c r="AW27" s="266">
        <v>1</v>
      </c>
      <c r="AX27" s="291">
        <v>1</v>
      </c>
      <c r="AY27" s="273"/>
    </row>
    <row r="28" spans="1:51" s="274" customFormat="1" ht="12" customHeight="1">
      <c r="A28" s="262"/>
      <c r="B28" s="263" t="s">
        <v>25</v>
      </c>
      <c r="C28" s="264">
        <v>4</v>
      </c>
      <c r="D28" s="275">
        <v>4</v>
      </c>
      <c r="E28" s="266">
        <v>4</v>
      </c>
      <c r="F28" s="266">
        <v>4</v>
      </c>
      <c r="G28" s="264" t="s">
        <v>194</v>
      </c>
      <c r="H28" s="275" t="s">
        <v>196</v>
      </c>
      <c r="I28" s="266">
        <v>1</v>
      </c>
      <c r="J28" s="266">
        <v>1</v>
      </c>
      <c r="K28" s="289" t="s">
        <v>194</v>
      </c>
      <c r="L28" s="276" t="s">
        <v>194</v>
      </c>
      <c r="M28" s="276">
        <v>2</v>
      </c>
      <c r="N28" s="276">
        <v>2</v>
      </c>
      <c r="O28" s="289">
        <v>2</v>
      </c>
      <c r="P28" s="276">
        <v>4</v>
      </c>
      <c r="Q28" s="276">
        <v>2</v>
      </c>
      <c r="R28" s="276">
        <v>2</v>
      </c>
      <c r="S28" s="289">
        <v>2</v>
      </c>
      <c r="T28" s="276">
        <v>4</v>
      </c>
      <c r="U28" s="276">
        <v>2</v>
      </c>
      <c r="V28" s="276">
        <v>2</v>
      </c>
      <c r="W28" s="289">
        <v>2</v>
      </c>
      <c r="X28" s="276">
        <v>4</v>
      </c>
      <c r="Y28" s="276">
        <v>2</v>
      </c>
      <c r="Z28" s="278">
        <v>2</v>
      </c>
      <c r="AA28" s="309"/>
      <c r="AB28" s="309"/>
      <c r="AC28" s="318"/>
      <c r="AD28" s="319" t="s">
        <v>25</v>
      </c>
      <c r="AE28" s="289">
        <v>4</v>
      </c>
      <c r="AF28" s="276">
        <v>4</v>
      </c>
      <c r="AG28" s="276">
        <v>4</v>
      </c>
      <c r="AH28" s="278">
        <v>4</v>
      </c>
      <c r="AI28" s="289">
        <v>4</v>
      </c>
      <c r="AJ28" s="276">
        <v>4</v>
      </c>
      <c r="AK28" s="276">
        <v>4</v>
      </c>
      <c r="AL28" s="278">
        <v>4</v>
      </c>
      <c r="AM28" s="289">
        <v>4</v>
      </c>
      <c r="AN28" s="276">
        <v>4</v>
      </c>
      <c r="AO28" s="290">
        <v>4</v>
      </c>
      <c r="AP28" s="278">
        <v>4</v>
      </c>
      <c r="AQ28" s="289">
        <v>1</v>
      </c>
      <c r="AR28" s="276">
        <v>1</v>
      </c>
      <c r="AS28" s="276">
        <v>4</v>
      </c>
      <c r="AT28" s="276">
        <v>2</v>
      </c>
      <c r="AU28" s="268" t="s">
        <v>196</v>
      </c>
      <c r="AV28" s="267" t="s">
        <v>196</v>
      </c>
      <c r="AW28" s="266">
        <v>2</v>
      </c>
      <c r="AX28" s="291">
        <v>2</v>
      </c>
      <c r="AY28" s="273"/>
    </row>
    <row r="29" spans="1:51" s="274" customFormat="1" ht="12" customHeight="1">
      <c r="A29" s="262"/>
      <c r="B29" s="263" t="s">
        <v>26</v>
      </c>
      <c r="C29" s="264">
        <v>4</v>
      </c>
      <c r="D29" s="275">
        <v>4</v>
      </c>
      <c r="E29" s="266">
        <v>4</v>
      </c>
      <c r="F29" s="266">
        <v>4</v>
      </c>
      <c r="G29" s="264">
        <v>2</v>
      </c>
      <c r="H29" s="275">
        <v>3</v>
      </c>
      <c r="I29" s="266">
        <v>1</v>
      </c>
      <c r="J29" s="266">
        <v>2</v>
      </c>
      <c r="K29" s="264">
        <v>1</v>
      </c>
      <c r="L29" s="275">
        <v>3</v>
      </c>
      <c r="M29" s="276" t="s">
        <v>195</v>
      </c>
      <c r="N29" s="276">
        <v>2</v>
      </c>
      <c r="O29" s="264">
        <v>4</v>
      </c>
      <c r="P29" s="275">
        <v>4</v>
      </c>
      <c r="Q29" s="266">
        <v>4</v>
      </c>
      <c r="R29" s="276">
        <v>4</v>
      </c>
      <c r="S29" s="264">
        <v>1</v>
      </c>
      <c r="T29" s="275">
        <v>3</v>
      </c>
      <c r="U29" s="266">
        <v>1</v>
      </c>
      <c r="V29" s="276">
        <v>4</v>
      </c>
      <c r="W29" s="264">
        <v>1</v>
      </c>
      <c r="X29" s="275">
        <v>3</v>
      </c>
      <c r="Y29" s="266">
        <v>2</v>
      </c>
      <c r="Z29" s="278">
        <v>2</v>
      </c>
      <c r="AA29" s="309"/>
      <c r="AB29" s="309"/>
      <c r="AC29" s="318"/>
      <c r="AD29" s="319" t="s">
        <v>26</v>
      </c>
      <c r="AE29" s="264">
        <v>4</v>
      </c>
      <c r="AF29" s="275">
        <v>4</v>
      </c>
      <c r="AG29" s="266">
        <v>4</v>
      </c>
      <c r="AH29" s="278">
        <v>4</v>
      </c>
      <c r="AI29" s="264">
        <v>4</v>
      </c>
      <c r="AJ29" s="275">
        <v>4</v>
      </c>
      <c r="AK29" s="266">
        <v>4</v>
      </c>
      <c r="AL29" s="278">
        <v>4</v>
      </c>
      <c r="AM29" s="264">
        <v>4</v>
      </c>
      <c r="AN29" s="275">
        <v>4</v>
      </c>
      <c r="AO29" s="287">
        <v>4</v>
      </c>
      <c r="AP29" s="276">
        <v>4</v>
      </c>
      <c r="AQ29" s="264">
        <v>4</v>
      </c>
      <c r="AR29" s="275">
        <v>4</v>
      </c>
      <c r="AS29" s="266">
        <v>4</v>
      </c>
      <c r="AT29" s="277">
        <v>4</v>
      </c>
      <c r="AU29" s="264">
        <v>1</v>
      </c>
      <c r="AV29" s="275">
        <v>3</v>
      </c>
      <c r="AW29" s="266" t="s">
        <v>195</v>
      </c>
      <c r="AX29" s="291" t="s">
        <v>195</v>
      </c>
      <c r="AY29" s="273"/>
    </row>
    <row r="30" spans="1:51" s="274" customFormat="1" ht="12" customHeight="1">
      <c r="A30" s="262"/>
      <c r="B30" s="263" t="s">
        <v>27</v>
      </c>
      <c r="C30" s="264">
        <v>4</v>
      </c>
      <c r="D30" s="275">
        <v>4</v>
      </c>
      <c r="E30" s="266">
        <v>4</v>
      </c>
      <c r="F30" s="266">
        <v>4</v>
      </c>
      <c r="G30" s="264">
        <v>1</v>
      </c>
      <c r="H30" s="275" t="s">
        <v>197</v>
      </c>
      <c r="I30" s="266">
        <v>1</v>
      </c>
      <c r="J30" s="266">
        <v>1</v>
      </c>
      <c r="K30" s="289">
        <v>4</v>
      </c>
      <c r="L30" s="276">
        <v>4</v>
      </c>
      <c r="M30" s="276">
        <v>4</v>
      </c>
      <c r="N30" s="276">
        <v>4</v>
      </c>
      <c r="O30" s="264">
        <v>1</v>
      </c>
      <c r="P30" s="275">
        <v>1</v>
      </c>
      <c r="Q30" s="266">
        <v>4</v>
      </c>
      <c r="R30" s="276">
        <v>4</v>
      </c>
      <c r="S30" s="264">
        <v>1</v>
      </c>
      <c r="T30" s="275">
        <v>1</v>
      </c>
      <c r="U30" s="266">
        <v>1</v>
      </c>
      <c r="V30" s="276">
        <v>4</v>
      </c>
      <c r="W30" s="264">
        <v>2</v>
      </c>
      <c r="X30" s="275">
        <v>2</v>
      </c>
      <c r="Y30" s="266">
        <v>2</v>
      </c>
      <c r="Z30" s="278">
        <v>1</v>
      </c>
      <c r="AA30" s="309"/>
      <c r="AB30" s="309"/>
      <c r="AC30" s="318"/>
      <c r="AD30" s="319" t="s">
        <v>27</v>
      </c>
      <c r="AE30" s="264">
        <v>2</v>
      </c>
      <c r="AF30" s="275">
        <v>2</v>
      </c>
      <c r="AG30" s="266">
        <v>2</v>
      </c>
      <c r="AH30" s="278">
        <v>4</v>
      </c>
      <c r="AI30" s="264">
        <v>4</v>
      </c>
      <c r="AJ30" s="275">
        <v>4</v>
      </c>
      <c r="AK30" s="266">
        <v>4</v>
      </c>
      <c r="AL30" s="278">
        <v>4</v>
      </c>
      <c r="AM30" s="264">
        <v>4</v>
      </c>
      <c r="AN30" s="275">
        <v>4</v>
      </c>
      <c r="AO30" s="287">
        <v>4</v>
      </c>
      <c r="AP30" s="276">
        <v>4</v>
      </c>
      <c r="AQ30" s="264">
        <v>1</v>
      </c>
      <c r="AR30" s="275">
        <v>1</v>
      </c>
      <c r="AS30" s="266">
        <v>2</v>
      </c>
      <c r="AT30" s="277">
        <v>2</v>
      </c>
      <c r="AU30" s="268">
        <v>2</v>
      </c>
      <c r="AV30" s="267">
        <v>2</v>
      </c>
      <c r="AW30" s="270">
        <v>2</v>
      </c>
      <c r="AX30" s="271">
        <v>4</v>
      </c>
      <c r="AY30" s="273"/>
    </row>
    <row r="31" spans="1:51" s="274" customFormat="1" ht="12" customHeight="1">
      <c r="A31" s="262"/>
      <c r="B31" s="263" t="s">
        <v>28</v>
      </c>
      <c r="C31" s="264">
        <v>4</v>
      </c>
      <c r="D31" s="275">
        <v>4</v>
      </c>
      <c r="E31" s="266">
        <v>4</v>
      </c>
      <c r="F31" s="266">
        <v>4</v>
      </c>
      <c r="G31" s="264">
        <v>1</v>
      </c>
      <c r="H31" s="275">
        <v>3</v>
      </c>
      <c r="I31" s="266">
        <v>1</v>
      </c>
      <c r="J31" s="266">
        <v>1</v>
      </c>
      <c r="K31" s="289">
        <v>2</v>
      </c>
      <c r="L31" s="276">
        <v>3</v>
      </c>
      <c r="M31" s="276">
        <v>2</v>
      </c>
      <c r="N31" s="266">
        <v>1</v>
      </c>
      <c r="O31" s="289">
        <v>4</v>
      </c>
      <c r="P31" s="276">
        <v>4</v>
      </c>
      <c r="Q31" s="276">
        <v>4</v>
      </c>
      <c r="R31" s="266">
        <v>4</v>
      </c>
      <c r="S31" s="289">
        <v>2</v>
      </c>
      <c r="T31" s="276">
        <v>3</v>
      </c>
      <c r="U31" s="276">
        <v>2</v>
      </c>
      <c r="V31" s="266">
        <v>1</v>
      </c>
      <c r="W31" s="289">
        <v>2</v>
      </c>
      <c r="X31" s="276">
        <v>3</v>
      </c>
      <c r="Y31" s="276">
        <v>2</v>
      </c>
      <c r="Z31" s="291">
        <v>1</v>
      </c>
      <c r="AA31" s="310"/>
      <c r="AB31" s="310"/>
      <c r="AC31" s="318"/>
      <c r="AD31" s="319" t="s">
        <v>28</v>
      </c>
      <c r="AE31" s="289">
        <v>4</v>
      </c>
      <c r="AF31" s="276">
        <v>4</v>
      </c>
      <c r="AG31" s="276">
        <v>4</v>
      </c>
      <c r="AH31" s="291">
        <v>4</v>
      </c>
      <c r="AI31" s="289">
        <v>4</v>
      </c>
      <c r="AJ31" s="276">
        <v>4</v>
      </c>
      <c r="AK31" s="276">
        <v>4</v>
      </c>
      <c r="AL31" s="291">
        <v>4</v>
      </c>
      <c r="AM31" s="289">
        <v>4</v>
      </c>
      <c r="AN31" s="276">
        <v>4</v>
      </c>
      <c r="AO31" s="290">
        <v>4</v>
      </c>
      <c r="AP31" s="266">
        <v>4</v>
      </c>
      <c r="AQ31" s="289">
        <v>4</v>
      </c>
      <c r="AR31" s="276">
        <v>4</v>
      </c>
      <c r="AS31" s="276">
        <v>4</v>
      </c>
      <c r="AT31" s="266">
        <v>4</v>
      </c>
      <c r="AU31" s="268">
        <v>2</v>
      </c>
      <c r="AV31" s="267">
        <v>3</v>
      </c>
      <c r="AW31" s="270">
        <v>2</v>
      </c>
      <c r="AX31" s="271">
        <v>4</v>
      </c>
      <c r="AY31" s="273"/>
    </row>
    <row r="32" spans="1:51" s="274" customFormat="1" ht="12" customHeight="1">
      <c r="A32" s="262"/>
      <c r="B32" s="263" t="s">
        <v>29</v>
      </c>
      <c r="C32" s="264">
        <v>4</v>
      </c>
      <c r="D32" s="275">
        <v>4</v>
      </c>
      <c r="E32" s="266">
        <v>4</v>
      </c>
      <c r="F32" s="266">
        <v>4</v>
      </c>
      <c r="G32" s="264">
        <v>1</v>
      </c>
      <c r="H32" s="275">
        <v>4</v>
      </c>
      <c r="I32" s="266">
        <v>1</v>
      </c>
      <c r="J32" s="266">
        <v>1</v>
      </c>
      <c r="K32" s="264">
        <v>1</v>
      </c>
      <c r="L32" s="275">
        <v>4</v>
      </c>
      <c r="M32" s="266">
        <v>1</v>
      </c>
      <c r="N32" s="266">
        <v>1</v>
      </c>
      <c r="O32" s="264">
        <v>1</v>
      </c>
      <c r="P32" s="275">
        <v>4</v>
      </c>
      <c r="Q32" s="266">
        <v>1</v>
      </c>
      <c r="R32" s="266">
        <v>4</v>
      </c>
      <c r="S32" s="264">
        <v>1</v>
      </c>
      <c r="T32" s="275">
        <v>4</v>
      </c>
      <c r="U32" s="266">
        <v>1</v>
      </c>
      <c r="V32" s="266">
        <v>4</v>
      </c>
      <c r="W32" s="264">
        <v>1</v>
      </c>
      <c r="X32" s="275">
        <v>4</v>
      </c>
      <c r="Y32" s="266">
        <v>1</v>
      </c>
      <c r="Z32" s="291">
        <v>1</v>
      </c>
      <c r="AA32" s="310"/>
      <c r="AB32" s="310"/>
      <c r="AC32" s="318"/>
      <c r="AD32" s="319" t="s">
        <v>29</v>
      </c>
      <c r="AE32" s="264">
        <v>1</v>
      </c>
      <c r="AF32" s="275">
        <v>4</v>
      </c>
      <c r="AG32" s="266">
        <v>2</v>
      </c>
      <c r="AH32" s="291">
        <v>4</v>
      </c>
      <c r="AI32" s="264">
        <v>1</v>
      </c>
      <c r="AJ32" s="275">
        <v>4</v>
      </c>
      <c r="AK32" s="266">
        <v>2</v>
      </c>
      <c r="AL32" s="291">
        <v>4</v>
      </c>
      <c r="AM32" s="264">
        <v>4</v>
      </c>
      <c r="AN32" s="275">
        <v>4</v>
      </c>
      <c r="AO32" s="287">
        <v>1</v>
      </c>
      <c r="AP32" s="266">
        <v>4</v>
      </c>
      <c r="AQ32" s="264">
        <v>4</v>
      </c>
      <c r="AR32" s="275">
        <v>4</v>
      </c>
      <c r="AS32" s="266">
        <v>1</v>
      </c>
      <c r="AT32" s="266">
        <v>4</v>
      </c>
      <c r="AU32" s="268">
        <v>4</v>
      </c>
      <c r="AV32" s="267">
        <v>4</v>
      </c>
      <c r="AW32" s="266">
        <v>1</v>
      </c>
      <c r="AX32" s="291">
        <v>1</v>
      </c>
      <c r="AY32" s="273"/>
    </row>
    <row r="33" spans="1:51" s="274" customFormat="1" ht="12" customHeight="1">
      <c r="A33" s="262"/>
      <c r="B33" s="263" t="s">
        <v>30</v>
      </c>
      <c r="C33" s="268">
        <v>4</v>
      </c>
      <c r="D33" s="267">
        <v>4</v>
      </c>
      <c r="E33" s="266">
        <v>4</v>
      </c>
      <c r="F33" s="266">
        <v>4</v>
      </c>
      <c r="G33" s="268">
        <v>2</v>
      </c>
      <c r="H33" s="267">
        <v>3</v>
      </c>
      <c r="I33" s="266">
        <v>1</v>
      </c>
      <c r="J33" s="266">
        <v>2</v>
      </c>
      <c r="K33" s="289">
        <v>2</v>
      </c>
      <c r="L33" s="276">
        <v>3</v>
      </c>
      <c r="M33" s="276">
        <v>2</v>
      </c>
      <c r="N33" s="276">
        <v>2</v>
      </c>
      <c r="O33" s="289">
        <v>2</v>
      </c>
      <c r="P33" s="276">
        <v>3</v>
      </c>
      <c r="Q33" s="276">
        <v>4</v>
      </c>
      <c r="R33" s="276">
        <v>4</v>
      </c>
      <c r="S33" s="289">
        <v>2</v>
      </c>
      <c r="T33" s="276">
        <v>3</v>
      </c>
      <c r="U33" s="276">
        <v>2</v>
      </c>
      <c r="V33" s="276">
        <v>4</v>
      </c>
      <c r="W33" s="289">
        <v>2</v>
      </c>
      <c r="X33" s="276">
        <v>3</v>
      </c>
      <c r="Y33" s="276">
        <v>2</v>
      </c>
      <c r="Z33" s="278">
        <v>4</v>
      </c>
      <c r="AA33" s="309"/>
      <c r="AB33" s="309"/>
      <c r="AC33" s="318"/>
      <c r="AD33" s="319" t="s">
        <v>30</v>
      </c>
      <c r="AE33" s="289">
        <v>2</v>
      </c>
      <c r="AF33" s="276">
        <v>3</v>
      </c>
      <c r="AG33" s="276">
        <v>2</v>
      </c>
      <c r="AH33" s="278">
        <v>4</v>
      </c>
      <c r="AI33" s="289">
        <v>2</v>
      </c>
      <c r="AJ33" s="276">
        <v>3</v>
      </c>
      <c r="AK33" s="276">
        <v>2</v>
      </c>
      <c r="AL33" s="278">
        <v>4</v>
      </c>
      <c r="AM33" s="289">
        <v>2</v>
      </c>
      <c r="AN33" s="276">
        <v>3</v>
      </c>
      <c r="AO33" s="290">
        <v>2</v>
      </c>
      <c r="AP33" s="276">
        <v>4</v>
      </c>
      <c r="AQ33" s="289">
        <v>2</v>
      </c>
      <c r="AR33" s="276">
        <v>3</v>
      </c>
      <c r="AS33" s="276">
        <v>2</v>
      </c>
      <c r="AT33" s="277">
        <v>2</v>
      </c>
      <c r="AU33" s="268">
        <v>4</v>
      </c>
      <c r="AV33" s="267">
        <v>4</v>
      </c>
      <c r="AW33" s="270">
        <v>2</v>
      </c>
      <c r="AX33" s="271">
        <v>2</v>
      </c>
      <c r="AY33" s="273"/>
    </row>
    <row r="34" spans="1:51" s="274" customFormat="1" ht="12" customHeight="1">
      <c r="A34" s="262"/>
      <c r="B34" s="263" t="s">
        <v>31</v>
      </c>
      <c r="C34" s="264">
        <v>4</v>
      </c>
      <c r="D34" s="275">
        <v>4</v>
      </c>
      <c r="E34" s="266">
        <v>4</v>
      </c>
      <c r="F34" s="266">
        <v>4</v>
      </c>
      <c r="G34" s="264">
        <v>1</v>
      </c>
      <c r="H34" s="275">
        <v>4</v>
      </c>
      <c r="I34" s="266">
        <v>1</v>
      </c>
      <c r="J34" s="266">
        <v>1</v>
      </c>
      <c r="K34" s="264">
        <v>1</v>
      </c>
      <c r="L34" s="275">
        <v>4</v>
      </c>
      <c r="M34" s="266">
        <v>1</v>
      </c>
      <c r="N34" s="266">
        <v>4</v>
      </c>
      <c r="O34" s="264">
        <v>1</v>
      </c>
      <c r="P34" s="275">
        <v>4</v>
      </c>
      <c r="Q34" s="266">
        <v>1</v>
      </c>
      <c r="R34" s="276">
        <v>1</v>
      </c>
      <c r="S34" s="264">
        <v>1</v>
      </c>
      <c r="T34" s="275">
        <v>4</v>
      </c>
      <c r="U34" s="266">
        <v>1</v>
      </c>
      <c r="V34" s="276">
        <v>4</v>
      </c>
      <c r="W34" s="264">
        <v>1</v>
      </c>
      <c r="X34" s="275">
        <v>4</v>
      </c>
      <c r="Y34" s="266">
        <v>1</v>
      </c>
      <c r="Z34" s="278">
        <v>4</v>
      </c>
      <c r="AA34" s="309"/>
      <c r="AB34" s="309"/>
      <c r="AC34" s="318"/>
      <c r="AD34" s="319" t="s">
        <v>31</v>
      </c>
      <c r="AE34" s="264">
        <v>1</v>
      </c>
      <c r="AF34" s="275">
        <v>4</v>
      </c>
      <c r="AG34" s="266">
        <v>1</v>
      </c>
      <c r="AH34" s="278">
        <v>4</v>
      </c>
      <c r="AI34" s="264">
        <v>1</v>
      </c>
      <c r="AJ34" s="275">
        <v>4</v>
      </c>
      <c r="AK34" s="266">
        <v>1</v>
      </c>
      <c r="AL34" s="278">
        <v>4</v>
      </c>
      <c r="AM34" s="264">
        <v>4</v>
      </c>
      <c r="AN34" s="275">
        <v>4</v>
      </c>
      <c r="AO34" s="287">
        <v>4</v>
      </c>
      <c r="AP34" s="276">
        <v>4</v>
      </c>
      <c r="AQ34" s="264">
        <v>1</v>
      </c>
      <c r="AR34" s="275">
        <v>4</v>
      </c>
      <c r="AS34" s="266">
        <v>1</v>
      </c>
      <c r="AT34" s="277">
        <v>1</v>
      </c>
      <c r="AU34" s="264">
        <v>1</v>
      </c>
      <c r="AV34" s="275">
        <v>1</v>
      </c>
      <c r="AW34" s="266">
        <v>1</v>
      </c>
      <c r="AX34" s="291">
        <v>4</v>
      </c>
      <c r="AY34" s="273"/>
    </row>
    <row r="35" spans="1:51" s="274" customFormat="1" ht="12" customHeight="1">
      <c r="A35" s="262"/>
      <c r="B35" s="263" t="s">
        <v>32</v>
      </c>
      <c r="C35" s="264">
        <v>4</v>
      </c>
      <c r="D35" s="275">
        <v>4</v>
      </c>
      <c r="E35" s="266">
        <v>4</v>
      </c>
      <c r="F35" s="266">
        <v>4</v>
      </c>
      <c r="G35" s="264">
        <v>1</v>
      </c>
      <c r="H35" s="275">
        <v>4</v>
      </c>
      <c r="I35" s="266">
        <v>1</v>
      </c>
      <c r="J35" s="266">
        <v>1</v>
      </c>
      <c r="K35" s="264">
        <v>1</v>
      </c>
      <c r="L35" s="275">
        <v>4</v>
      </c>
      <c r="M35" s="266">
        <v>1</v>
      </c>
      <c r="N35" s="266">
        <v>1</v>
      </c>
      <c r="O35" s="264">
        <v>1</v>
      </c>
      <c r="P35" s="275">
        <v>4</v>
      </c>
      <c r="Q35" s="266">
        <v>1</v>
      </c>
      <c r="R35" s="266">
        <v>4</v>
      </c>
      <c r="S35" s="264">
        <v>1</v>
      </c>
      <c r="T35" s="275">
        <v>4</v>
      </c>
      <c r="U35" s="266">
        <v>1</v>
      </c>
      <c r="V35" s="266">
        <v>4</v>
      </c>
      <c r="W35" s="264">
        <v>1</v>
      </c>
      <c r="X35" s="275">
        <v>4</v>
      </c>
      <c r="Y35" s="266">
        <v>1</v>
      </c>
      <c r="Z35" s="291">
        <v>1</v>
      </c>
      <c r="AA35" s="310"/>
      <c r="AB35" s="310"/>
      <c r="AC35" s="318"/>
      <c r="AD35" s="319" t="s">
        <v>32</v>
      </c>
      <c r="AE35" s="264">
        <v>1</v>
      </c>
      <c r="AF35" s="275">
        <v>4</v>
      </c>
      <c r="AG35" s="266">
        <v>2</v>
      </c>
      <c r="AH35" s="291">
        <v>4</v>
      </c>
      <c r="AI35" s="264">
        <v>1</v>
      </c>
      <c r="AJ35" s="275">
        <v>4</v>
      </c>
      <c r="AK35" s="266">
        <v>2</v>
      </c>
      <c r="AL35" s="291">
        <v>4</v>
      </c>
      <c r="AM35" s="264">
        <v>4</v>
      </c>
      <c r="AN35" s="275">
        <v>4</v>
      </c>
      <c r="AO35" s="287">
        <v>1</v>
      </c>
      <c r="AP35" s="266">
        <v>4</v>
      </c>
      <c r="AQ35" s="264">
        <v>4</v>
      </c>
      <c r="AR35" s="275">
        <v>4</v>
      </c>
      <c r="AS35" s="266">
        <v>1</v>
      </c>
      <c r="AT35" s="266">
        <v>4</v>
      </c>
      <c r="AU35" s="268">
        <v>4</v>
      </c>
      <c r="AV35" s="267">
        <v>4</v>
      </c>
      <c r="AW35" s="266">
        <v>1</v>
      </c>
      <c r="AX35" s="291">
        <v>1</v>
      </c>
      <c r="AY35" s="273"/>
    </row>
    <row r="36" spans="1:51" s="274" customFormat="1" ht="12" customHeight="1">
      <c r="A36" s="262"/>
      <c r="B36" s="263" t="s">
        <v>33</v>
      </c>
      <c r="C36" s="264">
        <v>4</v>
      </c>
      <c r="D36" s="275">
        <v>4</v>
      </c>
      <c r="E36" s="266">
        <v>4</v>
      </c>
      <c r="F36" s="266">
        <v>4</v>
      </c>
      <c r="G36" s="264">
        <v>1</v>
      </c>
      <c r="H36" s="275">
        <v>4</v>
      </c>
      <c r="I36" s="266">
        <v>1</v>
      </c>
      <c r="J36" s="266">
        <v>1</v>
      </c>
      <c r="K36" s="264">
        <v>1</v>
      </c>
      <c r="L36" s="275">
        <v>4</v>
      </c>
      <c r="M36" s="266">
        <v>1</v>
      </c>
      <c r="N36" s="266">
        <v>1</v>
      </c>
      <c r="O36" s="264">
        <v>1</v>
      </c>
      <c r="P36" s="275">
        <v>4</v>
      </c>
      <c r="Q36" s="266">
        <v>1</v>
      </c>
      <c r="R36" s="266">
        <v>4</v>
      </c>
      <c r="S36" s="264">
        <v>1</v>
      </c>
      <c r="T36" s="275">
        <v>4</v>
      </c>
      <c r="U36" s="266">
        <v>1</v>
      </c>
      <c r="V36" s="266">
        <v>4</v>
      </c>
      <c r="W36" s="264">
        <v>1</v>
      </c>
      <c r="X36" s="275">
        <v>4</v>
      </c>
      <c r="Y36" s="266">
        <v>1</v>
      </c>
      <c r="Z36" s="291">
        <v>1</v>
      </c>
      <c r="AA36" s="310"/>
      <c r="AB36" s="310"/>
      <c r="AC36" s="318"/>
      <c r="AD36" s="319" t="s">
        <v>33</v>
      </c>
      <c r="AE36" s="264">
        <v>1</v>
      </c>
      <c r="AF36" s="275">
        <v>4</v>
      </c>
      <c r="AG36" s="266">
        <v>2</v>
      </c>
      <c r="AH36" s="291">
        <v>4</v>
      </c>
      <c r="AI36" s="264">
        <v>1</v>
      </c>
      <c r="AJ36" s="275">
        <v>4</v>
      </c>
      <c r="AK36" s="266">
        <v>2</v>
      </c>
      <c r="AL36" s="291">
        <v>4</v>
      </c>
      <c r="AM36" s="264">
        <v>4</v>
      </c>
      <c r="AN36" s="275">
        <v>4</v>
      </c>
      <c r="AO36" s="287">
        <v>1</v>
      </c>
      <c r="AP36" s="266">
        <v>4</v>
      </c>
      <c r="AQ36" s="264">
        <v>4</v>
      </c>
      <c r="AR36" s="275">
        <v>4</v>
      </c>
      <c r="AS36" s="266">
        <v>1</v>
      </c>
      <c r="AT36" s="266">
        <v>4</v>
      </c>
      <c r="AU36" s="268">
        <v>4</v>
      </c>
      <c r="AV36" s="267">
        <v>4</v>
      </c>
      <c r="AW36" s="266">
        <v>1</v>
      </c>
      <c r="AX36" s="271">
        <v>1</v>
      </c>
      <c r="AY36" s="273"/>
    </row>
    <row r="37" spans="1:51" s="274" customFormat="1" ht="12" customHeight="1">
      <c r="A37" s="262"/>
      <c r="B37" s="263" t="s">
        <v>34</v>
      </c>
      <c r="C37" s="264">
        <v>4</v>
      </c>
      <c r="D37" s="275">
        <v>4</v>
      </c>
      <c r="E37" s="266">
        <v>4</v>
      </c>
      <c r="F37" s="266">
        <v>4</v>
      </c>
      <c r="G37" s="264">
        <v>2</v>
      </c>
      <c r="H37" s="275">
        <v>3</v>
      </c>
      <c r="I37" s="266">
        <v>1</v>
      </c>
      <c r="J37" s="266">
        <v>2</v>
      </c>
      <c r="K37" s="289">
        <v>2</v>
      </c>
      <c r="L37" s="276">
        <v>3</v>
      </c>
      <c r="M37" s="276">
        <v>2</v>
      </c>
      <c r="N37" s="276">
        <v>2</v>
      </c>
      <c r="O37" s="289">
        <v>2</v>
      </c>
      <c r="P37" s="276">
        <v>3</v>
      </c>
      <c r="Q37" s="276">
        <v>2</v>
      </c>
      <c r="R37" s="276">
        <v>2</v>
      </c>
      <c r="S37" s="289">
        <v>2</v>
      </c>
      <c r="T37" s="276">
        <v>3</v>
      </c>
      <c r="U37" s="276">
        <v>2</v>
      </c>
      <c r="V37" s="276">
        <v>2</v>
      </c>
      <c r="W37" s="289">
        <v>2</v>
      </c>
      <c r="X37" s="276">
        <v>3</v>
      </c>
      <c r="Y37" s="276">
        <v>2</v>
      </c>
      <c r="Z37" s="278">
        <v>2</v>
      </c>
      <c r="AA37" s="309"/>
      <c r="AB37" s="309"/>
      <c r="AC37" s="318"/>
      <c r="AD37" s="319" t="s">
        <v>34</v>
      </c>
      <c r="AE37" s="289">
        <v>2</v>
      </c>
      <c r="AF37" s="276">
        <v>3</v>
      </c>
      <c r="AG37" s="276">
        <v>2</v>
      </c>
      <c r="AH37" s="278">
        <v>2</v>
      </c>
      <c r="AI37" s="289">
        <v>2</v>
      </c>
      <c r="AJ37" s="276">
        <v>3</v>
      </c>
      <c r="AK37" s="276">
        <v>2</v>
      </c>
      <c r="AL37" s="278">
        <v>2</v>
      </c>
      <c r="AM37" s="289">
        <v>2</v>
      </c>
      <c r="AN37" s="276">
        <v>3</v>
      </c>
      <c r="AO37" s="290">
        <v>2</v>
      </c>
      <c r="AP37" s="276">
        <v>2</v>
      </c>
      <c r="AQ37" s="289">
        <v>4</v>
      </c>
      <c r="AR37" s="276">
        <v>4</v>
      </c>
      <c r="AS37" s="276">
        <v>4</v>
      </c>
      <c r="AT37" s="277">
        <v>4</v>
      </c>
      <c r="AU37" s="268">
        <v>4</v>
      </c>
      <c r="AV37" s="267">
        <v>4</v>
      </c>
      <c r="AW37" s="266">
        <v>2</v>
      </c>
      <c r="AX37" s="271">
        <v>2</v>
      </c>
      <c r="AY37" s="273"/>
    </row>
    <row r="38" spans="1:51" s="274" customFormat="1" ht="12" customHeight="1">
      <c r="A38" s="262"/>
      <c r="B38" s="263" t="s">
        <v>35</v>
      </c>
      <c r="C38" s="264">
        <v>4</v>
      </c>
      <c r="D38" s="275">
        <v>4</v>
      </c>
      <c r="E38" s="266">
        <v>4</v>
      </c>
      <c r="F38" s="266">
        <v>4</v>
      </c>
      <c r="G38" s="264">
        <v>2</v>
      </c>
      <c r="H38" s="275">
        <v>3</v>
      </c>
      <c r="I38" s="266">
        <v>1</v>
      </c>
      <c r="J38" s="266">
        <v>1</v>
      </c>
      <c r="K38" s="264">
        <v>2</v>
      </c>
      <c r="L38" s="275">
        <v>3</v>
      </c>
      <c r="M38" s="276">
        <v>1</v>
      </c>
      <c r="N38" s="266">
        <v>1</v>
      </c>
      <c r="O38" s="264">
        <v>2</v>
      </c>
      <c r="P38" s="275">
        <v>3</v>
      </c>
      <c r="Q38" s="276">
        <v>4</v>
      </c>
      <c r="R38" s="276">
        <v>4</v>
      </c>
      <c r="S38" s="264">
        <v>2</v>
      </c>
      <c r="T38" s="275">
        <v>3</v>
      </c>
      <c r="U38" s="276">
        <v>1</v>
      </c>
      <c r="V38" s="276">
        <v>4</v>
      </c>
      <c r="W38" s="264">
        <v>2</v>
      </c>
      <c r="X38" s="275">
        <v>3</v>
      </c>
      <c r="Y38" s="276">
        <v>4</v>
      </c>
      <c r="Z38" s="278">
        <v>4</v>
      </c>
      <c r="AA38" s="309"/>
      <c r="AB38" s="309"/>
      <c r="AC38" s="318"/>
      <c r="AD38" s="319" t="s">
        <v>35</v>
      </c>
      <c r="AE38" s="264">
        <v>2</v>
      </c>
      <c r="AF38" s="275">
        <v>3</v>
      </c>
      <c r="AG38" s="276">
        <v>1</v>
      </c>
      <c r="AH38" s="278">
        <v>4</v>
      </c>
      <c r="AI38" s="264">
        <v>2</v>
      </c>
      <c r="AJ38" s="275">
        <v>3</v>
      </c>
      <c r="AK38" s="276">
        <v>1</v>
      </c>
      <c r="AL38" s="278">
        <v>4</v>
      </c>
      <c r="AM38" s="264">
        <v>4</v>
      </c>
      <c r="AN38" s="275">
        <v>4</v>
      </c>
      <c r="AO38" s="290">
        <v>4</v>
      </c>
      <c r="AP38" s="276">
        <v>4</v>
      </c>
      <c r="AQ38" s="264">
        <v>4</v>
      </c>
      <c r="AR38" s="275">
        <v>4</v>
      </c>
      <c r="AS38" s="276">
        <v>4</v>
      </c>
      <c r="AT38" s="277">
        <v>4</v>
      </c>
      <c r="AU38" s="268">
        <v>3</v>
      </c>
      <c r="AV38" s="267">
        <v>3</v>
      </c>
      <c r="AW38" s="266">
        <v>1</v>
      </c>
      <c r="AX38" s="291">
        <v>1</v>
      </c>
      <c r="AY38" s="273"/>
    </row>
    <row r="39" spans="1:51" s="274" customFormat="1" ht="12" customHeight="1">
      <c r="A39" s="262"/>
      <c r="B39" s="263" t="s">
        <v>36</v>
      </c>
      <c r="C39" s="268">
        <v>4</v>
      </c>
      <c r="D39" s="267">
        <v>4</v>
      </c>
      <c r="E39" s="266">
        <v>4</v>
      </c>
      <c r="F39" s="266">
        <v>4</v>
      </c>
      <c r="G39" s="268" t="s">
        <v>196</v>
      </c>
      <c r="H39" s="267" t="s">
        <v>196</v>
      </c>
      <c r="I39" s="266">
        <v>1</v>
      </c>
      <c r="J39" s="266">
        <v>1</v>
      </c>
      <c r="K39" s="268" t="s">
        <v>196</v>
      </c>
      <c r="L39" s="267" t="s">
        <v>196</v>
      </c>
      <c r="M39" s="266">
        <v>1</v>
      </c>
      <c r="N39" s="266">
        <v>1</v>
      </c>
      <c r="O39" s="268" t="s">
        <v>196</v>
      </c>
      <c r="P39" s="267" t="s">
        <v>196</v>
      </c>
      <c r="Q39" s="266">
        <v>1</v>
      </c>
      <c r="R39" s="266">
        <v>1</v>
      </c>
      <c r="S39" s="268" t="s">
        <v>196</v>
      </c>
      <c r="T39" s="267" t="s">
        <v>196</v>
      </c>
      <c r="U39" s="266">
        <v>1</v>
      </c>
      <c r="V39" s="266">
        <v>1</v>
      </c>
      <c r="W39" s="268" t="s">
        <v>196</v>
      </c>
      <c r="X39" s="267" t="s">
        <v>196</v>
      </c>
      <c r="Y39" s="266">
        <v>1</v>
      </c>
      <c r="Z39" s="291">
        <v>1</v>
      </c>
      <c r="AA39" s="310"/>
      <c r="AB39" s="310"/>
      <c r="AC39" s="318"/>
      <c r="AD39" s="319" t="s">
        <v>36</v>
      </c>
      <c r="AE39" s="268" t="s">
        <v>196</v>
      </c>
      <c r="AF39" s="267" t="s">
        <v>196</v>
      </c>
      <c r="AG39" s="266">
        <v>1</v>
      </c>
      <c r="AH39" s="294">
        <v>1</v>
      </c>
      <c r="AI39" s="268" t="s">
        <v>196</v>
      </c>
      <c r="AJ39" s="267" t="s">
        <v>196</v>
      </c>
      <c r="AK39" s="266">
        <v>1</v>
      </c>
      <c r="AL39" s="266">
        <v>1</v>
      </c>
      <c r="AM39" s="268" t="s">
        <v>196</v>
      </c>
      <c r="AN39" s="267" t="s">
        <v>196</v>
      </c>
      <c r="AO39" s="287">
        <v>1</v>
      </c>
      <c r="AP39" s="266">
        <v>1</v>
      </c>
      <c r="AQ39" s="289">
        <v>4</v>
      </c>
      <c r="AR39" s="276">
        <v>4</v>
      </c>
      <c r="AS39" s="276">
        <v>4</v>
      </c>
      <c r="AT39" s="266">
        <v>4</v>
      </c>
      <c r="AU39" s="268">
        <v>4</v>
      </c>
      <c r="AV39" s="267">
        <v>4</v>
      </c>
      <c r="AW39" s="270">
        <v>1</v>
      </c>
      <c r="AX39" s="271">
        <v>1</v>
      </c>
      <c r="AY39" s="273"/>
    </row>
    <row r="40" spans="1:51" s="274" customFormat="1" ht="12" customHeight="1">
      <c r="A40" s="262"/>
      <c r="B40" s="263" t="s">
        <v>37</v>
      </c>
      <c r="C40" s="268">
        <v>4</v>
      </c>
      <c r="D40" s="267">
        <v>4</v>
      </c>
      <c r="E40" s="266">
        <v>4</v>
      </c>
      <c r="F40" s="266">
        <v>4</v>
      </c>
      <c r="G40" s="268">
        <v>2</v>
      </c>
      <c r="H40" s="267">
        <v>3</v>
      </c>
      <c r="I40" s="266">
        <v>1</v>
      </c>
      <c r="J40" s="266">
        <v>1</v>
      </c>
      <c r="K40" s="289">
        <v>2</v>
      </c>
      <c r="L40" s="276">
        <v>4</v>
      </c>
      <c r="M40" s="276">
        <v>2</v>
      </c>
      <c r="N40" s="276">
        <v>2</v>
      </c>
      <c r="O40" s="289">
        <v>4</v>
      </c>
      <c r="P40" s="276">
        <v>4</v>
      </c>
      <c r="Q40" s="276">
        <v>4</v>
      </c>
      <c r="R40" s="276">
        <v>4</v>
      </c>
      <c r="S40" s="289">
        <v>2</v>
      </c>
      <c r="T40" s="276">
        <v>4</v>
      </c>
      <c r="U40" s="276">
        <v>4</v>
      </c>
      <c r="V40" s="276">
        <v>4</v>
      </c>
      <c r="W40" s="289">
        <v>2</v>
      </c>
      <c r="X40" s="276">
        <v>4</v>
      </c>
      <c r="Y40" s="276">
        <v>4</v>
      </c>
      <c r="Z40" s="278">
        <v>4</v>
      </c>
      <c r="AA40" s="309"/>
      <c r="AB40" s="309"/>
      <c r="AC40" s="318"/>
      <c r="AD40" s="319" t="s">
        <v>37</v>
      </c>
      <c r="AE40" s="289">
        <v>2</v>
      </c>
      <c r="AF40" s="276">
        <v>4</v>
      </c>
      <c r="AG40" s="276">
        <v>4</v>
      </c>
      <c r="AH40" s="278">
        <v>4</v>
      </c>
      <c r="AI40" s="289">
        <v>2</v>
      </c>
      <c r="AJ40" s="276">
        <v>4</v>
      </c>
      <c r="AK40" s="276">
        <v>4</v>
      </c>
      <c r="AL40" s="278">
        <v>4</v>
      </c>
      <c r="AM40" s="289">
        <v>1</v>
      </c>
      <c r="AN40" s="276">
        <v>4</v>
      </c>
      <c r="AO40" s="290">
        <v>4</v>
      </c>
      <c r="AP40" s="276">
        <v>4</v>
      </c>
      <c r="AQ40" s="289">
        <v>1</v>
      </c>
      <c r="AR40" s="276">
        <v>4</v>
      </c>
      <c r="AS40" s="276">
        <v>2</v>
      </c>
      <c r="AT40" s="277">
        <v>2</v>
      </c>
      <c r="AU40" s="268">
        <v>1</v>
      </c>
      <c r="AV40" s="267">
        <v>4</v>
      </c>
      <c r="AW40" s="270">
        <v>2</v>
      </c>
      <c r="AX40" s="271">
        <v>2</v>
      </c>
      <c r="AY40" s="273"/>
    </row>
    <row r="41" spans="1:51" s="274" customFormat="1" ht="12" customHeight="1">
      <c r="A41" s="262"/>
      <c r="B41" s="263" t="s">
        <v>38</v>
      </c>
      <c r="C41" s="264">
        <v>4</v>
      </c>
      <c r="D41" s="275">
        <v>4</v>
      </c>
      <c r="E41" s="266">
        <v>4</v>
      </c>
      <c r="F41" s="266">
        <v>4</v>
      </c>
      <c r="G41" s="264" t="s">
        <v>194</v>
      </c>
      <c r="H41" s="275" t="s">
        <v>194</v>
      </c>
      <c r="I41" s="266" t="s">
        <v>195</v>
      </c>
      <c r="J41" s="266">
        <v>1</v>
      </c>
      <c r="K41" s="264" t="s">
        <v>194</v>
      </c>
      <c r="L41" s="275">
        <v>2</v>
      </c>
      <c r="M41" s="276" t="s">
        <v>195</v>
      </c>
      <c r="N41" s="266" t="s">
        <v>195</v>
      </c>
      <c r="O41" s="289">
        <v>2</v>
      </c>
      <c r="P41" s="267">
        <v>2</v>
      </c>
      <c r="Q41" s="266">
        <v>2</v>
      </c>
      <c r="R41" s="266">
        <v>4</v>
      </c>
      <c r="S41" s="289">
        <v>2</v>
      </c>
      <c r="T41" s="267">
        <v>2</v>
      </c>
      <c r="U41" s="266" t="s">
        <v>195</v>
      </c>
      <c r="V41" s="266">
        <v>2</v>
      </c>
      <c r="W41" s="289">
        <v>2</v>
      </c>
      <c r="X41" s="267">
        <v>2</v>
      </c>
      <c r="Y41" s="266">
        <v>2</v>
      </c>
      <c r="Z41" s="291">
        <v>4</v>
      </c>
      <c r="AA41" s="310"/>
      <c r="AB41" s="310"/>
      <c r="AC41" s="318"/>
      <c r="AD41" s="319" t="s">
        <v>38</v>
      </c>
      <c r="AE41" s="289">
        <v>2</v>
      </c>
      <c r="AF41" s="267">
        <v>2</v>
      </c>
      <c r="AG41" s="266" t="s">
        <v>195</v>
      </c>
      <c r="AH41" s="291">
        <v>4</v>
      </c>
      <c r="AI41" s="289">
        <v>2</v>
      </c>
      <c r="AJ41" s="267">
        <v>2</v>
      </c>
      <c r="AK41" s="266">
        <v>1</v>
      </c>
      <c r="AL41" s="291" t="s">
        <v>195</v>
      </c>
      <c r="AM41" s="289">
        <v>2</v>
      </c>
      <c r="AN41" s="267">
        <v>2</v>
      </c>
      <c r="AO41" s="287">
        <v>1</v>
      </c>
      <c r="AP41" s="266" t="s">
        <v>195</v>
      </c>
      <c r="AQ41" s="289">
        <v>2</v>
      </c>
      <c r="AR41" s="267">
        <v>2</v>
      </c>
      <c r="AS41" s="266">
        <v>1</v>
      </c>
      <c r="AT41" s="266" t="s">
        <v>195</v>
      </c>
      <c r="AU41" s="268">
        <v>4</v>
      </c>
      <c r="AV41" s="267">
        <v>4</v>
      </c>
      <c r="AW41" s="270">
        <v>4</v>
      </c>
      <c r="AX41" s="271">
        <v>4</v>
      </c>
      <c r="AY41" s="273"/>
    </row>
    <row r="42" spans="1:51" s="274" customFormat="1" ht="12" customHeight="1">
      <c r="A42" s="262"/>
      <c r="B42" s="263" t="s">
        <v>39</v>
      </c>
      <c r="C42" s="264">
        <v>4</v>
      </c>
      <c r="D42" s="275">
        <v>4</v>
      </c>
      <c r="E42" s="266">
        <v>4</v>
      </c>
      <c r="F42" s="266">
        <v>4</v>
      </c>
      <c r="G42" s="264" t="s">
        <v>195</v>
      </c>
      <c r="H42" s="275">
        <v>3</v>
      </c>
      <c r="I42" s="266">
        <v>1</v>
      </c>
      <c r="J42" s="266">
        <v>4</v>
      </c>
      <c r="K42" s="264" t="s">
        <v>195</v>
      </c>
      <c r="L42" s="275">
        <v>4</v>
      </c>
      <c r="M42" s="276">
        <v>2</v>
      </c>
      <c r="N42" s="266">
        <v>1</v>
      </c>
      <c r="O42" s="264" t="s">
        <v>195</v>
      </c>
      <c r="P42" s="275">
        <v>4</v>
      </c>
      <c r="Q42" s="276">
        <v>2</v>
      </c>
      <c r="R42" s="276">
        <v>4</v>
      </c>
      <c r="S42" s="264" t="s">
        <v>195</v>
      </c>
      <c r="T42" s="275">
        <v>4</v>
      </c>
      <c r="U42" s="276">
        <v>2</v>
      </c>
      <c r="V42" s="276">
        <v>4</v>
      </c>
      <c r="W42" s="264" t="s">
        <v>195</v>
      </c>
      <c r="X42" s="275">
        <v>4</v>
      </c>
      <c r="Y42" s="276">
        <v>2</v>
      </c>
      <c r="Z42" s="278">
        <v>4</v>
      </c>
      <c r="AA42" s="309"/>
      <c r="AB42" s="309"/>
      <c r="AC42" s="318"/>
      <c r="AD42" s="319" t="s">
        <v>39</v>
      </c>
      <c r="AE42" s="264">
        <v>2</v>
      </c>
      <c r="AF42" s="275">
        <v>4</v>
      </c>
      <c r="AG42" s="276">
        <v>2</v>
      </c>
      <c r="AH42" s="278">
        <v>4</v>
      </c>
      <c r="AI42" s="264">
        <v>4</v>
      </c>
      <c r="AJ42" s="275">
        <v>4</v>
      </c>
      <c r="AK42" s="276">
        <v>4</v>
      </c>
      <c r="AL42" s="278">
        <v>4</v>
      </c>
      <c r="AM42" s="264">
        <v>4</v>
      </c>
      <c r="AN42" s="275">
        <v>4</v>
      </c>
      <c r="AO42" s="290">
        <v>4</v>
      </c>
      <c r="AP42" s="276">
        <v>4</v>
      </c>
      <c r="AQ42" s="264" t="s">
        <v>195</v>
      </c>
      <c r="AR42" s="275">
        <v>4</v>
      </c>
      <c r="AS42" s="276">
        <v>4</v>
      </c>
      <c r="AT42" s="277">
        <v>4</v>
      </c>
      <c r="AU42" s="268">
        <v>4</v>
      </c>
      <c r="AV42" s="267">
        <v>4</v>
      </c>
      <c r="AW42" s="270">
        <v>4</v>
      </c>
      <c r="AX42" s="271">
        <v>4</v>
      </c>
      <c r="AY42" s="273"/>
    </row>
    <row r="43" spans="1:51" s="274" customFormat="1" ht="12" customHeight="1">
      <c r="A43" s="262"/>
      <c r="B43" s="263" t="s">
        <v>40</v>
      </c>
      <c r="C43" s="268">
        <v>4</v>
      </c>
      <c r="D43" s="267">
        <v>4</v>
      </c>
      <c r="E43" s="266">
        <v>4</v>
      </c>
      <c r="F43" s="266">
        <v>4</v>
      </c>
      <c r="G43" s="268">
        <v>2</v>
      </c>
      <c r="H43" s="267">
        <v>4</v>
      </c>
      <c r="I43" s="266">
        <v>1</v>
      </c>
      <c r="J43" s="266">
        <v>1</v>
      </c>
      <c r="K43" s="289">
        <v>2</v>
      </c>
      <c r="L43" s="267">
        <v>4</v>
      </c>
      <c r="M43" s="266">
        <v>1</v>
      </c>
      <c r="N43" s="266">
        <v>1</v>
      </c>
      <c r="O43" s="289">
        <v>4</v>
      </c>
      <c r="P43" s="267">
        <v>4</v>
      </c>
      <c r="Q43" s="266">
        <v>4</v>
      </c>
      <c r="R43" s="276">
        <v>4</v>
      </c>
      <c r="S43" s="289">
        <v>2</v>
      </c>
      <c r="T43" s="267">
        <v>4</v>
      </c>
      <c r="U43" s="266">
        <v>1</v>
      </c>
      <c r="V43" s="276">
        <v>4</v>
      </c>
      <c r="W43" s="289">
        <v>2</v>
      </c>
      <c r="X43" s="267">
        <v>4</v>
      </c>
      <c r="Y43" s="266">
        <v>2</v>
      </c>
      <c r="Z43" s="278">
        <v>4</v>
      </c>
      <c r="AA43" s="309"/>
      <c r="AB43" s="309"/>
      <c r="AC43" s="318"/>
      <c r="AD43" s="319" t="s">
        <v>40</v>
      </c>
      <c r="AE43" s="289">
        <v>2</v>
      </c>
      <c r="AF43" s="267">
        <v>4</v>
      </c>
      <c r="AG43" s="266">
        <v>2</v>
      </c>
      <c r="AH43" s="278">
        <v>4</v>
      </c>
      <c r="AI43" s="289">
        <v>4</v>
      </c>
      <c r="AJ43" s="267">
        <v>4</v>
      </c>
      <c r="AK43" s="266">
        <v>4</v>
      </c>
      <c r="AL43" s="278">
        <v>4</v>
      </c>
      <c r="AM43" s="289">
        <v>4</v>
      </c>
      <c r="AN43" s="267">
        <v>4</v>
      </c>
      <c r="AO43" s="287">
        <v>4</v>
      </c>
      <c r="AP43" s="276">
        <v>4</v>
      </c>
      <c r="AQ43" s="289">
        <v>4</v>
      </c>
      <c r="AR43" s="267">
        <v>4</v>
      </c>
      <c r="AS43" s="266">
        <v>4</v>
      </c>
      <c r="AT43" s="277">
        <v>4</v>
      </c>
      <c r="AU43" s="268">
        <v>2</v>
      </c>
      <c r="AV43" s="267">
        <v>4</v>
      </c>
      <c r="AW43" s="266">
        <v>1</v>
      </c>
      <c r="AX43" s="291">
        <v>1</v>
      </c>
      <c r="AY43" s="273"/>
    </row>
    <row r="44" spans="1:51" s="274" customFormat="1" ht="12" customHeight="1">
      <c r="A44" s="262"/>
      <c r="B44" s="263" t="s">
        <v>41</v>
      </c>
      <c r="C44" s="268">
        <v>4</v>
      </c>
      <c r="D44" s="267">
        <v>4</v>
      </c>
      <c r="E44" s="266">
        <v>4</v>
      </c>
      <c r="F44" s="266">
        <v>4</v>
      </c>
      <c r="G44" s="268">
        <v>2</v>
      </c>
      <c r="H44" s="267">
        <v>3</v>
      </c>
      <c r="I44" s="266">
        <v>1</v>
      </c>
      <c r="J44" s="266">
        <v>1</v>
      </c>
      <c r="K44" s="289">
        <v>2</v>
      </c>
      <c r="L44" s="276">
        <v>4</v>
      </c>
      <c r="M44" s="276">
        <v>3</v>
      </c>
      <c r="N44" s="276">
        <v>2</v>
      </c>
      <c r="O44" s="289">
        <v>4</v>
      </c>
      <c r="P44" s="267">
        <v>4</v>
      </c>
      <c r="Q44" s="266">
        <v>4</v>
      </c>
      <c r="R44" s="276">
        <v>4</v>
      </c>
      <c r="S44" s="289">
        <v>2</v>
      </c>
      <c r="T44" s="267">
        <v>4</v>
      </c>
      <c r="U44" s="266">
        <v>3</v>
      </c>
      <c r="V44" s="276">
        <v>4</v>
      </c>
      <c r="W44" s="289">
        <v>2</v>
      </c>
      <c r="X44" s="267">
        <v>4</v>
      </c>
      <c r="Y44" s="266">
        <v>3</v>
      </c>
      <c r="Z44" s="278">
        <v>4</v>
      </c>
      <c r="AA44" s="309"/>
      <c r="AB44" s="309"/>
      <c r="AC44" s="318"/>
      <c r="AD44" s="319" t="s">
        <v>41</v>
      </c>
      <c r="AE44" s="289">
        <v>2</v>
      </c>
      <c r="AF44" s="267">
        <v>4</v>
      </c>
      <c r="AG44" s="266">
        <v>3</v>
      </c>
      <c r="AH44" s="278">
        <v>4</v>
      </c>
      <c r="AI44" s="289">
        <v>2</v>
      </c>
      <c r="AJ44" s="267">
        <v>4</v>
      </c>
      <c r="AK44" s="266">
        <v>3</v>
      </c>
      <c r="AL44" s="278">
        <v>4</v>
      </c>
      <c r="AM44" s="289">
        <v>1</v>
      </c>
      <c r="AN44" s="267">
        <v>4</v>
      </c>
      <c r="AO44" s="287">
        <v>3</v>
      </c>
      <c r="AP44" s="276">
        <v>4</v>
      </c>
      <c r="AQ44" s="289">
        <v>4</v>
      </c>
      <c r="AR44" s="267">
        <v>4</v>
      </c>
      <c r="AS44" s="266">
        <v>4</v>
      </c>
      <c r="AT44" s="277">
        <v>4</v>
      </c>
      <c r="AU44" s="268">
        <v>2</v>
      </c>
      <c r="AV44" s="267">
        <v>4</v>
      </c>
      <c r="AW44" s="270">
        <v>3</v>
      </c>
      <c r="AX44" s="271">
        <v>4</v>
      </c>
      <c r="AY44" s="273"/>
    </row>
    <row r="45" spans="1:51" s="274" customFormat="1" ht="12" customHeight="1">
      <c r="A45" s="262"/>
      <c r="B45" s="263" t="s">
        <v>42</v>
      </c>
      <c r="C45" s="264">
        <v>4</v>
      </c>
      <c r="D45" s="275">
        <v>4</v>
      </c>
      <c r="E45" s="266">
        <v>4</v>
      </c>
      <c r="F45" s="270">
        <v>4</v>
      </c>
      <c r="G45" s="264" t="s">
        <v>197</v>
      </c>
      <c r="H45" s="275" t="s">
        <v>197</v>
      </c>
      <c r="I45" s="266">
        <v>1</v>
      </c>
      <c r="J45" s="270">
        <v>1</v>
      </c>
      <c r="K45" s="289">
        <v>2</v>
      </c>
      <c r="L45" s="276">
        <v>2</v>
      </c>
      <c r="M45" s="276">
        <v>2</v>
      </c>
      <c r="N45" s="276" t="s">
        <v>199</v>
      </c>
      <c r="O45" s="264">
        <v>1</v>
      </c>
      <c r="P45" s="275">
        <v>1</v>
      </c>
      <c r="Q45" s="276">
        <v>2</v>
      </c>
      <c r="R45" s="276">
        <v>4</v>
      </c>
      <c r="S45" s="264">
        <v>2</v>
      </c>
      <c r="T45" s="275">
        <v>2</v>
      </c>
      <c r="U45" s="276">
        <v>2</v>
      </c>
      <c r="V45" s="276">
        <v>4</v>
      </c>
      <c r="W45" s="264">
        <v>2</v>
      </c>
      <c r="X45" s="275">
        <v>2</v>
      </c>
      <c r="Y45" s="276">
        <v>2</v>
      </c>
      <c r="Z45" s="278">
        <v>4</v>
      </c>
      <c r="AA45" s="309"/>
      <c r="AB45" s="309"/>
      <c r="AC45" s="318"/>
      <c r="AD45" s="319" t="s">
        <v>42</v>
      </c>
      <c r="AE45" s="264">
        <v>1</v>
      </c>
      <c r="AF45" s="275">
        <v>1</v>
      </c>
      <c r="AG45" s="276">
        <v>2</v>
      </c>
      <c r="AH45" s="278">
        <v>4</v>
      </c>
      <c r="AI45" s="264">
        <v>1</v>
      </c>
      <c r="AJ45" s="275">
        <v>1</v>
      </c>
      <c r="AK45" s="276">
        <v>2</v>
      </c>
      <c r="AL45" s="278">
        <v>4</v>
      </c>
      <c r="AM45" s="264">
        <v>4</v>
      </c>
      <c r="AN45" s="275">
        <v>4</v>
      </c>
      <c r="AO45" s="290">
        <v>4</v>
      </c>
      <c r="AP45" s="276">
        <v>4</v>
      </c>
      <c r="AQ45" s="264">
        <v>4</v>
      </c>
      <c r="AR45" s="275">
        <v>4</v>
      </c>
      <c r="AS45" s="276">
        <v>4</v>
      </c>
      <c r="AT45" s="277">
        <v>4</v>
      </c>
      <c r="AU45" s="268">
        <v>4</v>
      </c>
      <c r="AV45" s="267">
        <v>4</v>
      </c>
      <c r="AW45" s="270">
        <v>4</v>
      </c>
      <c r="AX45" s="271">
        <v>4</v>
      </c>
      <c r="AY45" s="273"/>
    </row>
    <row r="46" spans="1:51" s="274" customFormat="1" ht="12" customHeight="1">
      <c r="A46" s="262"/>
      <c r="B46" s="263" t="s">
        <v>43</v>
      </c>
      <c r="C46" s="264">
        <v>4</v>
      </c>
      <c r="D46" s="275">
        <v>4</v>
      </c>
      <c r="E46" s="270">
        <v>4</v>
      </c>
      <c r="F46" s="270">
        <v>4</v>
      </c>
      <c r="G46" s="264">
        <v>1</v>
      </c>
      <c r="H46" s="275">
        <v>1</v>
      </c>
      <c r="I46" s="270">
        <v>1</v>
      </c>
      <c r="J46" s="270">
        <v>1</v>
      </c>
      <c r="K46" s="264">
        <v>1</v>
      </c>
      <c r="L46" s="275">
        <v>4</v>
      </c>
      <c r="M46" s="276">
        <v>4</v>
      </c>
      <c r="N46" s="276">
        <v>4</v>
      </c>
      <c r="O46" s="264">
        <v>1</v>
      </c>
      <c r="P46" s="275">
        <v>4</v>
      </c>
      <c r="Q46" s="276">
        <v>4</v>
      </c>
      <c r="R46" s="276">
        <v>4</v>
      </c>
      <c r="S46" s="264">
        <v>1</v>
      </c>
      <c r="T46" s="275">
        <v>4</v>
      </c>
      <c r="U46" s="276">
        <v>4</v>
      </c>
      <c r="V46" s="276">
        <v>4</v>
      </c>
      <c r="W46" s="264">
        <v>1</v>
      </c>
      <c r="X46" s="275">
        <v>4</v>
      </c>
      <c r="Y46" s="276">
        <v>4</v>
      </c>
      <c r="Z46" s="278">
        <v>4</v>
      </c>
      <c r="AA46" s="309"/>
      <c r="AB46" s="309"/>
      <c r="AC46" s="318"/>
      <c r="AD46" s="319" t="s">
        <v>43</v>
      </c>
      <c r="AE46" s="264">
        <v>1</v>
      </c>
      <c r="AF46" s="275">
        <v>4</v>
      </c>
      <c r="AG46" s="276">
        <v>4</v>
      </c>
      <c r="AH46" s="278">
        <v>4</v>
      </c>
      <c r="AI46" s="264">
        <v>4</v>
      </c>
      <c r="AJ46" s="275">
        <v>4</v>
      </c>
      <c r="AK46" s="276">
        <v>4</v>
      </c>
      <c r="AL46" s="278">
        <v>4</v>
      </c>
      <c r="AM46" s="264">
        <v>4</v>
      </c>
      <c r="AN46" s="275">
        <v>4</v>
      </c>
      <c r="AO46" s="290">
        <v>4</v>
      </c>
      <c r="AP46" s="276">
        <v>4</v>
      </c>
      <c r="AQ46" s="264">
        <v>1</v>
      </c>
      <c r="AR46" s="275">
        <v>4</v>
      </c>
      <c r="AS46" s="276">
        <v>4</v>
      </c>
      <c r="AT46" s="277">
        <v>4</v>
      </c>
      <c r="AU46" s="264">
        <v>1</v>
      </c>
      <c r="AV46" s="275">
        <v>4</v>
      </c>
      <c r="AW46" s="270">
        <v>1</v>
      </c>
      <c r="AX46" s="271">
        <v>1</v>
      </c>
      <c r="AY46" s="273"/>
    </row>
    <row r="47" spans="1:51" s="274" customFormat="1" ht="12" customHeight="1">
      <c r="A47" s="262"/>
      <c r="B47" s="263" t="s">
        <v>44</v>
      </c>
      <c r="C47" s="268">
        <v>4</v>
      </c>
      <c r="D47" s="267">
        <v>4</v>
      </c>
      <c r="E47" s="266">
        <v>4</v>
      </c>
      <c r="F47" s="270">
        <v>4</v>
      </c>
      <c r="G47" s="268">
        <v>2</v>
      </c>
      <c r="H47" s="267">
        <v>3</v>
      </c>
      <c r="I47" s="266">
        <v>1</v>
      </c>
      <c r="J47" s="270">
        <v>2</v>
      </c>
      <c r="K47" s="289">
        <v>2</v>
      </c>
      <c r="L47" s="267">
        <v>3</v>
      </c>
      <c r="M47" s="266">
        <v>1</v>
      </c>
      <c r="N47" s="276">
        <v>2</v>
      </c>
      <c r="O47" s="289">
        <v>2</v>
      </c>
      <c r="P47" s="267">
        <v>3</v>
      </c>
      <c r="Q47" s="266">
        <v>4</v>
      </c>
      <c r="R47" s="276">
        <v>4</v>
      </c>
      <c r="S47" s="289">
        <v>2</v>
      </c>
      <c r="T47" s="267">
        <v>3</v>
      </c>
      <c r="U47" s="266">
        <v>1</v>
      </c>
      <c r="V47" s="276">
        <v>4</v>
      </c>
      <c r="W47" s="289">
        <v>2</v>
      </c>
      <c r="X47" s="267">
        <v>3</v>
      </c>
      <c r="Y47" s="266">
        <v>1</v>
      </c>
      <c r="Z47" s="278">
        <v>4</v>
      </c>
      <c r="AA47" s="309"/>
      <c r="AB47" s="309"/>
      <c r="AC47" s="318"/>
      <c r="AD47" s="319" t="s">
        <v>44</v>
      </c>
      <c r="AE47" s="289">
        <v>2</v>
      </c>
      <c r="AF47" s="267">
        <v>3</v>
      </c>
      <c r="AG47" s="266">
        <v>1</v>
      </c>
      <c r="AH47" s="278">
        <v>4</v>
      </c>
      <c r="AI47" s="289">
        <v>4</v>
      </c>
      <c r="AJ47" s="267">
        <v>4</v>
      </c>
      <c r="AK47" s="266">
        <v>4</v>
      </c>
      <c r="AL47" s="278">
        <v>4</v>
      </c>
      <c r="AM47" s="289">
        <v>2</v>
      </c>
      <c r="AN47" s="267">
        <v>4</v>
      </c>
      <c r="AO47" s="287">
        <v>4</v>
      </c>
      <c r="AP47" s="276">
        <v>4</v>
      </c>
      <c r="AQ47" s="289">
        <v>4</v>
      </c>
      <c r="AR47" s="267">
        <v>4</v>
      </c>
      <c r="AS47" s="266">
        <v>4</v>
      </c>
      <c r="AT47" s="277">
        <v>4</v>
      </c>
      <c r="AU47" s="268">
        <v>4</v>
      </c>
      <c r="AV47" s="267">
        <v>4</v>
      </c>
      <c r="AW47" s="270">
        <v>4</v>
      </c>
      <c r="AX47" s="271">
        <v>4</v>
      </c>
      <c r="AY47" s="273"/>
    </row>
    <row r="48" spans="1:51" s="274" customFormat="1" ht="12" customHeight="1">
      <c r="A48" s="262"/>
      <c r="B48" s="263" t="s">
        <v>45</v>
      </c>
      <c r="C48" s="268">
        <v>4</v>
      </c>
      <c r="D48" s="267">
        <v>4</v>
      </c>
      <c r="E48" s="266">
        <v>4</v>
      </c>
      <c r="F48" s="270">
        <v>2</v>
      </c>
      <c r="G48" s="268">
        <v>2</v>
      </c>
      <c r="H48" s="267">
        <v>3</v>
      </c>
      <c r="I48" s="266">
        <v>1</v>
      </c>
      <c r="J48" s="270">
        <v>2</v>
      </c>
      <c r="K48" s="289">
        <v>2</v>
      </c>
      <c r="L48" s="267">
        <v>3</v>
      </c>
      <c r="M48" s="266">
        <v>1</v>
      </c>
      <c r="N48" s="276">
        <v>2</v>
      </c>
      <c r="O48" s="289">
        <v>2</v>
      </c>
      <c r="P48" s="267">
        <v>3</v>
      </c>
      <c r="Q48" s="266">
        <v>4</v>
      </c>
      <c r="R48" s="276">
        <v>4</v>
      </c>
      <c r="S48" s="289">
        <v>2</v>
      </c>
      <c r="T48" s="267">
        <v>3</v>
      </c>
      <c r="U48" s="266">
        <v>1</v>
      </c>
      <c r="V48" s="276">
        <v>4</v>
      </c>
      <c r="W48" s="289">
        <v>2</v>
      </c>
      <c r="X48" s="267">
        <v>3</v>
      </c>
      <c r="Y48" s="266">
        <v>1</v>
      </c>
      <c r="Z48" s="278">
        <v>4</v>
      </c>
      <c r="AA48" s="309"/>
      <c r="AB48" s="309"/>
      <c r="AC48" s="318"/>
      <c r="AD48" s="319" t="s">
        <v>45</v>
      </c>
      <c r="AE48" s="289">
        <v>2</v>
      </c>
      <c r="AF48" s="267">
        <v>3</v>
      </c>
      <c r="AG48" s="266">
        <v>1</v>
      </c>
      <c r="AH48" s="278">
        <v>4</v>
      </c>
      <c r="AI48" s="289">
        <v>4</v>
      </c>
      <c r="AJ48" s="267">
        <v>4</v>
      </c>
      <c r="AK48" s="266">
        <v>4</v>
      </c>
      <c r="AL48" s="278">
        <v>4</v>
      </c>
      <c r="AM48" s="289">
        <v>2</v>
      </c>
      <c r="AN48" s="267">
        <v>4</v>
      </c>
      <c r="AO48" s="287">
        <v>4</v>
      </c>
      <c r="AP48" s="276">
        <v>4</v>
      </c>
      <c r="AQ48" s="289">
        <v>4</v>
      </c>
      <c r="AR48" s="267">
        <v>4</v>
      </c>
      <c r="AS48" s="266">
        <v>4</v>
      </c>
      <c r="AT48" s="277">
        <v>4</v>
      </c>
      <c r="AU48" s="268">
        <v>2</v>
      </c>
      <c r="AV48" s="267">
        <v>3</v>
      </c>
      <c r="AW48" s="270">
        <v>4</v>
      </c>
      <c r="AX48" s="271">
        <v>4</v>
      </c>
      <c r="AY48" s="273"/>
    </row>
    <row r="49" spans="1:51" s="274" customFormat="1" ht="12" customHeight="1">
      <c r="A49" s="262"/>
      <c r="B49" s="263" t="s">
        <v>46</v>
      </c>
      <c r="C49" s="268">
        <v>4</v>
      </c>
      <c r="D49" s="267">
        <v>4</v>
      </c>
      <c r="E49" s="266">
        <v>4</v>
      </c>
      <c r="F49" s="266">
        <v>4</v>
      </c>
      <c r="G49" s="268">
        <v>2</v>
      </c>
      <c r="H49" s="267">
        <v>3</v>
      </c>
      <c r="I49" s="266">
        <v>1</v>
      </c>
      <c r="J49" s="266">
        <v>2</v>
      </c>
      <c r="K49" s="293">
        <v>2</v>
      </c>
      <c r="L49" s="275">
        <v>3</v>
      </c>
      <c r="M49" s="266">
        <v>2</v>
      </c>
      <c r="N49" s="266">
        <v>2</v>
      </c>
      <c r="O49" s="293">
        <v>2</v>
      </c>
      <c r="P49" s="275">
        <v>4</v>
      </c>
      <c r="Q49" s="266">
        <v>1</v>
      </c>
      <c r="R49" s="288">
        <v>2</v>
      </c>
      <c r="S49" s="293">
        <v>4</v>
      </c>
      <c r="T49" s="275">
        <v>4</v>
      </c>
      <c r="U49" s="266">
        <v>1</v>
      </c>
      <c r="V49" s="288">
        <v>2</v>
      </c>
      <c r="W49" s="293">
        <v>2</v>
      </c>
      <c r="X49" s="275">
        <v>4</v>
      </c>
      <c r="Y49" s="266">
        <v>2</v>
      </c>
      <c r="Z49" s="294">
        <v>2</v>
      </c>
      <c r="AA49" s="310"/>
      <c r="AB49" s="310"/>
      <c r="AC49" s="318"/>
      <c r="AD49" s="319" t="s">
        <v>46</v>
      </c>
      <c r="AE49" s="293">
        <v>2</v>
      </c>
      <c r="AF49" s="275">
        <v>4</v>
      </c>
      <c r="AG49" s="266">
        <v>1</v>
      </c>
      <c r="AH49" s="294">
        <v>2</v>
      </c>
      <c r="AI49" s="293">
        <v>2</v>
      </c>
      <c r="AJ49" s="275">
        <v>4</v>
      </c>
      <c r="AK49" s="266">
        <v>1</v>
      </c>
      <c r="AL49" s="294">
        <v>2</v>
      </c>
      <c r="AM49" s="293">
        <v>2</v>
      </c>
      <c r="AN49" s="275">
        <v>4</v>
      </c>
      <c r="AO49" s="287">
        <v>1</v>
      </c>
      <c r="AP49" s="288">
        <v>2</v>
      </c>
      <c r="AQ49" s="293">
        <v>4</v>
      </c>
      <c r="AR49" s="275">
        <v>4</v>
      </c>
      <c r="AS49" s="266">
        <v>1</v>
      </c>
      <c r="AT49" s="295">
        <v>2</v>
      </c>
      <c r="AU49" s="268" t="s">
        <v>196</v>
      </c>
      <c r="AV49" s="267">
        <v>3</v>
      </c>
      <c r="AW49" s="266">
        <v>2</v>
      </c>
      <c r="AX49" s="291">
        <v>2</v>
      </c>
      <c r="AY49" s="273"/>
    </row>
    <row r="50" spans="1:51" s="274" customFormat="1" ht="12" customHeight="1">
      <c r="A50" s="262"/>
      <c r="B50" s="263" t="s">
        <v>47</v>
      </c>
      <c r="C50" s="264">
        <v>4</v>
      </c>
      <c r="D50" s="275">
        <v>4</v>
      </c>
      <c r="E50" s="266">
        <v>4</v>
      </c>
      <c r="F50" s="266">
        <v>4</v>
      </c>
      <c r="G50" s="264">
        <v>1</v>
      </c>
      <c r="H50" s="275">
        <v>4</v>
      </c>
      <c r="I50" s="266">
        <v>1</v>
      </c>
      <c r="J50" s="266">
        <v>2</v>
      </c>
      <c r="K50" s="264">
        <v>1</v>
      </c>
      <c r="L50" s="275">
        <v>4</v>
      </c>
      <c r="M50" s="266" t="s">
        <v>195</v>
      </c>
      <c r="N50" s="276">
        <v>2</v>
      </c>
      <c r="O50" s="264">
        <v>4</v>
      </c>
      <c r="P50" s="275">
        <v>4</v>
      </c>
      <c r="Q50" s="276">
        <v>2</v>
      </c>
      <c r="R50" s="276">
        <v>4</v>
      </c>
      <c r="S50" s="264">
        <v>4</v>
      </c>
      <c r="T50" s="275">
        <v>4</v>
      </c>
      <c r="U50" s="276">
        <v>4</v>
      </c>
      <c r="V50" s="276">
        <v>4</v>
      </c>
      <c r="W50" s="264">
        <v>1</v>
      </c>
      <c r="X50" s="275">
        <v>4</v>
      </c>
      <c r="Y50" s="276">
        <v>4</v>
      </c>
      <c r="Z50" s="278">
        <v>4</v>
      </c>
      <c r="AA50" s="309"/>
      <c r="AB50" s="309"/>
      <c r="AC50" s="318"/>
      <c r="AD50" s="319" t="s">
        <v>47</v>
      </c>
      <c r="AE50" s="264">
        <v>1</v>
      </c>
      <c r="AF50" s="275">
        <v>4</v>
      </c>
      <c r="AG50" s="276">
        <v>2</v>
      </c>
      <c r="AH50" s="278">
        <v>4</v>
      </c>
      <c r="AI50" s="264">
        <v>4</v>
      </c>
      <c r="AJ50" s="275">
        <v>4</v>
      </c>
      <c r="AK50" s="276">
        <v>4</v>
      </c>
      <c r="AL50" s="278">
        <v>4</v>
      </c>
      <c r="AM50" s="264">
        <v>4</v>
      </c>
      <c r="AN50" s="275">
        <v>4</v>
      </c>
      <c r="AO50" s="290">
        <v>4</v>
      </c>
      <c r="AP50" s="276">
        <v>4</v>
      </c>
      <c r="AQ50" s="264">
        <v>1</v>
      </c>
      <c r="AR50" s="275">
        <v>4</v>
      </c>
      <c r="AS50" s="276">
        <v>2</v>
      </c>
      <c r="AT50" s="277">
        <v>2</v>
      </c>
      <c r="AU50" s="268">
        <v>4</v>
      </c>
      <c r="AV50" s="267">
        <v>4</v>
      </c>
      <c r="AW50" s="270">
        <v>1</v>
      </c>
      <c r="AX50" s="271">
        <v>1</v>
      </c>
      <c r="AY50" s="273"/>
    </row>
    <row r="51" spans="1:51" s="274" customFormat="1" ht="12" customHeight="1">
      <c r="A51" s="262"/>
      <c r="B51" s="263" t="s">
        <v>48</v>
      </c>
      <c r="C51" s="264">
        <v>4</v>
      </c>
      <c r="D51" s="275">
        <v>4</v>
      </c>
      <c r="E51" s="266">
        <v>4</v>
      </c>
      <c r="F51" s="266">
        <v>4</v>
      </c>
      <c r="G51" s="264">
        <v>1</v>
      </c>
      <c r="H51" s="275">
        <v>4</v>
      </c>
      <c r="I51" s="266">
        <v>1</v>
      </c>
      <c r="J51" s="266">
        <v>2</v>
      </c>
      <c r="K51" s="264" t="s">
        <v>195</v>
      </c>
      <c r="L51" s="275">
        <v>4</v>
      </c>
      <c r="M51" s="266">
        <v>1</v>
      </c>
      <c r="N51" s="266">
        <v>2</v>
      </c>
      <c r="O51" s="289">
        <v>2</v>
      </c>
      <c r="P51" s="267">
        <v>4</v>
      </c>
      <c r="Q51" s="266">
        <v>4</v>
      </c>
      <c r="R51" s="266">
        <v>4</v>
      </c>
      <c r="S51" s="289">
        <v>2</v>
      </c>
      <c r="T51" s="267">
        <v>4</v>
      </c>
      <c r="U51" s="266">
        <v>4</v>
      </c>
      <c r="V51" s="266">
        <v>4</v>
      </c>
      <c r="W51" s="289">
        <v>2</v>
      </c>
      <c r="X51" s="267">
        <v>4</v>
      </c>
      <c r="Y51" s="266">
        <v>4</v>
      </c>
      <c r="Z51" s="291">
        <v>4</v>
      </c>
      <c r="AA51" s="310"/>
      <c r="AB51" s="310"/>
      <c r="AC51" s="318"/>
      <c r="AD51" s="319" t="s">
        <v>48</v>
      </c>
      <c r="AE51" s="289">
        <v>2</v>
      </c>
      <c r="AF51" s="267">
        <v>4</v>
      </c>
      <c r="AG51" s="266">
        <v>2</v>
      </c>
      <c r="AH51" s="291">
        <v>2</v>
      </c>
      <c r="AI51" s="289">
        <v>1</v>
      </c>
      <c r="AJ51" s="267">
        <v>4</v>
      </c>
      <c r="AK51" s="266">
        <v>1</v>
      </c>
      <c r="AL51" s="291">
        <v>4</v>
      </c>
      <c r="AM51" s="289">
        <v>4</v>
      </c>
      <c r="AN51" s="267">
        <v>4</v>
      </c>
      <c r="AO51" s="287">
        <v>4</v>
      </c>
      <c r="AP51" s="266">
        <v>4</v>
      </c>
      <c r="AQ51" s="289">
        <v>4</v>
      </c>
      <c r="AR51" s="267">
        <v>4</v>
      </c>
      <c r="AS51" s="266">
        <v>4</v>
      </c>
      <c r="AT51" s="266">
        <v>4</v>
      </c>
      <c r="AU51" s="268">
        <v>4</v>
      </c>
      <c r="AV51" s="267">
        <v>4</v>
      </c>
      <c r="AW51" s="270">
        <v>4</v>
      </c>
      <c r="AX51" s="271">
        <v>4</v>
      </c>
      <c r="AY51" s="273"/>
    </row>
    <row r="52" spans="1:51" s="274" customFormat="1" ht="12" customHeight="1">
      <c r="A52" s="262"/>
      <c r="B52" s="263" t="s">
        <v>49</v>
      </c>
      <c r="C52" s="264">
        <v>4</v>
      </c>
      <c r="D52" s="275">
        <v>4</v>
      </c>
      <c r="E52" s="288">
        <v>4</v>
      </c>
      <c r="F52" s="266">
        <v>4</v>
      </c>
      <c r="G52" s="264">
        <v>1</v>
      </c>
      <c r="H52" s="275">
        <v>4</v>
      </c>
      <c r="I52" s="288">
        <v>1</v>
      </c>
      <c r="J52" s="266">
        <v>2</v>
      </c>
      <c r="K52" s="264" t="s">
        <v>195</v>
      </c>
      <c r="L52" s="275">
        <v>4</v>
      </c>
      <c r="M52" s="266">
        <v>1</v>
      </c>
      <c r="N52" s="266">
        <v>1</v>
      </c>
      <c r="O52" s="264">
        <v>2</v>
      </c>
      <c r="P52" s="275">
        <v>4</v>
      </c>
      <c r="Q52" s="266">
        <v>2</v>
      </c>
      <c r="R52" s="276">
        <v>4</v>
      </c>
      <c r="S52" s="264">
        <v>1</v>
      </c>
      <c r="T52" s="275">
        <v>4</v>
      </c>
      <c r="U52" s="266">
        <v>1</v>
      </c>
      <c r="V52" s="276">
        <v>4</v>
      </c>
      <c r="W52" s="264">
        <v>1</v>
      </c>
      <c r="X52" s="275">
        <v>4</v>
      </c>
      <c r="Y52" s="266">
        <v>1</v>
      </c>
      <c r="Z52" s="278">
        <v>4</v>
      </c>
      <c r="AA52" s="309"/>
      <c r="AB52" s="309"/>
      <c r="AC52" s="318"/>
      <c r="AD52" s="319" t="s">
        <v>49</v>
      </c>
      <c r="AE52" s="264">
        <v>2</v>
      </c>
      <c r="AF52" s="275">
        <v>4</v>
      </c>
      <c r="AG52" s="266">
        <v>2</v>
      </c>
      <c r="AH52" s="278">
        <v>4</v>
      </c>
      <c r="AI52" s="264">
        <v>4</v>
      </c>
      <c r="AJ52" s="275">
        <v>4</v>
      </c>
      <c r="AK52" s="266">
        <v>4</v>
      </c>
      <c r="AL52" s="278">
        <v>4</v>
      </c>
      <c r="AM52" s="264">
        <v>4</v>
      </c>
      <c r="AN52" s="275">
        <v>4</v>
      </c>
      <c r="AO52" s="287">
        <v>4</v>
      </c>
      <c r="AP52" s="276">
        <v>4</v>
      </c>
      <c r="AQ52" s="264">
        <v>1</v>
      </c>
      <c r="AR52" s="275">
        <v>4</v>
      </c>
      <c r="AS52" s="266">
        <v>4</v>
      </c>
      <c r="AT52" s="277">
        <v>2</v>
      </c>
      <c r="AU52" s="264">
        <v>4</v>
      </c>
      <c r="AV52" s="275">
        <v>4</v>
      </c>
      <c r="AW52" s="270">
        <v>4</v>
      </c>
      <c r="AX52" s="271">
        <v>4</v>
      </c>
      <c r="AY52" s="273"/>
    </row>
    <row r="53" spans="1:51" s="274" customFormat="1" ht="12" customHeight="1">
      <c r="A53" s="262"/>
      <c r="B53" s="263" t="s">
        <v>50</v>
      </c>
      <c r="C53" s="264">
        <v>4</v>
      </c>
      <c r="D53" s="275">
        <v>4</v>
      </c>
      <c r="E53" s="275">
        <v>4</v>
      </c>
      <c r="F53" s="270">
        <v>4</v>
      </c>
      <c r="G53" s="264" t="s">
        <v>195</v>
      </c>
      <c r="H53" s="275">
        <v>3</v>
      </c>
      <c r="I53" s="275">
        <v>1</v>
      </c>
      <c r="J53" s="270">
        <v>1</v>
      </c>
      <c r="K53" s="289">
        <v>2</v>
      </c>
      <c r="L53" s="276">
        <v>4</v>
      </c>
      <c r="M53" s="288">
        <v>4</v>
      </c>
      <c r="N53" s="287">
        <v>1</v>
      </c>
      <c r="O53" s="289">
        <v>4</v>
      </c>
      <c r="P53" s="276">
        <v>4</v>
      </c>
      <c r="Q53" s="288">
        <v>2</v>
      </c>
      <c r="R53" s="276">
        <v>4</v>
      </c>
      <c r="S53" s="289">
        <v>2</v>
      </c>
      <c r="T53" s="276">
        <v>3</v>
      </c>
      <c r="U53" s="288">
        <v>1</v>
      </c>
      <c r="V53" s="276">
        <v>4</v>
      </c>
      <c r="W53" s="289">
        <v>2</v>
      </c>
      <c r="X53" s="276">
        <v>3</v>
      </c>
      <c r="Y53" s="288">
        <v>1</v>
      </c>
      <c r="Z53" s="278">
        <v>4</v>
      </c>
      <c r="AA53" s="309"/>
      <c r="AB53" s="309"/>
      <c r="AC53" s="318"/>
      <c r="AD53" s="319" t="s">
        <v>50</v>
      </c>
      <c r="AE53" s="289">
        <v>2</v>
      </c>
      <c r="AF53" s="276">
        <v>3</v>
      </c>
      <c r="AG53" s="288">
        <v>1</v>
      </c>
      <c r="AH53" s="278">
        <v>4</v>
      </c>
      <c r="AI53" s="289">
        <v>2</v>
      </c>
      <c r="AJ53" s="276">
        <v>4</v>
      </c>
      <c r="AK53" s="288">
        <v>2</v>
      </c>
      <c r="AL53" s="278">
        <v>4</v>
      </c>
      <c r="AM53" s="289">
        <v>2</v>
      </c>
      <c r="AN53" s="276">
        <v>4</v>
      </c>
      <c r="AO53" s="292">
        <v>2</v>
      </c>
      <c r="AP53" s="276">
        <v>2</v>
      </c>
      <c r="AQ53" s="289">
        <v>4</v>
      </c>
      <c r="AR53" s="276">
        <v>4</v>
      </c>
      <c r="AS53" s="288">
        <v>4</v>
      </c>
      <c r="AT53" s="277">
        <v>4</v>
      </c>
      <c r="AU53" s="268">
        <v>4</v>
      </c>
      <c r="AV53" s="267">
        <v>4</v>
      </c>
      <c r="AW53" s="270">
        <v>4</v>
      </c>
      <c r="AX53" s="271">
        <v>4</v>
      </c>
      <c r="AY53" s="273"/>
    </row>
    <row r="54" spans="1:51" s="274" customFormat="1" ht="12" customHeight="1">
      <c r="A54" s="262"/>
      <c r="B54" s="263" t="s">
        <v>51</v>
      </c>
      <c r="C54" s="264">
        <v>4</v>
      </c>
      <c r="D54" s="275">
        <v>4</v>
      </c>
      <c r="E54" s="275">
        <v>4</v>
      </c>
      <c r="F54" s="266">
        <v>4</v>
      </c>
      <c r="G54" s="264">
        <v>2</v>
      </c>
      <c r="H54" s="275">
        <v>4</v>
      </c>
      <c r="I54" s="275">
        <v>1</v>
      </c>
      <c r="J54" s="266">
        <v>1</v>
      </c>
      <c r="K54" s="264">
        <v>2</v>
      </c>
      <c r="L54" s="275">
        <v>4</v>
      </c>
      <c r="M54" s="276">
        <v>4</v>
      </c>
      <c r="N54" s="276">
        <v>2</v>
      </c>
      <c r="O54" s="289">
        <v>4</v>
      </c>
      <c r="P54" s="276">
        <v>4</v>
      </c>
      <c r="Q54" s="276">
        <v>2</v>
      </c>
      <c r="R54" s="276">
        <v>4</v>
      </c>
      <c r="S54" s="289">
        <v>4</v>
      </c>
      <c r="T54" s="276">
        <v>4</v>
      </c>
      <c r="U54" s="276">
        <v>2</v>
      </c>
      <c r="V54" s="276">
        <v>4</v>
      </c>
      <c r="W54" s="289">
        <v>4</v>
      </c>
      <c r="X54" s="276">
        <v>4</v>
      </c>
      <c r="Y54" s="276">
        <v>2</v>
      </c>
      <c r="Z54" s="278">
        <v>4</v>
      </c>
      <c r="AA54" s="309"/>
      <c r="AB54" s="309"/>
      <c r="AC54" s="318"/>
      <c r="AD54" s="319" t="s">
        <v>51</v>
      </c>
      <c r="AE54" s="289">
        <v>1</v>
      </c>
      <c r="AF54" s="276">
        <v>4</v>
      </c>
      <c r="AG54" s="276">
        <v>1</v>
      </c>
      <c r="AH54" s="278">
        <v>4</v>
      </c>
      <c r="AI54" s="289">
        <v>4</v>
      </c>
      <c r="AJ54" s="276">
        <v>4</v>
      </c>
      <c r="AK54" s="276">
        <v>4</v>
      </c>
      <c r="AL54" s="278">
        <v>4</v>
      </c>
      <c r="AM54" s="289">
        <v>1</v>
      </c>
      <c r="AN54" s="276">
        <v>4</v>
      </c>
      <c r="AO54" s="290">
        <v>4</v>
      </c>
      <c r="AP54" s="276">
        <v>4</v>
      </c>
      <c r="AQ54" s="289">
        <v>4</v>
      </c>
      <c r="AR54" s="276">
        <v>4</v>
      </c>
      <c r="AS54" s="276">
        <v>4</v>
      </c>
      <c r="AT54" s="277">
        <v>4</v>
      </c>
      <c r="AU54" s="268">
        <v>4</v>
      </c>
      <c r="AV54" s="267">
        <v>4</v>
      </c>
      <c r="AW54" s="270">
        <v>2</v>
      </c>
      <c r="AX54" s="271">
        <v>4</v>
      </c>
      <c r="AY54" s="273"/>
    </row>
    <row r="55" spans="1:51" s="274" customFormat="1" ht="12" customHeight="1">
      <c r="A55" s="262"/>
      <c r="B55" s="263" t="s">
        <v>52</v>
      </c>
      <c r="C55" s="264">
        <v>4</v>
      </c>
      <c r="D55" s="275">
        <v>4</v>
      </c>
      <c r="E55" s="266">
        <v>4</v>
      </c>
      <c r="F55" s="270">
        <v>4</v>
      </c>
      <c r="G55" s="264">
        <v>2</v>
      </c>
      <c r="H55" s="275">
        <v>4</v>
      </c>
      <c r="I55" s="266">
        <v>1</v>
      </c>
      <c r="J55" s="270">
        <v>1</v>
      </c>
      <c r="K55" s="264">
        <v>2</v>
      </c>
      <c r="L55" s="275">
        <v>4</v>
      </c>
      <c r="M55" s="276">
        <v>4</v>
      </c>
      <c r="N55" s="276">
        <v>2</v>
      </c>
      <c r="O55" s="289">
        <v>4</v>
      </c>
      <c r="P55" s="276">
        <v>4</v>
      </c>
      <c r="Q55" s="276">
        <v>2</v>
      </c>
      <c r="R55" s="276">
        <v>4</v>
      </c>
      <c r="S55" s="289">
        <v>4</v>
      </c>
      <c r="T55" s="276">
        <v>4</v>
      </c>
      <c r="U55" s="276">
        <v>2</v>
      </c>
      <c r="V55" s="276">
        <v>4</v>
      </c>
      <c r="W55" s="289">
        <v>4</v>
      </c>
      <c r="X55" s="276">
        <v>4</v>
      </c>
      <c r="Y55" s="276">
        <v>2</v>
      </c>
      <c r="Z55" s="278">
        <v>4</v>
      </c>
      <c r="AA55" s="309"/>
      <c r="AB55" s="309"/>
      <c r="AC55" s="318"/>
      <c r="AD55" s="319" t="s">
        <v>52</v>
      </c>
      <c r="AE55" s="289">
        <v>1</v>
      </c>
      <c r="AF55" s="276">
        <v>4</v>
      </c>
      <c r="AG55" s="276">
        <v>1</v>
      </c>
      <c r="AH55" s="278">
        <v>4</v>
      </c>
      <c r="AI55" s="289">
        <v>4</v>
      </c>
      <c r="AJ55" s="276">
        <v>4</v>
      </c>
      <c r="AK55" s="276">
        <v>4</v>
      </c>
      <c r="AL55" s="278">
        <v>4</v>
      </c>
      <c r="AM55" s="289">
        <v>1</v>
      </c>
      <c r="AN55" s="276">
        <v>4</v>
      </c>
      <c r="AO55" s="290">
        <v>4</v>
      </c>
      <c r="AP55" s="276">
        <v>4</v>
      </c>
      <c r="AQ55" s="289">
        <v>4</v>
      </c>
      <c r="AR55" s="276">
        <v>4</v>
      </c>
      <c r="AS55" s="276">
        <v>4</v>
      </c>
      <c r="AT55" s="277">
        <v>4</v>
      </c>
      <c r="AU55" s="268">
        <v>4</v>
      </c>
      <c r="AV55" s="267">
        <v>4</v>
      </c>
      <c r="AW55" s="270">
        <v>2</v>
      </c>
      <c r="AX55" s="271">
        <v>4</v>
      </c>
      <c r="AY55" s="273"/>
    </row>
    <row r="56" spans="1:51" s="274" customFormat="1" ht="12" customHeight="1">
      <c r="A56" s="262"/>
      <c r="B56" s="263" t="s">
        <v>53</v>
      </c>
      <c r="C56" s="264">
        <v>4</v>
      </c>
      <c r="D56" s="275">
        <v>4</v>
      </c>
      <c r="E56" s="266">
        <v>4</v>
      </c>
      <c r="F56" s="270">
        <v>4</v>
      </c>
      <c r="G56" s="264" t="s">
        <v>195</v>
      </c>
      <c r="H56" s="275">
        <v>3</v>
      </c>
      <c r="I56" s="266">
        <v>1</v>
      </c>
      <c r="J56" s="270">
        <v>1</v>
      </c>
      <c r="K56" s="289">
        <v>2</v>
      </c>
      <c r="L56" s="267">
        <v>4</v>
      </c>
      <c r="M56" s="266">
        <v>4</v>
      </c>
      <c r="N56" s="266">
        <v>1</v>
      </c>
      <c r="O56" s="289">
        <v>4</v>
      </c>
      <c r="P56" s="267">
        <v>4</v>
      </c>
      <c r="Q56" s="266">
        <v>2</v>
      </c>
      <c r="R56" s="276">
        <v>4</v>
      </c>
      <c r="S56" s="289">
        <v>2</v>
      </c>
      <c r="T56" s="267">
        <v>3</v>
      </c>
      <c r="U56" s="266">
        <v>1</v>
      </c>
      <c r="V56" s="276">
        <v>4</v>
      </c>
      <c r="W56" s="289">
        <v>2</v>
      </c>
      <c r="X56" s="267">
        <v>3</v>
      </c>
      <c r="Y56" s="266">
        <v>1</v>
      </c>
      <c r="Z56" s="278">
        <v>4</v>
      </c>
      <c r="AA56" s="309"/>
      <c r="AB56" s="309"/>
      <c r="AC56" s="318"/>
      <c r="AD56" s="319" t="s">
        <v>53</v>
      </c>
      <c r="AE56" s="289">
        <v>2</v>
      </c>
      <c r="AF56" s="267">
        <v>3</v>
      </c>
      <c r="AG56" s="266">
        <v>1</v>
      </c>
      <c r="AH56" s="278">
        <v>4</v>
      </c>
      <c r="AI56" s="289">
        <v>2</v>
      </c>
      <c r="AJ56" s="267">
        <v>4</v>
      </c>
      <c r="AK56" s="266">
        <v>2</v>
      </c>
      <c r="AL56" s="278">
        <v>4</v>
      </c>
      <c r="AM56" s="289">
        <v>2</v>
      </c>
      <c r="AN56" s="267">
        <v>4</v>
      </c>
      <c r="AO56" s="287">
        <v>2</v>
      </c>
      <c r="AP56" s="276">
        <v>2</v>
      </c>
      <c r="AQ56" s="289">
        <v>4</v>
      </c>
      <c r="AR56" s="267">
        <v>4</v>
      </c>
      <c r="AS56" s="266">
        <v>4</v>
      </c>
      <c r="AT56" s="277">
        <v>4</v>
      </c>
      <c r="AU56" s="268">
        <v>4</v>
      </c>
      <c r="AV56" s="267">
        <v>4</v>
      </c>
      <c r="AW56" s="270">
        <v>4</v>
      </c>
      <c r="AX56" s="271">
        <v>4</v>
      </c>
      <c r="AY56" s="273"/>
    </row>
    <row r="57" spans="1:51" s="274" customFormat="1" ht="12" customHeight="1">
      <c r="A57" s="262"/>
      <c r="B57" s="263" t="s">
        <v>54</v>
      </c>
      <c r="C57" s="268">
        <v>4</v>
      </c>
      <c r="D57" s="267">
        <v>4</v>
      </c>
      <c r="E57" s="266">
        <v>4</v>
      </c>
      <c r="F57" s="266">
        <v>4</v>
      </c>
      <c r="G57" s="268">
        <v>2</v>
      </c>
      <c r="H57" s="267">
        <v>3</v>
      </c>
      <c r="I57" s="266">
        <v>1</v>
      </c>
      <c r="J57" s="266">
        <v>1</v>
      </c>
      <c r="K57" s="289">
        <v>2</v>
      </c>
      <c r="L57" s="276">
        <v>4</v>
      </c>
      <c r="M57" s="276">
        <v>1</v>
      </c>
      <c r="N57" s="276">
        <v>1</v>
      </c>
      <c r="O57" s="289">
        <v>2</v>
      </c>
      <c r="P57" s="267">
        <v>3</v>
      </c>
      <c r="Q57" s="266">
        <v>4</v>
      </c>
      <c r="R57" s="276">
        <v>4</v>
      </c>
      <c r="S57" s="289">
        <v>2</v>
      </c>
      <c r="T57" s="267">
        <v>3</v>
      </c>
      <c r="U57" s="266">
        <v>1</v>
      </c>
      <c r="V57" s="276">
        <v>1</v>
      </c>
      <c r="W57" s="289">
        <v>2</v>
      </c>
      <c r="X57" s="267">
        <v>3</v>
      </c>
      <c r="Y57" s="266">
        <v>2</v>
      </c>
      <c r="Z57" s="278">
        <v>4</v>
      </c>
      <c r="AA57" s="309"/>
      <c r="AB57" s="309"/>
      <c r="AC57" s="318"/>
      <c r="AD57" s="319" t="s">
        <v>54</v>
      </c>
      <c r="AE57" s="289">
        <v>2</v>
      </c>
      <c r="AF57" s="267">
        <v>3</v>
      </c>
      <c r="AG57" s="266">
        <v>2</v>
      </c>
      <c r="AH57" s="278">
        <v>4</v>
      </c>
      <c r="AI57" s="289">
        <v>2</v>
      </c>
      <c r="AJ57" s="267">
        <v>4</v>
      </c>
      <c r="AK57" s="266">
        <v>1</v>
      </c>
      <c r="AL57" s="278">
        <v>4</v>
      </c>
      <c r="AM57" s="289">
        <v>2</v>
      </c>
      <c r="AN57" s="267">
        <v>4</v>
      </c>
      <c r="AO57" s="287">
        <v>4</v>
      </c>
      <c r="AP57" s="276">
        <v>4</v>
      </c>
      <c r="AQ57" s="289">
        <v>2</v>
      </c>
      <c r="AR57" s="267">
        <v>4</v>
      </c>
      <c r="AS57" s="266">
        <v>4</v>
      </c>
      <c r="AT57" s="277">
        <v>4</v>
      </c>
      <c r="AU57" s="268">
        <v>4</v>
      </c>
      <c r="AV57" s="267">
        <v>4</v>
      </c>
      <c r="AW57" s="270">
        <v>1</v>
      </c>
      <c r="AX57" s="271" t="s">
        <v>195</v>
      </c>
      <c r="AY57" s="273"/>
    </row>
    <row r="58" spans="1:51" s="274" customFormat="1" ht="12" customHeight="1">
      <c r="A58" s="262"/>
      <c r="B58" s="263" t="s">
        <v>55</v>
      </c>
      <c r="C58" s="268">
        <v>4</v>
      </c>
      <c r="D58" s="267">
        <v>4</v>
      </c>
      <c r="E58" s="266">
        <v>4</v>
      </c>
      <c r="F58" s="266">
        <v>4</v>
      </c>
      <c r="G58" s="268">
        <v>2</v>
      </c>
      <c r="H58" s="267">
        <v>4</v>
      </c>
      <c r="I58" s="266">
        <v>1</v>
      </c>
      <c r="J58" s="266">
        <v>1</v>
      </c>
      <c r="K58" s="289">
        <v>2</v>
      </c>
      <c r="L58" s="267">
        <v>4</v>
      </c>
      <c r="M58" s="266">
        <v>1</v>
      </c>
      <c r="N58" s="266">
        <v>1</v>
      </c>
      <c r="O58" s="289">
        <v>4</v>
      </c>
      <c r="P58" s="276">
        <v>4</v>
      </c>
      <c r="Q58" s="276">
        <v>4</v>
      </c>
      <c r="R58" s="276">
        <v>4</v>
      </c>
      <c r="S58" s="289">
        <v>2</v>
      </c>
      <c r="T58" s="276">
        <v>4</v>
      </c>
      <c r="U58" s="276">
        <v>4</v>
      </c>
      <c r="V58" s="276">
        <v>4</v>
      </c>
      <c r="W58" s="289">
        <v>2</v>
      </c>
      <c r="X58" s="276">
        <v>4</v>
      </c>
      <c r="Y58" s="276">
        <v>4</v>
      </c>
      <c r="Z58" s="278">
        <v>4</v>
      </c>
      <c r="AA58" s="309"/>
      <c r="AB58" s="309"/>
      <c r="AC58" s="318"/>
      <c r="AD58" s="319" t="s">
        <v>55</v>
      </c>
      <c r="AE58" s="289">
        <v>2</v>
      </c>
      <c r="AF58" s="276">
        <v>4</v>
      </c>
      <c r="AG58" s="276">
        <v>2</v>
      </c>
      <c r="AH58" s="278">
        <v>4</v>
      </c>
      <c r="AI58" s="289">
        <v>2</v>
      </c>
      <c r="AJ58" s="276">
        <v>4</v>
      </c>
      <c r="AK58" s="276">
        <v>4</v>
      </c>
      <c r="AL58" s="278">
        <v>4</v>
      </c>
      <c r="AM58" s="289">
        <v>2</v>
      </c>
      <c r="AN58" s="276">
        <v>4</v>
      </c>
      <c r="AO58" s="290">
        <v>4</v>
      </c>
      <c r="AP58" s="276">
        <v>4</v>
      </c>
      <c r="AQ58" s="289">
        <v>4</v>
      </c>
      <c r="AR58" s="276">
        <v>4</v>
      </c>
      <c r="AS58" s="276">
        <v>4</v>
      </c>
      <c r="AT58" s="277">
        <v>4</v>
      </c>
      <c r="AU58" s="268">
        <v>4</v>
      </c>
      <c r="AV58" s="267">
        <v>4</v>
      </c>
      <c r="AW58" s="266">
        <v>1</v>
      </c>
      <c r="AX58" s="291">
        <v>1</v>
      </c>
      <c r="AY58" s="273"/>
    </row>
    <row r="59" spans="1:51" s="274" customFormat="1" ht="12" customHeight="1">
      <c r="A59" s="262"/>
      <c r="B59" s="263" t="s">
        <v>56</v>
      </c>
      <c r="C59" s="268">
        <v>4</v>
      </c>
      <c r="D59" s="267">
        <v>4</v>
      </c>
      <c r="E59" s="266">
        <v>4</v>
      </c>
      <c r="F59" s="266">
        <v>4</v>
      </c>
      <c r="G59" s="268">
        <v>2</v>
      </c>
      <c r="H59" s="267">
        <v>4</v>
      </c>
      <c r="I59" s="266">
        <v>1</v>
      </c>
      <c r="J59" s="266" t="s">
        <v>195</v>
      </c>
      <c r="K59" s="289">
        <v>2</v>
      </c>
      <c r="L59" s="267">
        <v>4</v>
      </c>
      <c r="M59" s="266">
        <v>1</v>
      </c>
      <c r="N59" s="266" t="s">
        <v>195</v>
      </c>
      <c r="O59" s="289">
        <v>4</v>
      </c>
      <c r="P59" s="276">
        <v>4</v>
      </c>
      <c r="Q59" s="276">
        <v>4</v>
      </c>
      <c r="R59" s="276">
        <v>4</v>
      </c>
      <c r="S59" s="289">
        <v>2</v>
      </c>
      <c r="T59" s="276">
        <v>4</v>
      </c>
      <c r="U59" s="276">
        <v>4</v>
      </c>
      <c r="V59" s="276">
        <v>4</v>
      </c>
      <c r="W59" s="289">
        <v>2</v>
      </c>
      <c r="X59" s="276">
        <v>4</v>
      </c>
      <c r="Y59" s="276">
        <v>4</v>
      </c>
      <c r="Z59" s="278">
        <v>4</v>
      </c>
      <c r="AA59" s="309"/>
      <c r="AB59" s="309"/>
      <c r="AC59" s="318"/>
      <c r="AD59" s="319" t="s">
        <v>56</v>
      </c>
      <c r="AE59" s="289">
        <v>2</v>
      </c>
      <c r="AF59" s="276">
        <v>4</v>
      </c>
      <c r="AG59" s="276">
        <v>2</v>
      </c>
      <c r="AH59" s="278">
        <v>4</v>
      </c>
      <c r="AI59" s="289">
        <v>2</v>
      </c>
      <c r="AJ59" s="276">
        <v>4</v>
      </c>
      <c r="AK59" s="276">
        <v>4</v>
      </c>
      <c r="AL59" s="278">
        <v>4</v>
      </c>
      <c r="AM59" s="289">
        <v>2</v>
      </c>
      <c r="AN59" s="276">
        <v>4</v>
      </c>
      <c r="AO59" s="290">
        <v>4</v>
      </c>
      <c r="AP59" s="276">
        <v>4</v>
      </c>
      <c r="AQ59" s="289">
        <v>4</v>
      </c>
      <c r="AR59" s="276">
        <v>4</v>
      </c>
      <c r="AS59" s="276">
        <v>4</v>
      </c>
      <c r="AT59" s="277">
        <v>4</v>
      </c>
      <c r="AU59" s="268">
        <v>4</v>
      </c>
      <c r="AV59" s="267">
        <v>4</v>
      </c>
      <c r="AW59" s="266">
        <v>1</v>
      </c>
      <c r="AX59" s="291">
        <v>1</v>
      </c>
      <c r="AY59" s="273"/>
    </row>
    <row r="60" spans="1:51" s="274" customFormat="1" ht="12" customHeight="1">
      <c r="A60" s="262"/>
      <c r="B60" s="263" t="s">
        <v>57</v>
      </c>
      <c r="C60" s="264">
        <v>4</v>
      </c>
      <c r="D60" s="275">
        <v>4</v>
      </c>
      <c r="E60" s="266">
        <v>4</v>
      </c>
      <c r="F60" s="270">
        <v>4</v>
      </c>
      <c r="G60" s="264" t="s">
        <v>195</v>
      </c>
      <c r="H60" s="275">
        <v>3</v>
      </c>
      <c r="I60" s="266">
        <v>1</v>
      </c>
      <c r="J60" s="270">
        <v>1</v>
      </c>
      <c r="K60" s="289">
        <v>2</v>
      </c>
      <c r="L60" s="267">
        <v>4</v>
      </c>
      <c r="M60" s="266">
        <v>4</v>
      </c>
      <c r="N60" s="266">
        <v>1</v>
      </c>
      <c r="O60" s="289">
        <v>4</v>
      </c>
      <c r="P60" s="267">
        <v>4</v>
      </c>
      <c r="Q60" s="266">
        <v>2</v>
      </c>
      <c r="R60" s="276">
        <v>4</v>
      </c>
      <c r="S60" s="289">
        <v>2</v>
      </c>
      <c r="T60" s="267">
        <v>3</v>
      </c>
      <c r="U60" s="266">
        <v>1</v>
      </c>
      <c r="V60" s="276">
        <v>4</v>
      </c>
      <c r="W60" s="289">
        <v>2</v>
      </c>
      <c r="X60" s="267">
        <v>3</v>
      </c>
      <c r="Y60" s="266">
        <v>1</v>
      </c>
      <c r="Z60" s="278">
        <v>4</v>
      </c>
      <c r="AA60" s="309"/>
      <c r="AB60" s="309"/>
      <c r="AC60" s="318"/>
      <c r="AD60" s="319" t="s">
        <v>57</v>
      </c>
      <c r="AE60" s="289">
        <v>2</v>
      </c>
      <c r="AF60" s="267">
        <v>3</v>
      </c>
      <c r="AG60" s="266">
        <v>1</v>
      </c>
      <c r="AH60" s="278">
        <v>4</v>
      </c>
      <c r="AI60" s="289">
        <v>2</v>
      </c>
      <c r="AJ60" s="267">
        <v>4</v>
      </c>
      <c r="AK60" s="266">
        <v>2</v>
      </c>
      <c r="AL60" s="278">
        <v>4</v>
      </c>
      <c r="AM60" s="289">
        <v>2</v>
      </c>
      <c r="AN60" s="267">
        <v>4</v>
      </c>
      <c r="AO60" s="287">
        <v>2</v>
      </c>
      <c r="AP60" s="276">
        <v>2</v>
      </c>
      <c r="AQ60" s="289">
        <v>4</v>
      </c>
      <c r="AR60" s="267">
        <v>4</v>
      </c>
      <c r="AS60" s="266">
        <v>4</v>
      </c>
      <c r="AT60" s="277">
        <v>4</v>
      </c>
      <c r="AU60" s="268">
        <v>4</v>
      </c>
      <c r="AV60" s="267">
        <v>4</v>
      </c>
      <c r="AW60" s="270">
        <v>4</v>
      </c>
      <c r="AX60" s="271">
        <v>4</v>
      </c>
      <c r="AY60" s="273"/>
    </row>
    <row r="61" spans="1:51" s="274" customFormat="1" ht="12" customHeight="1">
      <c r="A61" s="262"/>
      <c r="B61" s="263" t="s">
        <v>200</v>
      </c>
      <c r="C61" s="268">
        <v>4</v>
      </c>
      <c r="D61" s="267">
        <v>4</v>
      </c>
      <c r="E61" s="266">
        <v>4</v>
      </c>
      <c r="F61" s="266">
        <v>4</v>
      </c>
      <c r="G61" s="268">
        <v>2</v>
      </c>
      <c r="H61" s="267">
        <v>3</v>
      </c>
      <c r="I61" s="266">
        <v>1</v>
      </c>
      <c r="J61" s="266">
        <v>1</v>
      </c>
      <c r="K61" s="289">
        <v>2</v>
      </c>
      <c r="L61" s="276">
        <v>4</v>
      </c>
      <c r="M61" s="276">
        <v>1</v>
      </c>
      <c r="N61" s="266">
        <v>1</v>
      </c>
      <c r="O61" s="289">
        <v>2</v>
      </c>
      <c r="P61" s="267">
        <v>3</v>
      </c>
      <c r="Q61" s="266">
        <v>4</v>
      </c>
      <c r="R61" s="276">
        <v>4</v>
      </c>
      <c r="S61" s="289">
        <v>2</v>
      </c>
      <c r="T61" s="267">
        <v>3</v>
      </c>
      <c r="U61" s="266">
        <v>1</v>
      </c>
      <c r="V61" s="276">
        <v>1</v>
      </c>
      <c r="W61" s="289">
        <v>2</v>
      </c>
      <c r="X61" s="267">
        <v>3</v>
      </c>
      <c r="Y61" s="266">
        <v>2</v>
      </c>
      <c r="Z61" s="278">
        <v>4</v>
      </c>
      <c r="AA61" s="309"/>
      <c r="AB61" s="309"/>
      <c r="AC61" s="318"/>
      <c r="AD61" s="319" t="s">
        <v>200</v>
      </c>
      <c r="AE61" s="289">
        <v>2</v>
      </c>
      <c r="AF61" s="267">
        <v>3</v>
      </c>
      <c r="AG61" s="266">
        <v>2</v>
      </c>
      <c r="AH61" s="278">
        <v>4</v>
      </c>
      <c r="AI61" s="289">
        <v>2</v>
      </c>
      <c r="AJ61" s="267">
        <v>4</v>
      </c>
      <c r="AK61" s="266">
        <v>1</v>
      </c>
      <c r="AL61" s="278">
        <v>4</v>
      </c>
      <c r="AM61" s="289">
        <v>2</v>
      </c>
      <c r="AN61" s="267">
        <v>4</v>
      </c>
      <c r="AO61" s="287">
        <v>4</v>
      </c>
      <c r="AP61" s="276">
        <v>4</v>
      </c>
      <c r="AQ61" s="289">
        <v>2</v>
      </c>
      <c r="AR61" s="267">
        <v>4</v>
      </c>
      <c r="AS61" s="266">
        <v>4</v>
      </c>
      <c r="AT61" s="277">
        <v>4</v>
      </c>
      <c r="AU61" s="268">
        <v>4</v>
      </c>
      <c r="AV61" s="267">
        <v>4</v>
      </c>
      <c r="AW61" s="270">
        <v>1</v>
      </c>
      <c r="AX61" s="271" t="s">
        <v>195</v>
      </c>
      <c r="AY61" s="273"/>
    </row>
    <row r="62" spans="1:51" s="274" customFormat="1" ht="12" customHeight="1">
      <c r="A62" s="262"/>
      <c r="B62" s="263" t="s">
        <v>201</v>
      </c>
      <c r="C62" s="268">
        <v>4</v>
      </c>
      <c r="D62" s="267">
        <v>4</v>
      </c>
      <c r="E62" s="266">
        <v>4</v>
      </c>
      <c r="F62" s="266">
        <v>4</v>
      </c>
      <c r="G62" s="268">
        <v>2</v>
      </c>
      <c r="H62" s="267">
        <v>4</v>
      </c>
      <c r="I62" s="266">
        <v>1</v>
      </c>
      <c r="J62" s="266">
        <v>2</v>
      </c>
      <c r="K62" s="289">
        <v>2</v>
      </c>
      <c r="L62" s="267">
        <v>4</v>
      </c>
      <c r="M62" s="266">
        <v>1</v>
      </c>
      <c r="N62" s="276">
        <v>1</v>
      </c>
      <c r="O62" s="289">
        <v>4</v>
      </c>
      <c r="P62" s="267">
        <v>4</v>
      </c>
      <c r="Q62" s="266">
        <v>4</v>
      </c>
      <c r="R62" s="266">
        <v>4</v>
      </c>
      <c r="S62" s="289">
        <v>2</v>
      </c>
      <c r="T62" s="267">
        <v>4</v>
      </c>
      <c r="U62" s="266">
        <v>1</v>
      </c>
      <c r="V62" s="266">
        <v>4</v>
      </c>
      <c r="W62" s="289">
        <v>2</v>
      </c>
      <c r="X62" s="267">
        <v>4</v>
      </c>
      <c r="Y62" s="266">
        <v>2</v>
      </c>
      <c r="Z62" s="291">
        <v>4</v>
      </c>
      <c r="AA62" s="310"/>
      <c r="AB62" s="310"/>
      <c r="AC62" s="318"/>
      <c r="AD62" s="319" t="s">
        <v>201</v>
      </c>
      <c r="AE62" s="289">
        <v>2</v>
      </c>
      <c r="AF62" s="267">
        <v>4</v>
      </c>
      <c r="AG62" s="266">
        <v>2</v>
      </c>
      <c r="AH62" s="291">
        <v>4</v>
      </c>
      <c r="AI62" s="289">
        <v>4</v>
      </c>
      <c r="AJ62" s="267">
        <v>4</v>
      </c>
      <c r="AK62" s="266">
        <v>4</v>
      </c>
      <c r="AL62" s="291">
        <v>4</v>
      </c>
      <c r="AM62" s="289">
        <v>2</v>
      </c>
      <c r="AN62" s="267">
        <v>4</v>
      </c>
      <c r="AO62" s="287">
        <v>4</v>
      </c>
      <c r="AP62" s="266">
        <v>4</v>
      </c>
      <c r="AQ62" s="289">
        <v>4</v>
      </c>
      <c r="AR62" s="267">
        <v>4</v>
      </c>
      <c r="AS62" s="266">
        <v>4</v>
      </c>
      <c r="AT62" s="266">
        <v>4</v>
      </c>
      <c r="AU62" s="268">
        <v>2</v>
      </c>
      <c r="AV62" s="267">
        <v>4</v>
      </c>
      <c r="AW62" s="270">
        <v>1</v>
      </c>
      <c r="AX62" s="271">
        <v>2</v>
      </c>
      <c r="AY62" s="273"/>
    </row>
    <row r="63" spans="1:51" s="274" customFormat="1" ht="12" customHeight="1">
      <c r="A63" s="262"/>
      <c r="B63" s="263" t="s">
        <v>60</v>
      </c>
      <c r="C63" s="268">
        <v>4</v>
      </c>
      <c r="D63" s="267">
        <v>4</v>
      </c>
      <c r="E63" s="266">
        <v>4</v>
      </c>
      <c r="F63" s="266">
        <v>4</v>
      </c>
      <c r="G63" s="268">
        <v>2</v>
      </c>
      <c r="H63" s="267">
        <v>3</v>
      </c>
      <c r="I63" s="266">
        <v>1</v>
      </c>
      <c r="J63" s="266">
        <v>2</v>
      </c>
      <c r="K63" s="289">
        <v>2</v>
      </c>
      <c r="L63" s="276">
        <v>4</v>
      </c>
      <c r="M63" s="276">
        <v>4</v>
      </c>
      <c r="N63" s="266">
        <v>1</v>
      </c>
      <c r="O63" s="289">
        <v>2</v>
      </c>
      <c r="P63" s="267">
        <v>4</v>
      </c>
      <c r="Q63" s="266">
        <v>1</v>
      </c>
      <c r="R63" s="276">
        <v>4</v>
      </c>
      <c r="S63" s="289">
        <v>2</v>
      </c>
      <c r="T63" s="267">
        <v>4</v>
      </c>
      <c r="U63" s="266">
        <v>1</v>
      </c>
      <c r="V63" s="276">
        <v>4</v>
      </c>
      <c r="W63" s="289">
        <v>2</v>
      </c>
      <c r="X63" s="267">
        <v>4</v>
      </c>
      <c r="Y63" s="266">
        <v>4</v>
      </c>
      <c r="Z63" s="278">
        <v>4</v>
      </c>
      <c r="AA63" s="309"/>
      <c r="AB63" s="309"/>
      <c r="AC63" s="318"/>
      <c r="AD63" s="319" t="s">
        <v>60</v>
      </c>
      <c r="AE63" s="289">
        <v>2</v>
      </c>
      <c r="AF63" s="267">
        <v>4</v>
      </c>
      <c r="AG63" s="266">
        <v>2</v>
      </c>
      <c r="AH63" s="278">
        <v>4</v>
      </c>
      <c r="AI63" s="289">
        <v>4</v>
      </c>
      <c r="AJ63" s="267">
        <v>4</v>
      </c>
      <c r="AK63" s="266">
        <v>4</v>
      </c>
      <c r="AL63" s="278">
        <v>4</v>
      </c>
      <c r="AM63" s="289">
        <v>4</v>
      </c>
      <c r="AN63" s="267">
        <v>4</v>
      </c>
      <c r="AO63" s="287">
        <v>4</v>
      </c>
      <c r="AP63" s="276">
        <v>4</v>
      </c>
      <c r="AQ63" s="289">
        <v>2</v>
      </c>
      <c r="AR63" s="267">
        <v>4</v>
      </c>
      <c r="AS63" s="266">
        <v>2</v>
      </c>
      <c r="AT63" s="277">
        <v>4</v>
      </c>
      <c r="AU63" s="268">
        <v>2</v>
      </c>
      <c r="AV63" s="267">
        <v>4</v>
      </c>
      <c r="AW63" s="266">
        <v>1</v>
      </c>
      <c r="AX63" s="291">
        <v>4</v>
      </c>
      <c r="AY63" s="273"/>
    </row>
    <row r="64" spans="1:51" s="274" customFormat="1" ht="12" customHeight="1">
      <c r="A64" s="262"/>
      <c r="B64" s="263" t="s">
        <v>61</v>
      </c>
      <c r="C64" s="268">
        <v>4</v>
      </c>
      <c r="D64" s="267">
        <v>4</v>
      </c>
      <c r="E64" s="266">
        <v>4</v>
      </c>
      <c r="F64" s="266">
        <v>4</v>
      </c>
      <c r="G64" s="268">
        <v>2</v>
      </c>
      <c r="H64" s="267">
        <v>3</v>
      </c>
      <c r="I64" s="266">
        <v>1</v>
      </c>
      <c r="J64" s="266">
        <v>2</v>
      </c>
      <c r="K64" s="289">
        <v>2</v>
      </c>
      <c r="L64" s="276">
        <v>4</v>
      </c>
      <c r="M64" s="276">
        <v>4</v>
      </c>
      <c r="N64" s="266">
        <v>1</v>
      </c>
      <c r="O64" s="289">
        <v>2</v>
      </c>
      <c r="P64" s="267">
        <v>4</v>
      </c>
      <c r="Q64" s="266">
        <v>1</v>
      </c>
      <c r="R64" s="276">
        <v>4</v>
      </c>
      <c r="S64" s="289">
        <v>2</v>
      </c>
      <c r="T64" s="267">
        <v>4</v>
      </c>
      <c r="U64" s="266">
        <v>1</v>
      </c>
      <c r="V64" s="276">
        <v>4</v>
      </c>
      <c r="W64" s="289">
        <v>2</v>
      </c>
      <c r="X64" s="267">
        <v>4</v>
      </c>
      <c r="Y64" s="266">
        <v>2</v>
      </c>
      <c r="Z64" s="278">
        <v>4</v>
      </c>
      <c r="AA64" s="309"/>
      <c r="AB64" s="309"/>
      <c r="AC64" s="318"/>
      <c r="AD64" s="319" t="s">
        <v>61</v>
      </c>
      <c r="AE64" s="289">
        <v>2</v>
      </c>
      <c r="AF64" s="267">
        <v>4</v>
      </c>
      <c r="AG64" s="266">
        <v>2</v>
      </c>
      <c r="AH64" s="278">
        <v>4</v>
      </c>
      <c r="AI64" s="289">
        <v>4</v>
      </c>
      <c r="AJ64" s="267">
        <v>4</v>
      </c>
      <c r="AK64" s="266">
        <v>4</v>
      </c>
      <c r="AL64" s="278">
        <v>4</v>
      </c>
      <c r="AM64" s="289">
        <v>4</v>
      </c>
      <c r="AN64" s="267">
        <v>4</v>
      </c>
      <c r="AO64" s="287">
        <v>4</v>
      </c>
      <c r="AP64" s="276">
        <v>4</v>
      </c>
      <c r="AQ64" s="289">
        <v>2</v>
      </c>
      <c r="AR64" s="267">
        <v>4</v>
      </c>
      <c r="AS64" s="266">
        <v>2</v>
      </c>
      <c r="AT64" s="277">
        <v>2</v>
      </c>
      <c r="AU64" s="268">
        <v>2</v>
      </c>
      <c r="AV64" s="267">
        <v>4</v>
      </c>
      <c r="AW64" s="266">
        <v>1</v>
      </c>
      <c r="AX64" s="291">
        <v>4</v>
      </c>
      <c r="AY64" s="273"/>
    </row>
    <row r="65" spans="1:51" s="274" customFormat="1" ht="12" customHeight="1">
      <c r="A65" s="262"/>
      <c r="B65" s="263" t="s">
        <v>62</v>
      </c>
      <c r="C65" s="268">
        <v>4</v>
      </c>
      <c r="D65" s="267">
        <v>4</v>
      </c>
      <c r="E65" s="270">
        <v>4</v>
      </c>
      <c r="F65" s="266">
        <v>4</v>
      </c>
      <c r="G65" s="268">
        <v>2</v>
      </c>
      <c r="H65" s="267">
        <v>3</v>
      </c>
      <c r="I65" s="270">
        <v>1</v>
      </c>
      <c r="J65" s="266">
        <v>1</v>
      </c>
      <c r="K65" s="289">
        <v>2</v>
      </c>
      <c r="L65" s="276">
        <v>4</v>
      </c>
      <c r="M65" s="276">
        <v>4</v>
      </c>
      <c r="N65" s="266">
        <v>1</v>
      </c>
      <c r="O65" s="289">
        <v>2</v>
      </c>
      <c r="P65" s="276">
        <v>4</v>
      </c>
      <c r="Q65" s="276">
        <v>4</v>
      </c>
      <c r="R65" s="276">
        <v>4</v>
      </c>
      <c r="S65" s="289">
        <v>2</v>
      </c>
      <c r="T65" s="276">
        <v>4</v>
      </c>
      <c r="U65" s="276">
        <v>1</v>
      </c>
      <c r="V65" s="276">
        <v>1</v>
      </c>
      <c r="W65" s="289">
        <v>2</v>
      </c>
      <c r="X65" s="276">
        <v>4</v>
      </c>
      <c r="Y65" s="276">
        <v>2</v>
      </c>
      <c r="Z65" s="278">
        <v>4</v>
      </c>
      <c r="AA65" s="309"/>
      <c r="AB65" s="309"/>
      <c r="AC65" s="318"/>
      <c r="AD65" s="319" t="s">
        <v>62</v>
      </c>
      <c r="AE65" s="289">
        <v>2</v>
      </c>
      <c r="AF65" s="276">
        <v>4</v>
      </c>
      <c r="AG65" s="276">
        <v>2</v>
      </c>
      <c r="AH65" s="278">
        <v>4</v>
      </c>
      <c r="AI65" s="289">
        <v>2</v>
      </c>
      <c r="AJ65" s="276">
        <v>4</v>
      </c>
      <c r="AK65" s="276">
        <v>2</v>
      </c>
      <c r="AL65" s="278">
        <v>4</v>
      </c>
      <c r="AM65" s="289">
        <v>4</v>
      </c>
      <c r="AN65" s="276">
        <v>4</v>
      </c>
      <c r="AO65" s="290">
        <v>4</v>
      </c>
      <c r="AP65" s="276">
        <v>4</v>
      </c>
      <c r="AQ65" s="289">
        <v>2</v>
      </c>
      <c r="AR65" s="276">
        <v>4</v>
      </c>
      <c r="AS65" s="276">
        <v>2</v>
      </c>
      <c r="AT65" s="277">
        <v>4</v>
      </c>
      <c r="AU65" s="268">
        <v>2</v>
      </c>
      <c r="AV65" s="267">
        <v>4</v>
      </c>
      <c r="AW65" s="270">
        <v>1</v>
      </c>
      <c r="AX65" s="271">
        <v>1</v>
      </c>
      <c r="AY65" s="273"/>
    </row>
    <row r="66" spans="1:51" s="274" customFormat="1" ht="12" customHeight="1">
      <c r="A66" s="262"/>
      <c r="B66" s="263" t="s">
        <v>63</v>
      </c>
      <c r="C66" s="268">
        <v>4</v>
      </c>
      <c r="D66" s="267">
        <v>4</v>
      </c>
      <c r="E66" s="266">
        <v>4</v>
      </c>
      <c r="F66" s="266">
        <v>4</v>
      </c>
      <c r="G66" s="268">
        <v>2</v>
      </c>
      <c r="H66" s="267">
        <v>3</v>
      </c>
      <c r="I66" s="266">
        <v>1</v>
      </c>
      <c r="J66" s="266">
        <v>4</v>
      </c>
      <c r="K66" s="289">
        <v>2</v>
      </c>
      <c r="L66" s="276">
        <v>4</v>
      </c>
      <c r="M66" s="276">
        <v>4</v>
      </c>
      <c r="N66" s="266">
        <v>1</v>
      </c>
      <c r="O66" s="289">
        <v>2</v>
      </c>
      <c r="P66" s="267">
        <v>4</v>
      </c>
      <c r="Q66" s="266">
        <v>1</v>
      </c>
      <c r="R66" s="266">
        <v>4</v>
      </c>
      <c r="S66" s="289">
        <v>2</v>
      </c>
      <c r="T66" s="267">
        <v>4</v>
      </c>
      <c r="U66" s="266">
        <v>1</v>
      </c>
      <c r="V66" s="266">
        <v>4</v>
      </c>
      <c r="W66" s="289">
        <v>2</v>
      </c>
      <c r="X66" s="267">
        <v>4</v>
      </c>
      <c r="Y66" s="266">
        <v>2</v>
      </c>
      <c r="Z66" s="291">
        <v>4</v>
      </c>
      <c r="AA66" s="310"/>
      <c r="AB66" s="310"/>
      <c r="AC66" s="318"/>
      <c r="AD66" s="319" t="s">
        <v>63</v>
      </c>
      <c r="AE66" s="289">
        <v>2</v>
      </c>
      <c r="AF66" s="267">
        <v>4</v>
      </c>
      <c r="AG66" s="266">
        <v>2</v>
      </c>
      <c r="AH66" s="291">
        <v>4</v>
      </c>
      <c r="AI66" s="289">
        <v>2</v>
      </c>
      <c r="AJ66" s="267">
        <v>4</v>
      </c>
      <c r="AK66" s="266">
        <v>4</v>
      </c>
      <c r="AL66" s="291">
        <v>1</v>
      </c>
      <c r="AM66" s="289">
        <v>4</v>
      </c>
      <c r="AN66" s="267">
        <v>4</v>
      </c>
      <c r="AO66" s="287">
        <v>4</v>
      </c>
      <c r="AP66" s="266">
        <v>4</v>
      </c>
      <c r="AQ66" s="289">
        <v>2</v>
      </c>
      <c r="AR66" s="267">
        <v>4</v>
      </c>
      <c r="AS66" s="266">
        <v>2</v>
      </c>
      <c r="AT66" s="266">
        <v>4</v>
      </c>
      <c r="AU66" s="268">
        <v>2</v>
      </c>
      <c r="AV66" s="267">
        <v>4</v>
      </c>
      <c r="AW66" s="266">
        <v>1</v>
      </c>
      <c r="AX66" s="291">
        <v>4</v>
      </c>
      <c r="AY66" s="273"/>
    </row>
    <row r="67" spans="1:51" s="274" customFormat="1" ht="12" customHeight="1">
      <c r="A67" s="262"/>
      <c r="B67" s="263" t="s">
        <v>64</v>
      </c>
      <c r="C67" s="268">
        <v>4</v>
      </c>
      <c r="D67" s="267">
        <v>4</v>
      </c>
      <c r="E67" s="266">
        <v>4</v>
      </c>
      <c r="F67" s="266">
        <v>4</v>
      </c>
      <c r="G67" s="268">
        <v>2</v>
      </c>
      <c r="H67" s="267">
        <v>2</v>
      </c>
      <c r="I67" s="266">
        <v>1</v>
      </c>
      <c r="J67" s="266">
        <v>1</v>
      </c>
      <c r="K67" s="289">
        <v>2</v>
      </c>
      <c r="L67" s="267">
        <v>2</v>
      </c>
      <c r="M67" s="266">
        <v>1</v>
      </c>
      <c r="N67" s="266">
        <v>1</v>
      </c>
      <c r="O67" s="289">
        <v>2</v>
      </c>
      <c r="P67" s="276">
        <v>2</v>
      </c>
      <c r="Q67" s="276">
        <v>2</v>
      </c>
      <c r="R67" s="276">
        <v>4</v>
      </c>
      <c r="S67" s="289">
        <v>2</v>
      </c>
      <c r="T67" s="276">
        <v>2</v>
      </c>
      <c r="U67" s="276">
        <v>1</v>
      </c>
      <c r="V67" s="276">
        <v>4</v>
      </c>
      <c r="W67" s="289">
        <v>2</v>
      </c>
      <c r="X67" s="276">
        <v>2</v>
      </c>
      <c r="Y67" s="276">
        <v>1</v>
      </c>
      <c r="Z67" s="278">
        <v>4</v>
      </c>
      <c r="AA67" s="309"/>
      <c r="AB67" s="309"/>
      <c r="AC67" s="318"/>
      <c r="AD67" s="319" t="s">
        <v>64</v>
      </c>
      <c r="AE67" s="289">
        <v>2</v>
      </c>
      <c r="AF67" s="276">
        <v>2</v>
      </c>
      <c r="AG67" s="276">
        <v>2</v>
      </c>
      <c r="AH67" s="278">
        <v>4</v>
      </c>
      <c r="AI67" s="289">
        <v>2</v>
      </c>
      <c r="AJ67" s="276">
        <v>2</v>
      </c>
      <c r="AK67" s="276">
        <v>2</v>
      </c>
      <c r="AL67" s="278">
        <v>4</v>
      </c>
      <c r="AM67" s="289">
        <v>2</v>
      </c>
      <c r="AN67" s="276">
        <v>2</v>
      </c>
      <c r="AO67" s="290">
        <v>4</v>
      </c>
      <c r="AP67" s="276">
        <v>4</v>
      </c>
      <c r="AQ67" s="289">
        <v>4</v>
      </c>
      <c r="AR67" s="276">
        <v>4</v>
      </c>
      <c r="AS67" s="266">
        <v>4</v>
      </c>
      <c r="AT67" s="266">
        <v>4</v>
      </c>
      <c r="AU67" s="268">
        <v>2</v>
      </c>
      <c r="AV67" s="267">
        <v>2</v>
      </c>
      <c r="AW67" s="266" t="s">
        <v>195</v>
      </c>
      <c r="AX67" s="291" t="s">
        <v>195</v>
      </c>
      <c r="AY67" s="273"/>
    </row>
    <row r="68" spans="1:51" s="274" customFormat="1" ht="12" customHeight="1">
      <c r="A68" s="262"/>
      <c r="B68" s="263" t="s">
        <v>65</v>
      </c>
      <c r="C68" s="264">
        <v>4</v>
      </c>
      <c r="D68" s="275">
        <v>4</v>
      </c>
      <c r="E68" s="266">
        <v>4</v>
      </c>
      <c r="F68" s="266">
        <v>4</v>
      </c>
      <c r="G68" s="264">
        <v>1</v>
      </c>
      <c r="H68" s="275">
        <v>4</v>
      </c>
      <c r="I68" s="266">
        <v>1</v>
      </c>
      <c r="J68" s="266">
        <v>2</v>
      </c>
      <c r="K68" s="264">
        <v>1</v>
      </c>
      <c r="L68" s="275">
        <v>4</v>
      </c>
      <c r="M68" s="266">
        <v>1</v>
      </c>
      <c r="N68" s="266">
        <v>1</v>
      </c>
      <c r="O68" s="264">
        <v>4</v>
      </c>
      <c r="P68" s="275">
        <v>4</v>
      </c>
      <c r="Q68" s="276">
        <v>2</v>
      </c>
      <c r="R68" s="276">
        <v>4</v>
      </c>
      <c r="S68" s="264">
        <v>1</v>
      </c>
      <c r="T68" s="275">
        <v>4</v>
      </c>
      <c r="U68" s="276">
        <v>2</v>
      </c>
      <c r="V68" s="276">
        <v>4</v>
      </c>
      <c r="W68" s="264">
        <v>1</v>
      </c>
      <c r="X68" s="275">
        <v>4</v>
      </c>
      <c r="Y68" s="276">
        <v>2</v>
      </c>
      <c r="Z68" s="278">
        <v>4</v>
      </c>
      <c r="AA68" s="309"/>
      <c r="AB68" s="309"/>
      <c r="AC68" s="318"/>
      <c r="AD68" s="319" t="s">
        <v>65</v>
      </c>
      <c r="AE68" s="264">
        <v>1</v>
      </c>
      <c r="AF68" s="275">
        <v>4</v>
      </c>
      <c r="AG68" s="276">
        <v>2</v>
      </c>
      <c r="AH68" s="278">
        <v>4</v>
      </c>
      <c r="AI68" s="264">
        <v>4</v>
      </c>
      <c r="AJ68" s="275">
        <v>4</v>
      </c>
      <c r="AK68" s="276">
        <v>4</v>
      </c>
      <c r="AL68" s="278">
        <v>4</v>
      </c>
      <c r="AM68" s="264">
        <v>4</v>
      </c>
      <c r="AN68" s="275">
        <v>4</v>
      </c>
      <c r="AO68" s="290">
        <v>4</v>
      </c>
      <c r="AP68" s="276">
        <v>4</v>
      </c>
      <c r="AQ68" s="264">
        <v>1</v>
      </c>
      <c r="AR68" s="275">
        <v>4</v>
      </c>
      <c r="AS68" s="276">
        <v>2</v>
      </c>
      <c r="AT68" s="277">
        <v>2</v>
      </c>
      <c r="AU68" s="268">
        <v>4</v>
      </c>
      <c r="AV68" s="267">
        <v>4</v>
      </c>
      <c r="AW68" s="266">
        <v>1</v>
      </c>
      <c r="AX68" s="291">
        <v>1</v>
      </c>
      <c r="AY68" s="273"/>
    </row>
    <row r="69" spans="1:51" s="274" customFormat="1" ht="12" customHeight="1">
      <c r="A69" s="262"/>
      <c r="B69" s="263" t="s">
        <v>66</v>
      </c>
      <c r="C69" s="264">
        <v>4</v>
      </c>
      <c r="D69" s="275">
        <v>4</v>
      </c>
      <c r="E69" s="266">
        <v>4</v>
      </c>
      <c r="F69" s="266">
        <v>4</v>
      </c>
      <c r="G69" s="264">
        <v>1</v>
      </c>
      <c r="H69" s="275">
        <v>4</v>
      </c>
      <c r="I69" s="266">
        <v>1</v>
      </c>
      <c r="J69" s="266">
        <v>1</v>
      </c>
      <c r="K69" s="264">
        <v>1</v>
      </c>
      <c r="L69" s="275">
        <v>4</v>
      </c>
      <c r="M69" s="276">
        <v>1</v>
      </c>
      <c r="N69" s="266">
        <v>1</v>
      </c>
      <c r="O69" s="264">
        <v>4</v>
      </c>
      <c r="P69" s="275">
        <v>4</v>
      </c>
      <c r="Q69" s="266">
        <v>2</v>
      </c>
      <c r="R69" s="276">
        <v>4</v>
      </c>
      <c r="S69" s="264">
        <v>1</v>
      </c>
      <c r="T69" s="275">
        <v>4</v>
      </c>
      <c r="U69" s="266">
        <v>1</v>
      </c>
      <c r="V69" s="276">
        <v>1</v>
      </c>
      <c r="W69" s="264">
        <v>1</v>
      </c>
      <c r="X69" s="275">
        <v>4</v>
      </c>
      <c r="Y69" s="266">
        <v>2</v>
      </c>
      <c r="Z69" s="278">
        <v>4</v>
      </c>
      <c r="AA69" s="309"/>
      <c r="AB69" s="309"/>
      <c r="AC69" s="318"/>
      <c r="AD69" s="319" t="s">
        <v>66</v>
      </c>
      <c r="AE69" s="264">
        <v>1</v>
      </c>
      <c r="AF69" s="275">
        <v>4</v>
      </c>
      <c r="AG69" s="266">
        <v>2</v>
      </c>
      <c r="AH69" s="278">
        <v>4</v>
      </c>
      <c r="AI69" s="264">
        <v>4</v>
      </c>
      <c r="AJ69" s="275">
        <v>4</v>
      </c>
      <c r="AK69" s="266">
        <v>4</v>
      </c>
      <c r="AL69" s="278">
        <v>4</v>
      </c>
      <c r="AM69" s="264">
        <v>4</v>
      </c>
      <c r="AN69" s="275">
        <v>4</v>
      </c>
      <c r="AO69" s="287">
        <v>4</v>
      </c>
      <c r="AP69" s="276">
        <v>4</v>
      </c>
      <c r="AQ69" s="264">
        <v>1</v>
      </c>
      <c r="AR69" s="275">
        <v>4</v>
      </c>
      <c r="AS69" s="266">
        <v>2</v>
      </c>
      <c r="AT69" s="277">
        <v>2</v>
      </c>
      <c r="AU69" s="264">
        <v>1</v>
      </c>
      <c r="AV69" s="275">
        <v>4</v>
      </c>
      <c r="AW69" s="270">
        <v>1</v>
      </c>
      <c r="AX69" s="271">
        <v>1</v>
      </c>
      <c r="AY69" s="273"/>
    </row>
    <row r="70" spans="1:51" s="274" customFormat="1" ht="12" customHeight="1">
      <c r="A70" s="262"/>
      <c r="B70" s="263" t="s">
        <v>67</v>
      </c>
      <c r="C70" s="268">
        <v>4</v>
      </c>
      <c r="D70" s="267">
        <v>4</v>
      </c>
      <c r="E70" s="266">
        <v>4</v>
      </c>
      <c r="F70" s="266">
        <v>4</v>
      </c>
      <c r="G70" s="268" t="s">
        <v>196</v>
      </c>
      <c r="H70" s="267">
        <v>3</v>
      </c>
      <c r="I70" s="266">
        <v>1</v>
      </c>
      <c r="J70" s="266">
        <v>1</v>
      </c>
      <c r="K70" s="289" t="s">
        <v>196</v>
      </c>
      <c r="L70" s="276">
        <v>3</v>
      </c>
      <c r="M70" s="276">
        <v>4</v>
      </c>
      <c r="N70" s="266">
        <v>1</v>
      </c>
      <c r="O70" s="289">
        <v>4</v>
      </c>
      <c r="P70" s="276">
        <v>4</v>
      </c>
      <c r="Q70" s="276">
        <v>2</v>
      </c>
      <c r="R70" s="276">
        <v>4</v>
      </c>
      <c r="S70" s="289">
        <v>2</v>
      </c>
      <c r="T70" s="276">
        <v>3</v>
      </c>
      <c r="U70" s="276">
        <v>4</v>
      </c>
      <c r="V70" s="276">
        <v>4</v>
      </c>
      <c r="W70" s="289">
        <v>2</v>
      </c>
      <c r="X70" s="276">
        <v>3</v>
      </c>
      <c r="Y70" s="276">
        <v>4</v>
      </c>
      <c r="Z70" s="278">
        <v>4</v>
      </c>
      <c r="AA70" s="309"/>
      <c r="AB70" s="309"/>
      <c r="AC70" s="318"/>
      <c r="AD70" s="319" t="s">
        <v>67</v>
      </c>
      <c r="AE70" s="289">
        <v>2</v>
      </c>
      <c r="AF70" s="276">
        <v>3</v>
      </c>
      <c r="AG70" s="276">
        <v>4</v>
      </c>
      <c r="AH70" s="278">
        <v>4</v>
      </c>
      <c r="AI70" s="289">
        <v>4</v>
      </c>
      <c r="AJ70" s="276">
        <v>4</v>
      </c>
      <c r="AK70" s="276">
        <v>4</v>
      </c>
      <c r="AL70" s="278">
        <v>4</v>
      </c>
      <c r="AM70" s="289">
        <v>2</v>
      </c>
      <c r="AN70" s="276">
        <v>3</v>
      </c>
      <c r="AO70" s="290">
        <v>4</v>
      </c>
      <c r="AP70" s="276">
        <v>4</v>
      </c>
      <c r="AQ70" s="289">
        <v>4</v>
      </c>
      <c r="AR70" s="276">
        <v>4</v>
      </c>
      <c r="AS70" s="276">
        <v>4</v>
      </c>
      <c r="AT70" s="277">
        <v>4</v>
      </c>
      <c r="AU70" s="268">
        <v>2</v>
      </c>
      <c r="AV70" s="267">
        <v>4</v>
      </c>
      <c r="AW70" s="266">
        <v>1</v>
      </c>
      <c r="AX70" s="291">
        <v>4</v>
      </c>
      <c r="AY70" s="273"/>
    </row>
    <row r="71" spans="1:51" s="274" customFormat="1" ht="12" customHeight="1">
      <c r="A71" s="262"/>
      <c r="B71" s="263" t="s">
        <v>68</v>
      </c>
      <c r="C71" s="268">
        <v>4</v>
      </c>
      <c r="D71" s="267">
        <v>4</v>
      </c>
      <c r="E71" s="266">
        <v>4</v>
      </c>
      <c r="F71" s="270">
        <v>4</v>
      </c>
      <c r="G71" s="268">
        <v>2</v>
      </c>
      <c r="H71" s="267">
        <v>3</v>
      </c>
      <c r="I71" s="266">
        <v>2</v>
      </c>
      <c r="J71" s="270">
        <v>2</v>
      </c>
      <c r="K71" s="289">
        <v>2</v>
      </c>
      <c r="L71" s="267">
        <v>3</v>
      </c>
      <c r="M71" s="266">
        <v>2</v>
      </c>
      <c r="N71" s="266">
        <v>2</v>
      </c>
      <c r="O71" s="289">
        <v>4</v>
      </c>
      <c r="P71" s="267">
        <v>4</v>
      </c>
      <c r="Q71" s="266">
        <v>4</v>
      </c>
      <c r="R71" s="276">
        <v>4</v>
      </c>
      <c r="S71" s="289">
        <v>2</v>
      </c>
      <c r="T71" s="267">
        <v>3</v>
      </c>
      <c r="U71" s="266">
        <v>2</v>
      </c>
      <c r="V71" s="276">
        <v>4</v>
      </c>
      <c r="W71" s="289">
        <v>2</v>
      </c>
      <c r="X71" s="267">
        <v>3</v>
      </c>
      <c r="Y71" s="266">
        <v>2</v>
      </c>
      <c r="Z71" s="278">
        <v>4</v>
      </c>
      <c r="AA71" s="309"/>
      <c r="AB71" s="309"/>
      <c r="AC71" s="318"/>
      <c r="AD71" s="319" t="s">
        <v>68</v>
      </c>
      <c r="AE71" s="289">
        <v>2</v>
      </c>
      <c r="AF71" s="267">
        <v>3</v>
      </c>
      <c r="AG71" s="266">
        <v>2</v>
      </c>
      <c r="AH71" s="278">
        <v>4</v>
      </c>
      <c r="AI71" s="289">
        <v>2</v>
      </c>
      <c r="AJ71" s="267">
        <v>4</v>
      </c>
      <c r="AK71" s="266">
        <v>2</v>
      </c>
      <c r="AL71" s="278">
        <v>4</v>
      </c>
      <c r="AM71" s="289">
        <v>2</v>
      </c>
      <c r="AN71" s="267">
        <v>4</v>
      </c>
      <c r="AO71" s="287">
        <v>2</v>
      </c>
      <c r="AP71" s="276">
        <v>4</v>
      </c>
      <c r="AQ71" s="289">
        <v>2</v>
      </c>
      <c r="AR71" s="267">
        <v>4</v>
      </c>
      <c r="AS71" s="266">
        <v>4</v>
      </c>
      <c r="AT71" s="277">
        <v>4</v>
      </c>
      <c r="AU71" s="268">
        <v>2</v>
      </c>
      <c r="AV71" s="267">
        <v>4</v>
      </c>
      <c r="AW71" s="266">
        <v>2</v>
      </c>
      <c r="AX71" s="291">
        <v>2</v>
      </c>
      <c r="AY71" s="273"/>
    </row>
    <row r="72" spans="1:51" s="274" customFormat="1" ht="12" customHeight="1">
      <c r="A72" s="262"/>
      <c r="B72" s="263" t="s">
        <v>69</v>
      </c>
      <c r="C72" s="264">
        <v>4</v>
      </c>
      <c r="D72" s="275">
        <v>4</v>
      </c>
      <c r="E72" s="266">
        <v>4</v>
      </c>
      <c r="F72" s="266">
        <v>4</v>
      </c>
      <c r="G72" s="264">
        <v>2</v>
      </c>
      <c r="H72" s="275">
        <v>3</v>
      </c>
      <c r="I72" s="266">
        <v>2</v>
      </c>
      <c r="J72" s="266">
        <v>2</v>
      </c>
      <c r="K72" s="289">
        <v>2</v>
      </c>
      <c r="L72" s="267">
        <v>3</v>
      </c>
      <c r="M72" s="266">
        <v>2</v>
      </c>
      <c r="N72" s="266">
        <v>2</v>
      </c>
      <c r="O72" s="289">
        <v>4</v>
      </c>
      <c r="P72" s="267">
        <v>4</v>
      </c>
      <c r="Q72" s="266">
        <v>4</v>
      </c>
      <c r="R72" s="276">
        <v>4</v>
      </c>
      <c r="S72" s="289">
        <v>2</v>
      </c>
      <c r="T72" s="267">
        <v>3</v>
      </c>
      <c r="U72" s="266">
        <v>2</v>
      </c>
      <c r="V72" s="276">
        <v>4</v>
      </c>
      <c r="W72" s="289">
        <v>2</v>
      </c>
      <c r="X72" s="267">
        <v>3</v>
      </c>
      <c r="Y72" s="266">
        <v>2</v>
      </c>
      <c r="Z72" s="278">
        <v>4</v>
      </c>
      <c r="AA72" s="309"/>
      <c r="AB72" s="309"/>
      <c r="AC72" s="318"/>
      <c r="AD72" s="319" t="s">
        <v>69</v>
      </c>
      <c r="AE72" s="289">
        <v>2</v>
      </c>
      <c r="AF72" s="267">
        <v>3</v>
      </c>
      <c r="AG72" s="266">
        <v>2</v>
      </c>
      <c r="AH72" s="278">
        <v>4</v>
      </c>
      <c r="AI72" s="289">
        <v>2</v>
      </c>
      <c r="AJ72" s="267">
        <v>4</v>
      </c>
      <c r="AK72" s="266">
        <v>2</v>
      </c>
      <c r="AL72" s="278">
        <v>4</v>
      </c>
      <c r="AM72" s="289">
        <v>2</v>
      </c>
      <c r="AN72" s="267">
        <v>4</v>
      </c>
      <c r="AO72" s="287">
        <v>2</v>
      </c>
      <c r="AP72" s="276">
        <v>4</v>
      </c>
      <c r="AQ72" s="289">
        <v>2</v>
      </c>
      <c r="AR72" s="267">
        <v>4</v>
      </c>
      <c r="AS72" s="266">
        <v>4</v>
      </c>
      <c r="AT72" s="277">
        <v>4</v>
      </c>
      <c r="AU72" s="264">
        <v>1</v>
      </c>
      <c r="AV72" s="275">
        <v>4</v>
      </c>
      <c r="AW72" s="266">
        <v>2</v>
      </c>
      <c r="AX72" s="271">
        <v>2</v>
      </c>
      <c r="AY72" s="273"/>
    </row>
    <row r="73" spans="1:51" s="274" customFormat="1" ht="12" customHeight="1">
      <c r="A73" s="262"/>
      <c r="B73" s="263" t="s">
        <v>70</v>
      </c>
      <c r="C73" s="268">
        <v>4</v>
      </c>
      <c r="D73" s="267">
        <v>4</v>
      </c>
      <c r="E73" s="266">
        <v>4</v>
      </c>
      <c r="F73" s="266">
        <v>4</v>
      </c>
      <c r="G73" s="268">
        <v>2</v>
      </c>
      <c r="H73" s="267">
        <v>3</v>
      </c>
      <c r="I73" s="266">
        <v>1</v>
      </c>
      <c r="J73" s="266">
        <v>1</v>
      </c>
      <c r="K73" s="289">
        <v>2</v>
      </c>
      <c r="L73" s="276">
        <v>4</v>
      </c>
      <c r="M73" s="276">
        <v>3</v>
      </c>
      <c r="N73" s="266">
        <v>1</v>
      </c>
      <c r="O73" s="289">
        <v>2</v>
      </c>
      <c r="P73" s="276">
        <v>3</v>
      </c>
      <c r="Q73" s="276">
        <v>4</v>
      </c>
      <c r="R73" s="276">
        <v>4</v>
      </c>
      <c r="S73" s="289">
        <v>2</v>
      </c>
      <c r="T73" s="276">
        <v>4</v>
      </c>
      <c r="U73" s="276">
        <v>4</v>
      </c>
      <c r="V73" s="276">
        <v>4</v>
      </c>
      <c r="W73" s="289">
        <v>2</v>
      </c>
      <c r="X73" s="276">
        <v>4</v>
      </c>
      <c r="Y73" s="276">
        <v>4</v>
      </c>
      <c r="Z73" s="278">
        <v>4</v>
      </c>
      <c r="AA73" s="309"/>
      <c r="AB73" s="309"/>
      <c r="AC73" s="318"/>
      <c r="AD73" s="319" t="s">
        <v>70</v>
      </c>
      <c r="AE73" s="289">
        <v>2</v>
      </c>
      <c r="AF73" s="276">
        <v>4</v>
      </c>
      <c r="AG73" s="276">
        <v>2</v>
      </c>
      <c r="AH73" s="278">
        <v>4</v>
      </c>
      <c r="AI73" s="289">
        <v>2</v>
      </c>
      <c r="AJ73" s="276">
        <v>4</v>
      </c>
      <c r="AK73" s="276">
        <v>2</v>
      </c>
      <c r="AL73" s="278">
        <v>4</v>
      </c>
      <c r="AM73" s="289">
        <v>2</v>
      </c>
      <c r="AN73" s="276">
        <v>4</v>
      </c>
      <c r="AO73" s="290">
        <v>4</v>
      </c>
      <c r="AP73" s="276">
        <v>4</v>
      </c>
      <c r="AQ73" s="289">
        <v>4</v>
      </c>
      <c r="AR73" s="276">
        <v>4</v>
      </c>
      <c r="AS73" s="276">
        <v>4</v>
      </c>
      <c r="AT73" s="277">
        <v>4</v>
      </c>
      <c r="AU73" s="268">
        <v>2</v>
      </c>
      <c r="AV73" s="267">
        <v>4</v>
      </c>
      <c r="AW73" s="270">
        <v>2</v>
      </c>
      <c r="AX73" s="291">
        <v>1</v>
      </c>
      <c r="AY73" s="273"/>
    </row>
    <row r="74" spans="1:51" s="274" customFormat="1" ht="12" customHeight="1">
      <c r="A74" s="262"/>
      <c r="B74" s="263" t="s">
        <v>71</v>
      </c>
      <c r="C74" s="268">
        <v>4</v>
      </c>
      <c r="D74" s="267">
        <v>4</v>
      </c>
      <c r="E74" s="270">
        <v>4</v>
      </c>
      <c r="F74" s="270">
        <v>4</v>
      </c>
      <c r="G74" s="268">
        <v>2</v>
      </c>
      <c r="H74" s="267">
        <v>3</v>
      </c>
      <c r="I74" s="270">
        <v>1</v>
      </c>
      <c r="J74" s="270">
        <v>1</v>
      </c>
      <c r="K74" s="289">
        <v>2</v>
      </c>
      <c r="L74" s="276">
        <v>3</v>
      </c>
      <c r="M74" s="276">
        <v>1</v>
      </c>
      <c r="N74" s="266">
        <v>1</v>
      </c>
      <c r="O74" s="289">
        <v>4</v>
      </c>
      <c r="P74" s="276">
        <v>3</v>
      </c>
      <c r="Q74" s="276">
        <v>2</v>
      </c>
      <c r="R74" s="276">
        <v>1</v>
      </c>
      <c r="S74" s="289">
        <v>2</v>
      </c>
      <c r="T74" s="276">
        <v>3</v>
      </c>
      <c r="U74" s="276">
        <v>4</v>
      </c>
      <c r="V74" s="276">
        <v>4</v>
      </c>
      <c r="W74" s="289">
        <v>2</v>
      </c>
      <c r="X74" s="276">
        <v>4</v>
      </c>
      <c r="Y74" s="276">
        <v>4</v>
      </c>
      <c r="Z74" s="278">
        <v>4</v>
      </c>
      <c r="AA74" s="309"/>
      <c r="AB74" s="309"/>
      <c r="AC74" s="318"/>
      <c r="AD74" s="319" t="s">
        <v>71</v>
      </c>
      <c r="AE74" s="289">
        <v>2</v>
      </c>
      <c r="AF74" s="276">
        <v>4</v>
      </c>
      <c r="AG74" s="276">
        <v>4</v>
      </c>
      <c r="AH74" s="278">
        <v>4</v>
      </c>
      <c r="AI74" s="289">
        <v>2</v>
      </c>
      <c r="AJ74" s="276">
        <v>4</v>
      </c>
      <c r="AK74" s="276">
        <v>4</v>
      </c>
      <c r="AL74" s="278">
        <v>4</v>
      </c>
      <c r="AM74" s="289">
        <v>4</v>
      </c>
      <c r="AN74" s="276">
        <v>4</v>
      </c>
      <c r="AO74" s="290">
        <v>4</v>
      </c>
      <c r="AP74" s="276">
        <v>4</v>
      </c>
      <c r="AQ74" s="289">
        <v>2</v>
      </c>
      <c r="AR74" s="276">
        <v>4</v>
      </c>
      <c r="AS74" s="276">
        <v>4</v>
      </c>
      <c r="AT74" s="277">
        <v>4</v>
      </c>
      <c r="AU74" s="268">
        <v>2</v>
      </c>
      <c r="AV74" s="267">
        <v>4</v>
      </c>
      <c r="AW74" s="270">
        <v>2</v>
      </c>
      <c r="AX74" s="271">
        <v>1</v>
      </c>
      <c r="AY74" s="273"/>
    </row>
    <row r="75" spans="1:51" s="274" customFormat="1" ht="12" customHeight="1">
      <c r="A75" s="262"/>
      <c r="B75" s="263" t="s">
        <v>72</v>
      </c>
      <c r="C75" s="268">
        <v>4</v>
      </c>
      <c r="D75" s="267">
        <v>4</v>
      </c>
      <c r="E75" s="270">
        <v>4</v>
      </c>
      <c r="F75" s="266">
        <v>4</v>
      </c>
      <c r="G75" s="268">
        <v>2</v>
      </c>
      <c r="H75" s="267">
        <v>3</v>
      </c>
      <c r="I75" s="270">
        <v>1</v>
      </c>
      <c r="J75" s="266">
        <v>1</v>
      </c>
      <c r="K75" s="289">
        <v>2</v>
      </c>
      <c r="L75" s="276">
        <v>3</v>
      </c>
      <c r="M75" s="276">
        <v>2</v>
      </c>
      <c r="N75" s="276">
        <v>2</v>
      </c>
      <c r="O75" s="289">
        <v>4</v>
      </c>
      <c r="P75" s="276">
        <v>4</v>
      </c>
      <c r="Q75" s="276">
        <v>4</v>
      </c>
      <c r="R75" s="276">
        <v>4</v>
      </c>
      <c r="S75" s="289">
        <v>2</v>
      </c>
      <c r="T75" s="276">
        <v>4</v>
      </c>
      <c r="U75" s="276">
        <v>2</v>
      </c>
      <c r="V75" s="276">
        <v>4</v>
      </c>
      <c r="W75" s="289">
        <v>2</v>
      </c>
      <c r="X75" s="276">
        <v>4</v>
      </c>
      <c r="Y75" s="276">
        <v>2</v>
      </c>
      <c r="Z75" s="278">
        <v>4</v>
      </c>
      <c r="AA75" s="309"/>
      <c r="AB75" s="309"/>
      <c r="AC75" s="318"/>
      <c r="AD75" s="319" t="s">
        <v>72</v>
      </c>
      <c r="AE75" s="289">
        <v>2</v>
      </c>
      <c r="AF75" s="276">
        <v>4</v>
      </c>
      <c r="AG75" s="276">
        <v>2</v>
      </c>
      <c r="AH75" s="278">
        <v>4</v>
      </c>
      <c r="AI75" s="289">
        <v>2</v>
      </c>
      <c r="AJ75" s="276">
        <v>4</v>
      </c>
      <c r="AK75" s="276">
        <v>2</v>
      </c>
      <c r="AL75" s="278">
        <v>4</v>
      </c>
      <c r="AM75" s="289">
        <v>2</v>
      </c>
      <c r="AN75" s="276">
        <v>4</v>
      </c>
      <c r="AO75" s="290">
        <v>4</v>
      </c>
      <c r="AP75" s="276">
        <v>4</v>
      </c>
      <c r="AQ75" s="289">
        <v>4</v>
      </c>
      <c r="AR75" s="276">
        <v>4</v>
      </c>
      <c r="AS75" s="276">
        <v>4</v>
      </c>
      <c r="AT75" s="277">
        <v>4</v>
      </c>
      <c r="AU75" s="268">
        <v>2</v>
      </c>
      <c r="AV75" s="267">
        <v>4</v>
      </c>
      <c r="AW75" s="270">
        <v>2</v>
      </c>
      <c r="AX75" s="291">
        <v>2</v>
      </c>
      <c r="AY75" s="273"/>
    </row>
    <row r="76" spans="1:51" s="274" customFormat="1" ht="12" customHeight="1">
      <c r="A76" s="262"/>
      <c r="B76" s="263" t="s">
        <v>73</v>
      </c>
      <c r="C76" s="264">
        <v>4</v>
      </c>
      <c r="D76" s="275">
        <v>4</v>
      </c>
      <c r="E76" s="266">
        <v>4</v>
      </c>
      <c r="F76" s="266">
        <v>4</v>
      </c>
      <c r="G76" s="264">
        <v>1</v>
      </c>
      <c r="H76" s="275">
        <v>4</v>
      </c>
      <c r="I76" s="266">
        <v>1</v>
      </c>
      <c r="J76" s="266">
        <v>1</v>
      </c>
      <c r="K76" s="264">
        <v>1</v>
      </c>
      <c r="L76" s="275">
        <v>4</v>
      </c>
      <c r="M76" s="266">
        <v>1</v>
      </c>
      <c r="N76" s="266">
        <v>1</v>
      </c>
      <c r="O76" s="264">
        <v>4</v>
      </c>
      <c r="P76" s="275">
        <v>4</v>
      </c>
      <c r="Q76" s="266">
        <v>4</v>
      </c>
      <c r="R76" s="266">
        <v>4</v>
      </c>
      <c r="S76" s="264">
        <v>1</v>
      </c>
      <c r="T76" s="275">
        <v>4</v>
      </c>
      <c r="U76" s="266">
        <v>1</v>
      </c>
      <c r="V76" s="266">
        <v>1</v>
      </c>
      <c r="W76" s="264">
        <v>4</v>
      </c>
      <c r="X76" s="275">
        <v>4</v>
      </c>
      <c r="Y76" s="266">
        <v>4</v>
      </c>
      <c r="Z76" s="291">
        <v>4</v>
      </c>
      <c r="AA76" s="310"/>
      <c r="AB76" s="310"/>
      <c r="AC76" s="318"/>
      <c r="AD76" s="319" t="s">
        <v>73</v>
      </c>
      <c r="AE76" s="264">
        <v>4</v>
      </c>
      <c r="AF76" s="275">
        <v>4</v>
      </c>
      <c r="AG76" s="266">
        <v>4</v>
      </c>
      <c r="AH76" s="291">
        <v>4</v>
      </c>
      <c r="AI76" s="264">
        <v>4</v>
      </c>
      <c r="AJ76" s="275">
        <v>4</v>
      </c>
      <c r="AK76" s="266">
        <v>4</v>
      </c>
      <c r="AL76" s="291">
        <v>4</v>
      </c>
      <c r="AM76" s="264">
        <v>4</v>
      </c>
      <c r="AN76" s="275">
        <v>4</v>
      </c>
      <c r="AO76" s="287">
        <v>4</v>
      </c>
      <c r="AP76" s="266">
        <v>4</v>
      </c>
      <c r="AQ76" s="264">
        <v>4</v>
      </c>
      <c r="AR76" s="275">
        <v>4</v>
      </c>
      <c r="AS76" s="266">
        <v>4</v>
      </c>
      <c r="AT76" s="266">
        <v>4</v>
      </c>
      <c r="AU76" s="268">
        <v>2</v>
      </c>
      <c r="AV76" s="267">
        <v>4</v>
      </c>
      <c r="AW76" s="270">
        <v>2</v>
      </c>
      <c r="AX76" s="291">
        <v>1</v>
      </c>
      <c r="AY76" s="273"/>
    </row>
    <row r="77" spans="1:51" s="274" customFormat="1" ht="12" customHeight="1">
      <c r="A77" s="262"/>
      <c r="B77" s="263" t="s">
        <v>74</v>
      </c>
      <c r="C77" s="268">
        <v>4</v>
      </c>
      <c r="D77" s="267">
        <v>4</v>
      </c>
      <c r="E77" s="266">
        <v>4</v>
      </c>
      <c r="F77" s="266">
        <v>4</v>
      </c>
      <c r="G77" s="268">
        <v>2</v>
      </c>
      <c r="H77" s="267">
        <v>3</v>
      </c>
      <c r="I77" s="266">
        <v>1</v>
      </c>
      <c r="J77" s="266">
        <v>2</v>
      </c>
      <c r="K77" s="293">
        <v>2</v>
      </c>
      <c r="L77" s="288">
        <v>3</v>
      </c>
      <c r="M77" s="288">
        <v>2</v>
      </c>
      <c r="N77" s="288">
        <v>2</v>
      </c>
      <c r="O77" s="293">
        <v>2</v>
      </c>
      <c r="P77" s="288">
        <v>3</v>
      </c>
      <c r="Q77" s="288">
        <v>2</v>
      </c>
      <c r="R77" s="288">
        <v>2</v>
      </c>
      <c r="S77" s="293">
        <v>2</v>
      </c>
      <c r="T77" s="288">
        <v>3</v>
      </c>
      <c r="U77" s="288">
        <v>2</v>
      </c>
      <c r="V77" s="288">
        <v>2</v>
      </c>
      <c r="W77" s="293">
        <v>2</v>
      </c>
      <c r="X77" s="288">
        <v>3</v>
      </c>
      <c r="Y77" s="288">
        <v>2</v>
      </c>
      <c r="Z77" s="294">
        <v>2</v>
      </c>
      <c r="AA77" s="310"/>
      <c r="AB77" s="310"/>
      <c r="AC77" s="318"/>
      <c r="AD77" s="319" t="s">
        <v>74</v>
      </c>
      <c r="AE77" s="293">
        <v>2</v>
      </c>
      <c r="AF77" s="288">
        <v>3</v>
      </c>
      <c r="AG77" s="288">
        <v>2</v>
      </c>
      <c r="AH77" s="294">
        <v>2</v>
      </c>
      <c r="AI77" s="293">
        <v>2</v>
      </c>
      <c r="AJ77" s="288">
        <v>3</v>
      </c>
      <c r="AK77" s="288">
        <v>2</v>
      </c>
      <c r="AL77" s="294">
        <v>2</v>
      </c>
      <c r="AM77" s="293">
        <v>4</v>
      </c>
      <c r="AN77" s="288">
        <v>4</v>
      </c>
      <c r="AO77" s="292">
        <v>4</v>
      </c>
      <c r="AP77" s="288">
        <v>4</v>
      </c>
      <c r="AQ77" s="293">
        <v>2</v>
      </c>
      <c r="AR77" s="288">
        <v>4</v>
      </c>
      <c r="AS77" s="288">
        <v>2</v>
      </c>
      <c r="AT77" s="295">
        <v>2</v>
      </c>
      <c r="AU77" s="268">
        <v>4</v>
      </c>
      <c r="AV77" s="267">
        <v>3</v>
      </c>
      <c r="AW77" s="270">
        <v>2</v>
      </c>
      <c r="AX77" s="271">
        <v>2</v>
      </c>
      <c r="AY77" s="273"/>
    </row>
    <row r="78" spans="1:51" s="274" customFormat="1" ht="12" customHeight="1">
      <c r="A78" s="262"/>
      <c r="B78" s="263" t="s">
        <v>75</v>
      </c>
      <c r="C78" s="268">
        <v>4</v>
      </c>
      <c r="D78" s="267">
        <v>4</v>
      </c>
      <c r="E78" s="266">
        <v>4</v>
      </c>
      <c r="F78" s="266">
        <v>4</v>
      </c>
      <c r="G78" s="268">
        <v>2</v>
      </c>
      <c r="H78" s="267">
        <v>3</v>
      </c>
      <c r="I78" s="266">
        <v>1</v>
      </c>
      <c r="J78" s="266">
        <v>2</v>
      </c>
      <c r="K78" s="289">
        <v>2</v>
      </c>
      <c r="L78" s="267">
        <v>4</v>
      </c>
      <c r="M78" s="266">
        <v>4</v>
      </c>
      <c r="N78" s="266">
        <v>1</v>
      </c>
      <c r="O78" s="289">
        <v>2</v>
      </c>
      <c r="P78" s="267">
        <v>4</v>
      </c>
      <c r="Q78" s="266">
        <v>1</v>
      </c>
      <c r="R78" s="276">
        <v>4</v>
      </c>
      <c r="S78" s="289">
        <v>2</v>
      </c>
      <c r="T78" s="267">
        <v>4</v>
      </c>
      <c r="U78" s="266">
        <v>1</v>
      </c>
      <c r="V78" s="276">
        <v>4</v>
      </c>
      <c r="W78" s="289">
        <v>2</v>
      </c>
      <c r="X78" s="267">
        <v>4</v>
      </c>
      <c r="Y78" s="266">
        <v>2</v>
      </c>
      <c r="Z78" s="278">
        <v>4</v>
      </c>
      <c r="AA78" s="309"/>
      <c r="AB78" s="309"/>
      <c r="AC78" s="318"/>
      <c r="AD78" s="319" t="s">
        <v>75</v>
      </c>
      <c r="AE78" s="289">
        <v>2</v>
      </c>
      <c r="AF78" s="267">
        <v>4</v>
      </c>
      <c r="AG78" s="266">
        <v>2</v>
      </c>
      <c r="AH78" s="278">
        <v>4</v>
      </c>
      <c r="AI78" s="289">
        <v>4</v>
      </c>
      <c r="AJ78" s="267">
        <v>4</v>
      </c>
      <c r="AK78" s="266">
        <v>4</v>
      </c>
      <c r="AL78" s="278">
        <v>4</v>
      </c>
      <c r="AM78" s="289">
        <v>2</v>
      </c>
      <c r="AN78" s="267">
        <v>4</v>
      </c>
      <c r="AO78" s="287">
        <v>1</v>
      </c>
      <c r="AP78" s="276">
        <v>4</v>
      </c>
      <c r="AQ78" s="289">
        <v>4</v>
      </c>
      <c r="AR78" s="267">
        <v>4</v>
      </c>
      <c r="AS78" s="266">
        <v>4</v>
      </c>
      <c r="AT78" s="277">
        <v>4</v>
      </c>
      <c r="AU78" s="268">
        <v>4</v>
      </c>
      <c r="AV78" s="267">
        <v>4</v>
      </c>
      <c r="AW78" s="266">
        <v>4</v>
      </c>
      <c r="AX78" s="291">
        <v>4</v>
      </c>
      <c r="AY78" s="273"/>
    </row>
    <row r="79" spans="1:51" s="274" customFormat="1" ht="12" customHeight="1" thickBot="1">
      <c r="A79" s="296"/>
      <c r="B79" s="297" t="s">
        <v>76</v>
      </c>
      <c r="C79" s="298">
        <v>4</v>
      </c>
      <c r="D79" s="299">
        <v>4</v>
      </c>
      <c r="E79" s="300">
        <v>4</v>
      </c>
      <c r="F79" s="300">
        <v>4</v>
      </c>
      <c r="G79" s="298">
        <v>1</v>
      </c>
      <c r="H79" s="299">
        <v>4</v>
      </c>
      <c r="I79" s="300">
        <v>1</v>
      </c>
      <c r="J79" s="300">
        <v>1</v>
      </c>
      <c r="K79" s="298">
        <v>1</v>
      </c>
      <c r="L79" s="299">
        <v>4</v>
      </c>
      <c r="M79" s="300">
        <v>1</v>
      </c>
      <c r="N79" s="300">
        <v>1</v>
      </c>
      <c r="O79" s="301">
        <v>4</v>
      </c>
      <c r="P79" s="302">
        <v>4</v>
      </c>
      <c r="Q79" s="302">
        <v>4</v>
      </c>
      <c r="R79" s="302">
        <v>4</v>
      </c>
      <c r="S79" s="301">
        <v>1</v>
      </c>
      <c r="T79" s="302">
        <v>4</v>
      </c>
      <c r="U79" s="302">
        <v>2</v>
      </c>
      <c r="V79" s="302">
        <v>4</v>
      </c>
      <c r="W79" s="301">
        <v>1</v>
      </c>
      <c r="X79" s="302">
        <v>4</v>
      </c>
      <c r="Y79" s="302">
        <v>1</v>
      </c>
      <c r="Z79" s="304">
        <v>1</v>
      </c>
      <c r="AA79" s="309"/>
      <c r="AB79" s="309"/>
      <c r="AC79" s="320"/>
      <c r="AD79" s="321" t="s">
        <v>76</v>
      </c>
      <c r="AE79" s="301">
        <v>1</v>
      </c>
      <c r="AF79" s="302">
        <v>4</v>
      </c>
      <c r="AG79" s="302">
        <v>2</v>
      </c>
      <c r="AH79" s="304">
        <v>4</v>
      </c>
      <c r="AI79" s="301">
        <v>1</v>
      </c>
      <c r="AJ79" s="302">
        <v>4</v>
      </c>
      <c r="AK79" s="302">
        <v>2</v>
      </c>
      <c r="AL79" s="304">
        <v>4</v>
      </c>
      <c r="AM79" s="301">
        <v>4</v>
      </c>
      <c r="AN79" s="302">
        <v>4</v>
      </c>
      <c r="AO79" s="305">
        <v>4</v>
      </c>
      <c r="AP79" s="302">
        <v>4</v>
      </c>
      <c r="AQ79" s="301">
        <v>4</v>
      </c>
      <c r="AR79" s="302">
        <v>4</v>
      </c>
      <c r="AS79" s="302">
        <v>4</v>
      </c>
      <c r="AT79" s="303">
        <v>4</v>
      </c>
      <c r="AU79" s="298">
        <v>1</v>
      </c>
      <c r="AV79" s="299">
        <v>4</v>
      </c>
      <c r="AW79" s="300">
        <v>1</v>
      </c>
      <c r="AX79" s="306">
        <v>1</v>
      </c>
      <c r="AY79" s="273"/>
    </row>
    <row r="80" spans="3:8" s="274" customFormat="1" ht="12" customHeight="1">
      <c r="C80" s="307" t="s">
        <v>202</v>
      </c>
      <c r="D80" s="307"/>
      <c r="G80" s="307"/>
      <c r="H80" s="307"/>
    </row>
    <row r="81" s="15" customFormat="1" ht="17.25"/>
    <row r="82" s="15" customFormat="1" ht="17.25"/>
    <row r="83" s="15" customFormat="1" ht="17.25"/>
    <row r="84" s="15" customFormat="1" ht="17.25"/>
    <row r="85" s="15" customFormat="1" ht="17.25"/>
    <row r="86" s="15" customFormat="1" ht="17.25"/>
    <row r="87" s="15" customFormat="1" ht="17.25"/>
    <row r="88" s="15" customFormat="1" ht="17.25"/>
    <row r="89" s="15" customFormat="1" ht="17.25"/>
    <row r="90" s="15" customFormat="1" ht="17.25"/>
    <row r="91" s="15" customFormat="1" ht="17.25"/>
    <row r="92" s="15" customFormat="1" ht="17.25"/>
    <row r="93" s="15" customFormat="1" ht="17.25"/>
    <row r="94" s="15" customFormat="1" ht="17.25"/>
    <row r="95" s="15" customFormat="1" ht="17.25"/>
    <row r="96" s="15" customFormat="1" ht="17.25"/>
    <row r="97" s="15" customFormat="1" ht="17.25"/>
    <row r="98" s="15" customFormat="1" ht="17.25"/>
    <row r="99" s="15" customFormat="1" ht="17.25"/>
    <row r="100" s="15" customFormat="1" ht="17.25"/>
    <row r="101" s="15" customFormat="1" ht="17.25"/>
    <row r="102" s="15" customFormat="1" ht="17.25"/>
    <row r="103" s="15" customFormat="1" ht="17.25"/>
    <row r="104" s="15" customFormat="1" ht="17.25"/>
    <row r="105" s="15" customFormat="1" ht="17.25"/>
    <row r="106" s="15" customFormat="1" ht="17.25"/>
    <row r="107" s="15" customFormat="1" ht="17.25"/>
    <row r="108" s="15" customFormat="1" ht="17.25"/>
    <row r="109" s="15" customFormat="1" ht="17.25"/>
    <row r="110" s="15" customFormat="1" ht="17.25"/>
    <row r="111" s="15" customFormat="1" ht="17.25"/>
    <row r="112" s="15" customFormat="1" ht="17.25"/>
    <row r="113" s="15" customFormat="1" ht="17.25"/>
    <row r="114" s="15" customFormat="1" ht="17.25"/>
    <row r="115" s="15" customFormat="1" ht="17.25"/>
    <row r="116" s="15" customFormat="1" ht="17.25"/>
    <row r="117" s="15" customFormat="1" ht="17.25"/>
    <row r="118" s="15" customFormat="1" ht="17.25"/>
    <row r="119" s="15" customFormat="1" ht="17.25"/>
    <row r="120" s="15" customFormat="1" ht="17.25"/>
    <row r="121" s="15" customFormat="1" ht="17.25"/>
    <row r="122" s="15" customFormat="1" ht="17.25"/>
    <row r="123" s="15" customFormat="1" ht="17.25"/>
    <row r="124" s="15" customFormat="1" ht="17.25"/>
    <row r="125" s="15" customFormat="1" ht="17.25"/>
    <row r="126" s="15" customFormat="1" ht="17.25"/>
    <row r="127" s="15" customFormat="1" ht="17.25"/>
    <row r="128" s="15" customFormat="1" ht="17.25"/>
    <row r="129" s="15" customFormat="1" ht="17.25"/>
    <row r="130" s="15" customFormat="1" ht="17.25"/>
    <row r="131" s="15" customFormat="1" ht="17.25"/>
    <row r="132" s="15" customFormat="1" ht="17.25"/>
    <row r="133" s="15" customFormat="1" ht="17.25"/>
    <row r="134" s="15" customFormat="1" ht="17.25"/>
    <row r="135" s="15" customFormat="1" ht="17.25"/>
    <row r="136" s="15" customFormat="1" ht="17.25"/>
    <row r="137" s="15" customFormat="1" ht="17.25"/>
    <row r="138" s="15" customFormat="1" ht="17.25"/>
    <row r="139" s="15" customFormat="1" ht="17.25"/>
    <row r="140" s="15" customFormat="1" ht="17.25"/>
    <row r="141" s="15" customFormat="1" ht="17.25"/>
    <row r="142" s="15" customFormat="1" ht="17.25"/>
    <row r="143" s="15" customFormat="1" ht="17.25"/>
    <row r="144" s="15" customFormat="1" ht="17.25"/>
    <row r="145" s="15" customFormat="1" ht="17.25"/>
    <row r="146" s="15" customFormat="1" ht="17.25"/>
    <row r="147" s="15" customFormat="1" ht="17.25"/>
    <row r="148" s="15" customFormat="1" ht="17.25"/>
    <row r="149" s="15" customFormat="1" ht="17.25"/>
    <row r="150" s="15" customFormat="1" ht="17.25"/>
    <row r="151" s="15" customFormat="1" ht="17.25"/>
    <row r="152" s="15" customFormat="1" ht="17.25"/>
    <row r="153" s="15" customFormat="1" ht="17.25"/>
    <row r="154" s="15" customFormat="1" ht="17.25"/>
    <row r="155" s="15" customFormat="1" ht="17.25"/>
    <row r="156" s="15" customFormat="1" ht="17.25"/>
    <row r="157" s="15" customFormat="1" ht="17.25"/>
    <row r="158" s="15" customFormat="1" ht="17.25"/>
    <row r="159" s="15" customFormat="1" ht="17.25"/>
    <row r="160" s="15" customFormat="1" ht="17.25"/>
    <row r="161" s="15" customFormat="1" ht="17.25"/>
    <row r="162" s="15" customFormat="1" ht="17.25"/>
    <row r="163" s="15" customFormat="1" ht="17.25"/>
    <row r="164" s="15" customFormat="1" ht="17.25"/>
    <row r="165" s="15" customFormat="1" ht="17.25"/>
    <row r="166" s="15" customFormat="1" ht="17.25"/>
    <row r="167" s="15" customFormat="1" ht="17.25"/>
    <row r="168" s="15" customFormat="1" ht="17.25"/>
    <row r="169" s="15" customFormat="1" ht="17.25"/>
    <row r="170" s="15" customFormat="1" ht="17.25"/>
    <row r="171" s="15" customFormat="1" ht="17.25"/>
    <row r="172" s="15" customFormat="1" ht="17.25"/>
    <row r="173" s="15" customFormat="1" ht="17.25"/>
    <row r="174" s="15" customFormat="1" ht="17.25"/>
    <row r="175" s="15" customFormat="1" ht="17.25"/>
    <row r="176" s="15" customFormat="1" ht="17.25"/>
    <row r="177" s="15" customFormat="1" ht="17.25"/>
    <row r="178" s="15" customFormat="1" ht="17.25"/>
    <row r="179" s="15" customFormat="1" ht="17.25"/>
    <row r="180" s="15" customFormat="1" ht="17.25"/>
    <row r="181" s="15" customFormat="1" ht="17.25"/>
    <row r="182" s="15" customFormat="1" ht="17.25"/>
    <row r="183" s="15" customFormat="1" ht="17.25"/>
    <row r="184" s="15" customFormat="1" ht="17.25"/>
    <row r="185" s="15" customFormat="1" ht="17.25"/>
    <row r="186" s="15" customFormat="1" ht="17.25"/>
    <row r="187" s="15" customFormat="1" ht="17.25"/>
    <row r="188" s="15" customFormat="1" ht="17.25"/>
    <row r="189" s="15" customFormat="1" ht="17.25"/>
    <row r="190" s="15" customFormat="1" ht="17.25"/>
    <row r="191" s="15" customFormat="1" ht="17.25"/>
    <row r="192" s="15" customFormat="1" ht="17.25"/>
    <row r="193" s="15" customFormat="1" ht="17.25"/>
    <row r="194" s="15" customFormat="1" ht="17.25"/>
    <row r="195" s="15" customFormat="1" ht="17.25"/>
    <row r="196" s="15" customFormat="1" ht="17.25"/>
    <row r="197" s="15" customFormat="1" ht="17.25"/>
    <row r="198" s="15" customFormat="1" ht="17.25"/>
    <row r="199" s="15" customFormat="1" ht="17.25"/>
    <row r="200" s="15" customFormat="1" ht="17.25"/>
    <row r="201" s="15" customFormat="1" ht="17.25"/>
    <row r="202" s="15" customFormat="1" ht="17.25"/>
    <row r="203" s="15" customFormat="1" ht="17.25"/>
    <row r="204" s="15" customFormat="1" ht="17.25"/>
    <row r="205" s="15" customFormat="1" ht="17.25"/>
    <row r="206" s="15" customFormat="1" ht="17.25"/>
    <row r="207" s="15" customFormat="1" ht="17.25"/>
    <row r="208" s="15" customFormat="1" ht="17.25"/>
    <row r="209" s="15" customFormat="1" ht="17.25"/>
    <row r="210" s="15" customFormat="1" ht="17.25"/>
    <row r="211" s="15" customFormat="1" ht="17.25"/>
    <row r="212" s="15" customFormat="1" ht="17.25"/>
    <row r="213" s="15" customFormat="1" ht="17.25"/>
    <row r="214" s="15" customFormat="1" ht="17.25"/>
    <row r="215" s="15" customFormat="1" ht="17.25"/>
    <row r="216" s="15" customFormat="1" ht="17.25"/>
    <row r="217" s="15" customFormat="1" ht="17.25"/>
    <row r="218" s="15" customFormat="1" ht="17.25"/>
    <row r="219" s="15" customFormat="1" ht="17.25"/>
    <row r="220" s="15" customFormat="1" ht="17.25"/>
    <row r="221" s="15" customFormat="1" ht="17.25"/>
    <row r="222" s="15" customFormat="1" ht="17.25"/>
    <row r="223" s="15" customFormat="1" ht="17.25"/>
    <row r="224" s="15" customFormat="1" ht="17.25"/>
  </sheetData>
  <mergeCells count="46">
    <mergeCell ref="AM3:AP3"/>
    <mergeCell ref="AQ2:AT3"/>
    <mergeCell ref="AD2:AD5"/>
    <mergeCell ref="AU2:AX3"/>
    <mergeCell ref="AE3:AH3"/>
    <mergeCell ref="AX4:AX5"/>
    <mergeCell ref="AO4:AO5"/>
    <mergeCell ref="AP4:AP5"/>
    <mergeCell ref="AS4:AS5"/>
    <mergeCell ref="AT4:AT5"/>
    <mergeCell ref="G4:H4"/>
    <mergeCell ref="K4:L4"/>
    <mergeCell ref="O4:P4"/>
    <mergeCell ref="M4:M5"/>
    <mergeCell ref="N4:N5"/>
    <mergeCell ref="S4:T4"/>
    <mergeCell ref="W4:X4"/>
    <mergeCell ref="AI3:AL3"/>
    <mergeCell ref="AE4:AF4"/>
    <mergeCell ref="U4:U5"/>
    <mergeCell ref="V4:V5"/>
    <mergeCell ref="Y4:Y5"/>
    <mergeCell ref="Z4:Z5"/>
    <mergeCell ref="AG4:AG5"/>
    <mergeCell ref="AH4:AH5"/>
    <mergeCell ref="K2:N3"/>
    <mergeCell ref="O3:R3"/>
    <mergeCell ref="S3:V3"/>
    <mergeCell ref="W3:Z3"/>
    <mergeCell ref="AQ4:AR4"/>
    <mergeCell ref="AU4:AV4"/>
    <mergeCell ref="AW4:AW5"/>
    <mergeCell ref="AI4:AJ4"/>
    <mergeCell ref="AM4:AN4"/>
    <mergeCell ref="AK4:AK5"/>
    <mergeCell ref="AL4:AL5"/>
    <mergeCell ref="Q4:Q5"/>
    <mergeCell ref="R4:R5"/>
    <mergeCell ref="A2:B5"/>
    <mergeCell ref="E4:E5"/>
    <mergeCell ref="F4:F5"/>
    <mergeCell ref="J4:J5"/>
    <mergeCell ref="I4:I5"/>
    <mergeCell ref="C2:F3"/>
    <mergeCell ref="G2:J3"/>
    <mergeCell ref="C4:D4"/>
  </mergeCells>
  <printOptions horizontalCentered="1"/>
  <pageMargins left="0.7874015748031497" right="0.6692913385826772" top="0.4724409448818898" bottom="0.6299212598425197" header="0" footer="0"/>
  <pageSetup horizontalDpi="400" verticalDpi="400" orientation="portrait" paperSize="9" scale="88" r:id="rId1"/>
  <colBreaks count="1" manualBreakCount="1">
    <brk id="27" max="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85"/>
  <sheetViews>
    <sheetView showGridLines="0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9" sqref="Q9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9" customFormat="1" ht="12" customHeight="1" thickBot="1">
      <c r="B1" s="42" t="s">
        <v>233</v>
      </c>
      <c r="C1" s="43"/>
      <c r="D1" s="43"/>
      <c r="E1" s="323"/>
      <c r="H1" s="39" t="s">
        <v>151</v>
      </c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 t="s">
        <v>234</v>
      </c>
      <c r="V1" s="323"/>
      <c r="W1" s="323"/>
      <c r="X1" s="323"/>
    </row>
    <row r="2" spans="1:25" s="39" customFormat="1" ht="12" customHeight="1">
      <c r="A2" s="444" t="s">
        <v>207</v>
      </c>
      <c r="B2" s="434"/>
      <c r="C2" s="444" t="s">
        <v>208</v>
      </c>
      <c r="D2" s="434"/>
      <c r="E2" s="444" t="s">
        <v>152</v>
      </c>
      <c r="F2" s="434"/>
      <c r="G2" s="427" t="s">
        <v>153</v>
      </c>
      <c r="H2" s="429"/>
      <c r="I2" s="450" t="s">
        <v>154</v>
      </c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2"/>
      <c r="U2" s="460" t="s">
        <v>79</v>
      </c>
      <c r="V2" s="461"/>
      <c r="W2" s="456" t="s">
        <v>78</v>
      </c>
      <c r="X2" s="447"/>
      <c r="Y2" s="324"/>
    </row>
    <row r="3" spans="1:25" s="39" customFormat="1" ht="12" customHeight="1">
      <c r="A3" s="435"/>
      <c r="B3" s="436"/>
      <c r="C3" s="422"/>
      <c r="D3" s="424"/>
      <c r="E3" s="422"/>
      <c r="F3" s="424"/>
      <c r="G3" s="430"/>
      <c r="H3" s="432"/>
      <c r="I3" s="453" t="s">
        <v>155</v>
      </c>
      <c r="J3" s="454"/>
      <c r="K3" s="455" t="s">
        <v>213</v>
      </c>
      <c r="L3" s="454"/>
      <c r="M3" s="455" t="s">
        <v>186</v>
      </c>
      <c r="N3" s="454"/>
      <c r="O3" s="455" t="s">
        <v>187</v>
      </c>
      <c r="P3" s="454"/>
      <c r="Q3" s="455" t="s">
        <v>188</v>
      </c>
      <c r="R3" s="454"/>
      <c r="S3" s="455" t="s">
        <v>189</v>
      </c>
      <c r="T3" s="459"/>
      <c r="U3" s="462"/>
      <c r="V3" s="463"/>
      <c r="W3" s="457"/>
      <c r="X3" s="458"/>
      <c r="Y3" s="324"/>
    </row>
    <row r="4" spans="1:25" s="39" customFormat="1" ht="24" customHeight="1" thickBot="1">
      <c r="A4" s="437"/>
      <c r="B4" s="438"/>
      <c r="C4" s="354" t="s">
        <v>214</v>
      </c>
      <c r="D4" s="355" t="s">
        <v>156</v>
      </c>
      <c r="E4" s="356" t="s">
        <v>157</v>
      </c>
      <c r="F4" s="357" t="s">
        <v>156</v>
      </c>
      <c r="G4" s="356" t="s">
        <v>157</v>
      </c>
      <c r="H4" s="357" t="s">
        <v>156</v>
      </c>
      <c r="I4" s="356" t="s">
        <v>157</v>
      </c>
      <c r="J4" s="358" t="s">
        <v>156</v>
      </c>
      <c r="K4" s="359" t="s">
        <v>157</v>
      </c>
      <c r="L4" s="358" t="s">
        <v>156</v>
      </c>
      <c r="M4" s="359" t="s">
        <v>157</v>
      </c>
      <c r="N4" s="358" t="s">
        <v>156</v>
      </c>
      <c r="O4" s="359" t="s">
        <v>157</v>
      </c>
      <c r="P4" s="358" t="s">
        <v>156</v>
      </c>
      <c r="Q4" s="359" t="s">
        <v>157</v>
      </c>
      <c r="R4" s="358" t="s">
        <v>156</v>
      </c>
      <c r="S4" s="359" t="s">
        <v>157</v>
      </c>
      <c r="T4" s="357" t="s">
        <v>156</v>
      </c>
      <c r="U4" s="356" t="s">
        <v>157</v>
      </c>
      <c r="V4" s="357" t="s">
        <v>156</v>
      </c>
      <c r="W4" s="356" t="s">
        <v>157</v>
      </c>
      <c r="X4" s="400" t="s">
        <v>156</v>
      </c>
      <c r="Y4" s="324"/>
    </row>
    <row r="5" spans="1:25" s="39" customFormat="1" ht="12" customHeight="1">
      <c r="A5" s="47"/>
      <c r="B5" s="327" t="s">
        <v>3</v>
      </c>
      <c r="C5" s="328">
        <v>4</v>
      </c>
      <c r="D5" s="248"/>
      <c r="E5" s="247">
        <v>2</v>
      </c>
      <c r="F5" s="329"/>
      <c r="G5" s="247">
        <v>2</v>
      </c>
      <c r="H5" s="330"/>
      <c r="I5" s="331">
        <v>2</v>
      </c>
      <c r="J5" s="332"/>
      <c r="K5" s="333">
        <v>2</v>
      </c>
      <c r="L5" s="332"/>
      <c r="M5" s="333">
        <v>2</v>
      </c>
      <c r="N5" s="332"/>
      <c r="O5" s="333">
        <v>2</v>
      </c>
      <c r="P5" s="332"/>
      <c r="Q5" s="333">
        <v>4</v>
      </c>
      <c r="R5" s="332"/>
      <c r="S5" s="333">
        <v>4</v>
      </c>
      <c r="T5" s="332"/>
      <c r="U5" s="331">
        <v>4</v>
      </c>
      <c r="V5" s="334"/>
      <c r="W5" s="255">
        <v>4</v>
      </c>
      <c r="X5" s="374"/>
      <c r="Y5" s="324"/>
    </row>
    <row r="6" spans="1:25" s="39" customFormat="1" ht="12" customHeight="1">
      <c r="A6" s="47"/>
      <c r="B6" s="327" t="s">
        <v>4</v>
      </c>
      <c r="C6" s="335">
        <v>4</v>
      </c>
      <c r="D6" s="248"/>
      <c r="E6" s="247">
        <v>2</v>
      </c>
      <c r="F6" s="336"/>
      <c r="G6" s="247">
        <v>2</v>
      </c>
      <c r="H6" s="336"/>
      <c r="I6" s="247">
        <v>2</v>
      </c>
      <c r="J6" s="337"/>
      <c r="K6" s="248">
        <v>2</v>
      </c>
      <c r="L6" s="337"/>
      <c r="M6" s="248">
        <v>2</v>
      </c>
      <c r="N6" s="337"/>
      <c r="O6" s="248">
        <v>2</v>
      </c>
      <c r="P6" s="337"/>
      <c r="Q6" s="248">
        <v>2</v>
      </c>
      <c r="R6" s="337"/>
      <c r="S6" s="257">
        <v>2</v>
      </c>
      <c r="T6" s="336"/>
      <c r="U6" s="247">
        <v>4</v>
      </c>
      <c r="V6" s="338"/>
      <c r="W6" s="247">
        <v>2</v>
      </c>
      <c r="X6" s="379"/>
      <c r="Y6" s="324"/>
    </row>
    <row r="7" spans="1:25" s="39" customFormat="1" ht="12" customHeight="1">
      <c r="A7" s="47"/>
      <c r="B7" s="327" t="s">
        <v>5</v>
      </c>
      <c r="C7" s="335">
        <v>4</v>
      </c>
      <c r="D7" s="248"/>
      <c r="E7" s="247">
        <v>2</v>
      </c>
      <c r="F7" s="336"/>
      <c r="G7" s="247">
        <v>2</v>
      </c>
      <c r="H7" s="336"/>
      <c r="I7" s="247">
        <v>2</v>
      </c>
      <c r="J7" s="337"/>
      <c r="K7" s="248">
        <v>2</v>
      </c>
      <c r="L7" s="337"/>
      <c r="M7" s="248">
        <v>2</v>
      </c>
      <c r="N7" s="337"/>
      <c r="O7" s="248">
        <v>2</v>
      </c>
      <c r="P7" s="337"/>
      <c r="Q7" s="248">
        <v>2</v>
      </c>
      <c r="R7" s="337"/>
      <c r="S7" s="257">
        <v>4</v>
      </c>
      <c r="T7" s="336"/>
      <c r="U7" s="247">
        <v>2</v>
      </c>
      <c r="V7" s="338"/>
      <c r="W7" s="247">
        <v>2</v>
      </c>
      <c r="X7" s="379"/>
      <c r="Y7" s="324"/>
    </row>
    <row r="8" spans="1:25" s="39" customFormat="1" ht="12" customHeight="1">
      <c r="A8" s="47"/>
      <c r="B8" s="327" t="s">
        <v>6</v>
      </c>
      <c r="C8" s="335">
        <v>4</v>
      </c>
      <c r="D8" s="248"/>
      <c r="E8" s="247">
        <v>2</v>
      </c>
      <c r="F8" s="336"/>
      <c r="G8" s="339">
        <v>4</v>
      </c>
      <c r="H8" s="340"/>
      <c r="I8" s="339">
        <v>2</v>
      </c>
      <c r="J8" s="337"/>
      <c r="K8" s="326">
        <v>2</v>
      </c>
      <c r="L8" s="337"/>
      <c r="M8" s="326">
        <v>2</v>
      </c>
      <c r="N8" s="337"/>
      <c r="O8" s="326">
        <v>2</v>
      </c>
      <c r="P8" s="337"/>
      <c r="Q8" s="326">
        <v>2</v>
      </c>
      <c r="R8" s="337"/>
      <c r="S8" s="326">
        <v>4</v>
      </c>
      <c r="T8" s="336"/>
      <c r="U8" s="339">
        <v>2</v>
      </c>
      <c r="V8" s="338"/>
      <c r="W8" s="247">
        <v>4</v>
      </c>
      <c r="X8" s="374"/>
      <c r="Y8" s="324"/>
    </row>
    <row r="9" spans="1:25" s="39" customFormat="1" ht="12" customHeight="1">
      <c r="A9" s="47"/>
      <c r="B9" s="327" t="s">
        <v>7</v>
      </c>
      <c r="C9" s="335">
        <v>4</v>
      </c>
      <c r="D9" s="248"/>
      <c r="E9" s="247">
        <v>2</v>
      </c>
      <c r="F9" s="336"/>
      <c r="G9" s="247">
        <v>2</v>
      </c>
      <c r="H9" s="340"/>
      <c r="I9" s="247">
        <v>2</v>
      </c>
      <c r="J9" s="340"/>
      <c r="K9" s="248">
        <v>2</v>
      </c>
      <c r="L9" s="340"/>
      <c r="M9" s="248">
        <v>2</v>
      </c>
      <c r="N9" s="340"/>
      <c r="O9" s="248">
        <v>2</v>
      </c>
      <c r="P9" s="340"/>
      <c r="Q9" s="248">
        <v>2</v>
      </c>
      <c r="R9" s="340"/>
      <c r="S9" s="257">
        <v>2</v>
      </c>
      <c r="T9" s="340"/>
      <c r="U9" s="247">
        <v>4</v>
      </c>
      <c r="V9" s="325"/>
      <c r="W9" s="255">
        <v>4</v>
      </c>
      <c r="X9" s="374"/>
      <c r="Y9" s="324"/>
    </row>
    <row r="10" spans="1:25" s="39" customFormat="1" ht="12" customHeight="1">
      <c r="A10" s="47"/>
      <c r="B10" s="327" t="s">
        <v>8</v>
      </c>
      <c r="C10" s="335">
        <v>4</v>
      </c>
      <c r="D10" s="248"/>
      <c r="E10" s="255">
        <v>2</v>
      </c>
      <c r="F10" s="336"/>
      <c r="G10" s="339">
        <v>2</v>
      </c>
      <c r="H10" s="336"/>
      <c r="I10" s="339">
        <v>2</v>
      </c>
      <c r="J10" s="337"/>
      <c r="K10" s="326">
        <v>2</v>
      </c>
      <c r="L10" s="337"/>
      <c r="M10" s="326">
        <v>2</v>
      </c>
      <c r="N10" s="337"/>
      <c r="O10" s="326">
        <v>4</v>
      </c>
      <c r="P10" s="337"/>
      <c r="Q10" s="326">
        <v>4</v>
      </c>
      <c r="R10" s="337"/>
      <c r="S10" s="326">
        <v>4</v>
      </c>
      <c r="T10" s="336"/>
      <c r="U10" s="339">
        <v>4</v>
      </c>
      <c r="V10" s="338"/>
      <c r="W10" s="255">
        <v>2</v>
      </c>
      <c r="X10" s="379"/>
      <c r="Y10" s="324"/>
    </row>
    <row r="11" spans="1:25" s="39" customFormat="1" ht="12" customHeight="1">
      <c r="A11" s="47"/>
      <c r="B11" s="327" t="s">
        <v>9</v>
      </c>
      <c r="C11" s="335">
        <v>4</v>
      </c>
      <c r="D11" s="248"/>
      <c r="E11" s="247">
        <v>1</v>
      </c>
      <c r="F11" s="336">
        <v>1</v>
      </c>
      <c r="G11" s="247">
        <v>1</v>
      </c>
      <c r="H11" s="340">
        <v>1</v>
      </c>
      <c r="I11" s="247">
        <v>2</v>
      </c>
      <c r="J11" s="337"/>
      <c r="K11" s="248">
        <v>2</v>
      </c>
      <c r="L11" s="337"/>
      <c r="M11" s="248">
        <v>2</v>
      </c>
      <c r="N11" s="337"/>
      <c r="O11" s="248">
        <v>2</v>
      </c>
      <c r="P11" s="337"/>
      <c r="Q11" s="248">
        <v>4</v>
      </c>
      <c r="R11" s="337"/>
      <c r="S11" s="257">
        <v>2</v>
      </c>
      <c r="T11" s="336"/>
      <c r="U11" s="247">
        <v>2</v>
      </c>
      <c r="V11" s="338"/>
      <c r="W11" s="247">
        <v>1</v>
      </c>
      <c r="X11" s="374">
        <v>1</v>
      </c>
      <c r="Y11" s="324"/>
    </row>
    <row r="12" spans="1:25" s="39" customFormat="1" ht="12" customHeight="1">
      <c r="A12" s="47"/>
      <c r="B12" s="327" t="s">
        <v>10</v>
      </c>
      <c r="C12" s="335">
        <v>4</v>
      </c>
      <c r="D12" s="248"/>
      <c r="E12" s="247">
        <v>2</v>
      </c>
      <c r="F12" s="329"/>
      <c r="G12" s="247">
        <v>2</v>
      </c>
      <c r="H12" s="340"/>
      <c r="I12" s="247">
        <v>2</v>
      </c>
      <c r="J12" s="337"/>
      <c r="K12" s="248">
        <v>2</v>
      </c>
      <c r="L12" s="337"/>
      <c r="M12" s="248">
        <v>2</v>
      </c>
      <c r="N12" s="337"/>
      <c r="O12" s="248">
        <v>2</v>
      </c>
      <c r="P12" s="337"/>
      <c r="Q12" s="248">
        <v>4</v>
      </c>
      <c r="R12" s="337"/>
      <c r="S12" s="257">
        <v>2</v>
      </c>
      <c r="T12" s="336"/>
      <c r="U12" s="247">
        <v>2</v>
      </c>
      <c r="V12" s="338"/>
      <c r="W12" s="255">
        <v>4</v>
      </c>
      <c r="X12" s="374"/>
      <c r="Y12" s="324"/>
    </row>
    <row r="13" spans="1:25" s="39" customFormat="1" ht="12" customHeight="1">
      <c r="A13" s="47"/>
      <c r="B13" s="327" t="s">
        <v>11</v>
      </c>
      <c r="C13" s="335">
        <v>4</v>
      </c>
      <c r="D13" s="248"/>
      <c r="E13" s="255">
        <v>2</v>
      </c>
      <c r="F13" s="336"/>
      <c r="G13" s="339">
        <v>2</v>
      </c>
      <c r="H13" s="336"/>
      <c r="I13" s="247">
        <v>4</v>
      </c>
      <c r="J13" s="337"/>
      <c r="K13" s="248">
        <v>2</v>
      </c>
      <c r="L13" s="337"/>
      <c r="M13" s="248">
        <v>2</v>
      </c>
      <c r="N13" s="337"/>
      <c r="O13" s="248">
        <v>2</v>
      </c>
      <c r="P13" s="337"/>
      <c r="Q13" s="248">
        <v>2</v>
      </c>
      <c r="R13" s="337"/>
      <c r="S13" s="257">
        <v>2</v>
      </c>
      <c r="T13" s="336"/>
      <c r="U13" s="247">
        <v>4</v>
      </c>
      <c r="V13" s="338"/>
      <c r="W13" s="255">
        <v>2</v>
      </c>
      <c r="X13" s="379"/>
      <c r="Y13" s="324"/>
    </row>
    <row r="14" spans="1:25" s="39" customFormat="1" ht="12" customHeight="1">
      <c r="A14" s="47"/>
      <c r="B14" s="327" t="s">
        <v>12</v>
      </c>
      <c r="C14" s="335">
        <v>4</v>
      </c>
      <c r="D14" s="248"/>
      <c r="E14" s="341">
        <v>2</v>
      </c>
      <c r="F14" s="248"/>
      <c r="G14" s="339">
        <v>2</v>
      </c>
      <c r="H14" s="340"/>
      <c r="I14" s="247">
        <v>2</v>
      </c>
      <c r="J14" s="337"/>
      <c r="K14" s="248">
        <v>2</v>
      </c>
      <c r="L14" s="337"/>
      <c r="M14" s="248">
        <v>2</v>
      </c>
      <c r="N14" s="337"/>
      <c r="O14" s="248">
        <v>2</v>
      </c>
      <c r="P14" s="337"/>
      <c r="Q14" s="248">
        <v>2</v>
      </c>
      <c r="R14" s="337"/>
      <c r="S14" s="257">
        <v>2</v>
      </c>
      <c r="T14" s="336"/>
      <c r="U14" s="247">
        <v>2</v>
      </c>
      <c r="V14" s="338"/>
      <c r="W14" s="247">
        <v>2</v>
      </c>
      <c r="X14" s="374"/>
      <c r="Y14" s="324"/>
    </row>
    <row r="15" spans="1:25" s="39" customFormat="1" ht="12" customHeight="1">
      <c r="A15" s="47"/>
      <c r="B15" s="327" t="s">
        <v>13</v>
      </c>
      <c r="C15" s="335">
        <v>4</v>
      </c>
      <c r="D15" s="248"/>
      <c r="E15" s="247">
        <v>2</v>
      </c>
      <c r="F15" s="336"/>
      <c r="G15" s="247">
        <v>2</v>
      </c>
      <c r="H15" s="336"/>
      <c r="I15" s="247">
        <v>2</v>
      </c>
      <c r="J15" s="337"/>
      <c r="K15" s="248">
        <v>2</v>
      </c>
      <c r="L15" s="337"/>
      <c r="M15" s="248">
        <v>2</v>
      </c>
      <c r="N15" s="337"/>
      <c r="O15" s="248">
        <v>2</v>
      </c>
      <c r="P15" s="337"/>
      <c r="Q15" s="248">
        <v>4</v>
      </c>
      <c r="R15" s="337"/>
      <c r="S15" s="257">
        <v>4</v>
      </c>
      <c r="T15" s="336"/>
      <c r="U15" s="247">
        <v>4</v>
      </c>
      <c r="V15" s="338"/>
      <c r="W15" s="247">
        <v>2</v>
      </c>
      <c r="X15" s="379"/>
      <c r="Y15" s="324"/>
    </row>
    <row r="16" spans="1:25" s="39" customFormat="1" ht="12" customHeight="1">
      <c r="A16" s="47"/>
      <c r="B16" s="327" t="s">
        <v>14</v>
      </c>
      <c r="C16" s="335">
        <v>4</v>
      </c>
      <c r="D16" s="248"/>
      <c r="E16" s="247">
        <v>2</v>
      </c>
      <c r="F16" s="329"/>
      <c r="G16" s="247">
        <v>2</v>
      </c>
      <c r="H16" s="340"/>
      <c r="I16" s="247">
        <v>4</v>
      </c>
      <c r="J16" s="340"/>
      <c r="K16" s="248">
        <v>2</v>
      </c>
      <c r="L16" s="340"/>
      <c r="M16" s="248">
        <v>2</v>
      </c>
      <c r="N16" s="340"/>
      <c r="O16" s="248">
        <v>2</v>
      </c>
      <c r="P16" s="340"/>
      <c r="Q16" s="248">
        <v>2</v>
      </c>
      <c r="R16" s="340"/>
      <c r="S16" s="257">
        <v>2</v>
      </c>
      <c r="T16" s="340"/>
      <c r="U16" s="247">
        <v>4</v>
      </c>
      <c r="V16" s="325"/>
      <c r="W16" s="255">
        <v>4</v>
      </c>
      <c r="X16" s="374"/>
      <c r="Y16" s="324"/>
    </row>
    <row r="17" spans="1:25" s="39" customFormat="1" ht="12" customHeight="1">
      <c r="A17" s="47"/>
      <c r="B17" s="327" t="s">
        <v>15</v>
      </c>
      <c r="C17" s="335">
        <v>4</v>
      </c>
      <c r="D17" s="248"/>
      <c r="E17" s="247">
        <v>2</v>
      </c>
      <c r="F17" s="336"/>
      <c r="G17" s="247">
        <v>2</v>
      </c>
      <c r="H17" s="340"/>
      <c r="I17" s="341">
        <v>2</v>
      </c>
      <c r="J17" s="249"/>
      <c r="K17" s="257">
        <v>2</v>
      </c>
      <c r="L17" s="249"/>
      <c r="M17" s="257">
        <v>2</v>
      </c>
      <c r="N17" s="249"/>
      <c r="O17" s="257">
        <v>2</v>
      </c>
      <c r="P17" s="249"/>
      <c r="Q17" s="257">
        <v>4</v>
      </c>
      <c r="R17" s="249"/>
      <c r="S17" s="257">
        <v>2</v>
      </c>
      <c r="T17" s="248"/>
      <c r="U17" s="247">
        <v>4</v>
      </c>
      <c r="V17" s="338"/>
      <c r="W17" s="255">
        <v>4</v>
      </c>
      <c r="X17" s="374"/>
      <c r="Y17" s="324"/>
    </row>
    <row r="18" spans="1:25" s="39" customFormat="1" ht="12" customHeight="1">
      <c r="A18" s="47"/>
      <c r="B18" s="327" t="s">
        <v>16</v>
      </c>
      <c r="C18" s="335">
        <v>4</v>
      </c>
      <c r="D18" s="248"/>
      <c r="E18" s="247">
        <v>2</v>
      </c>
      <c r="F18" s="329"/>
      <c r="G18" s="247">
        <v>2</v>
      </c>
      <c r="H18" s="340"/>
      <c r="I18" s="341">
        <v>2</v>
      </c>
      <c r="J18" s="326"/>
      <c r="K18" s="257">
        <v>2</v>
      </c>
      <c r="L18" s="326"/>
      <c r="M18" s="257">
        <v>2</v>
      </c>
      <c r="N18" s="326"/>
      <c r="O18" s="257">
        <v>2</v>
      </c>
      <c r="P18" s="326"/>
      <c r="Q18" s="257">
        <v>2</v>
      </c>
      <c r="R18" s="326"/>
      <c r="S18" s="257">
        <v>2</v>
      </c>
      <c r="T18" s="326"/>
      <c r="U18" s="247">
        <v>4</v>
      </c>
      <c r="V18" s="325"/>
      <c r="W18" s="255">
        <v>4</v>
      </c>
      <c r="X18" s="374"/>
      <c r="Y18" s="324"/>
    </row>
    <row r="19" spans="1:25" s="39" customFormat="1" ht="12" customHeight="1">
      <c r="A19" s="47"/>
      <c r="B19" s="327" t="s">
        <v>17</v>
      </c>
      <c r="C19" s="335">
        <v>4</v>
      </c>
      <c r="D19" s="248"/>
      <c r="E19" s="247">
        <v>2</v>
      </c>
      <c r="F19" s="336"/>
      <c r="G19" s="341">
        <v>2</v>
      </c>
      <c r="H19" s="248"/>
      <c r="I19" s="339">
        <v>4</v>
      </c>
      <c r="J19" s="249"/>
      <c r="K19" s="326">
        <v>2</v>
      </c>
      <c r="L19" s="249"/>
      <c r="M19" s="326">
        <v>2</v>
      </c>
      <c r="N19" s="249"/>
      <c r="O19" s="326">
        <v>2</v>
      </c>
      <c r="P19" s="249"/>
      <c r="Q19" s="326">
        <v>4</v>
      </c>
      <c r="R19" s="249"/>
      <c r="S19" s="326">
        <v>4</v>
      </c>
      <c r="T19" s="248"/>
      <c r="U19" s="342">
        <v>4</v>
      </c>
      <c r="V19" s="338"/>
      <c r="W19" s="255">
        <v>1</v>
      </c>
      <c r="X19" s="379">
        <v>1</v>
      </c>
      <c r="Y19" s="324"/>
    </row>
    <row r="20" spans="1:25" s="39" customFormat="1" ht="12" customHeight="1">
      <c r="A20" s="47"/>
      <c r="B20" s="327" t="s">
        <v>18</v>
      </c>
      <c r="C20" s="335">
        <v>4</v>
      </c>
      <c r="D20" s="248"/>
      <c r="E20" s="255">
        <v>2</v>
      </c>
      <c r="F20" s="336"/>
      <c r="G20" s="339">
        <v>2</v>
      </c>
      <c r="H20" s="336"/>
      <c r="I20" s="339">
        <v>4</v>
      </c>
      <c r="J20" s="337"/>
      <c r="K20" s="326">
        <v>2</v>
      </c>
      <c r="L20" s="337"/>
      <c r="M20" s="326">
        <v>2</v>
      </c>
      <c r="N20" s="337"/>
      <c r="O20" s="326">
        <v>2</v>
      </c>
      <c r="P20" s="337"/>
      <c r="Q20" s="326">
        <v>2</v>
      </c>
      <c r="R20" s="337"/>
      <c r="S20" s="326">
        <v>4</v>
      </c>
      <c r="T20" s="336"/>
      <c r="U20" s="342">
        <v>2</v>
      </c>
      <c r="V20" s="338"/>
      <c r="W20" s="255">
        <v>1</v>
      </c>
      <c r="X20" s="379">
        <v>2</v>
      </c>
      <c r="Y20" s="324"/>
    </row>
    <row r="21" spans="1:25" s="39" customFormat="1" ht="12" customHeight="1">
      <c r="A21" s="47"/>
      <c r="B21" s="327" t="s">
        <v>19</v>
      </c>
      <c r="C21" s="335">
        <v>4</v>
      </c>
      <c r="D21" s="248"/>
      <c r="E21" s="247">
        <v>2</v>
      </c>
      <c r="F21" s="336"/>
      <c r="G21" s="247">
        <v>2</v>
      </c>
      <c r="H21" s="340"/>
      <c r="I21" s="247">
        <v>2</v>
      </c>
      <c r="J21" s="337"/>
      <c r="K21" s="248">
        <v>2</v>
      </c>
      <c r="L21" s="337"/>
      <c r="M21" s="248">
        <v>2</v>
      </c>
      <c r="N21" s="337"/>
      <c r="O21" s="248">
        <v>2</v>
      </c>
      <c r="P21" s="337"/>
      <c r="Q21" s="248">
        <v>2</v>
      </c>
      <c r="R21" s="337"/>
      <c r="S21" s="257">
        <v>4</v>
      </c>
      <c r="T21" s="336"/>
      <c r="U21" s="247">
        <v>2</v>
      </c>
      <c r="V21" s="338"/>
      <c r="W21" s="341">
        <v>2</v>
      </c>
      <c r="X21" s="374"/>
      <c r="Y21" s="324"/>
    </row>
    <row r="22" spans="1:25" s="39" customFormat="1" ht="12" customHeight="1">
      <c r="A22" s="47"/>
      <c r="B22" s="327" t="s">
        <v>20</v>
      </c>
      <c r="C22" s="335">
        <v>4</v>
      </c>
      <c r="D22" s="248"/>
      <c r="E22" s="247">
        <v>2</v>
      </c>
      <c r="F22" s="336"/>
      <c r="G22" s="247">
        <v>2</v>
      </c>
      <c r="H22" s="340"/>
      <c r="I22" s="247">
        <v>4</v>
      </c>
      <c r="J22" s="337"/>
      <c r="K22" s="248">
        <v>2</v>
      </c>
      <c r="L22" s="337"/>
      <c r="M22" s="248">
        <v>2</v>
      </c>
      <c r="N22" s="337"/>
      <c r="O22" s="248">
        <v>2</v>
      </c>
      <c r="P22" s="337"/>
      <c r="Q22" s="248">
        <v>4</v>
      </c>
      <c r="R22" s="337"/>
      <c r="S22" s="257">
        <v>4</v>
      </c>
      <c r="T22" s="336"/>
      <c r="U22" s="247">
        <v>2</v>
      </c>
      <c r="V22" s="338"/>
      <c r="W22" s="247">
        <v>2</v>
      </c>
      <c r="X22" s="374"/>
      <c r="Y22" s="324"/>
    </row>
    <row r="23" spans="1:25" s="39" customFormat="1" ht="12" customHeight="1">
      <c r="A23" s="47"/>
      <c r="B23" s="327" t="s">
        <v>21</v>
      </c>
      <c r="C23" s="335">
        <v>4</v>
      </c>
      <c r="D23" s="248"/>
      <c r="E23" s="247">
        <v>2</v>
      </c>
      <c r="F23" s="336"/>
      <c r="G23" s="247">
        <v>2</v>
      </c>
      <c r="H23" s="340"/>
      <c r="I23" s="247">
        <v>4</v>
      </c>
      <c r="J23" s="337"/>
      <c r="K23" s="248">
        <v>2</v>
      </c>
      <c r="L23" s="337"/>
      <c r="M23" s="248">
        <v>2</v>
      </c>
      <c r="N23" s="337"/>
      <c r="O23" s="248">
        <v>2</v>
      </c>
      <c r="P23" s="337"/>
      <c r="Q23" s="248">
        <v>2</v>
      </c>
      <c r="R23" s="337"/>
      <c r="S23" s="257">
        <v>2</v>
      </c>
      <c r="T23" s="336"/>
      <c r="U23" s="247">
        <v>4</v>
      </c>
      <c r="V23" s="338"/>
      <c r="W23" s="247">
        <v>2</v>
      </c>
      <c r="X23" s="374"/>
      <c r="Y23" s="324"/>
    </row>
    <row r="24" spans="1:25" s="39" customFormat="1" ht="12" customHeight="1">
      <c r="A24" s="47"/>
      <c r="B24" s="327" t="s">
        <v>22</v>
      </c>
      <c r="C24" s="335">
        <v>4</v>
      </c>
      <c r="D24" s="248"/>
      <c r="E24" s="247">
        <v>2</v>
      </c>
      <c r="F24" s="336"/>
      <c r="G24" s="247">
        <v>2</v>
      </c>
      <c r="H24" s="340"/>
      <c r="I24" s="247">
        <v>4</v>
      </c>
      <c r="J24" s="337"/>
      <c r="K24" s="248">
        <v>2</v>
      </c>
      <c r="L24" s="337"/>
      <c r="M24" s="248">
        <v>2</v>
      </c>
      <c r="N24" s="337"/>
      <c r="O24" s="248">
        <v>2</v>
      </c>
      <c r="P24" s="337"/>
      <c r="Q24" s="248">
        <v>4</v>
      </c>
      <c r="R24" s="337"/>
      <c r="S24" s="257">
        <v>2</v>
      </c>
      <c r="T24" s="336"/>
      <c r="U24" s="247">
        <v>4</v>
      </c>
      <c r="V24" s="338"/>
      <c r="W24" s="247">
        <v>2</v>
      </c>
      <c r="X24" s="379"/>
      <c r="Y24" s="324"/>
    </row>
    <row r="25" spans="1:25" s="39" customFormat="1" ht="12" customHeight="1">
      <c r="A25" s="47"/>
      <c r="B25" s="327" t="s">
        <v>23</v>
      </c>
      <c r="C25" s="335">
        <v>4</v>
      </c>
      <c r="D25" s="248"/>
      <c r="E25" s="255">
        <v>2</v>
      </c>
      <c r="F25" s="336"/>
      <c r="G25" s="339">
        <v>2</v>
      </c>
      <c r="H25" s="336"/>
      <c r="I25" s="339">
        <v>4</v>
      </c>
      <c r="J25" s="337"/>
      <c r="K25" s="326">
        <v>2</v>
      </c>
      <c r="L25" s="337"/>
      <c r="M25" s="326">
        <v>2</v>
      </c>
      <c r="N25" s="337"/>
      <c r="O25" s="326">
        <v>2</v>
      </c>
      <c r="P25" s="337"/>
      <c r="Q25" s="326">
        <v>2</v>
      </c>
      <c r="R25" s="337"/>
      <c r="S25" s="326">
        <v>2</v>
      </c>
      <c r="T25" s="336"/>
      <c r="U25" s="339">
        <v>2</v>
      </c>
      <c r="V25" s="338"/>
      <c r="W25" s="255">
        <v>2</v>
      </c>
      <c r="X25" s="379"/>
      <c r="Y25" s="324"/>
    </row>
    <row r="26" spans="1:25" s="39" customFormat="1" ht="12" customHeight="1">
      <c r="A26" s="47"/>
      <c r="B26" s="327" t="s">
        <v>24</v>
      </c>
      <c r="C26" s="335">
        <v>4</v>
      </c>
      <c r="D26" s="248"/>
      <c r="E26" s="255">
        <v>2</v>
      </c>
      <c r="F26" s="336"/>
      <c r="G26" s="339">
        <v>4</v>
      </c>
      <c r="H26" s="336"/>
      <c r="I26" s="339">
        <v>2</v>
      </c>
      <c r="J26" s="337"/>
      <c r="K26" s="326">
        <v>2</v>
      </c>
      <c r="L26" s="337"/>
      <c r="M26" s="326">
        <v>2</v>
      </c>
      <c r="N26" s="337"/>
      <c r="O26" s="326">
        <v>4</v>
      </c>
      <c r="P26" s="337"/>
      <c r="Q26" s="326">
        <v>4</v>
      </c>
      <c r="R26" s="337"/>
      <c r="S26" s="326">
        <v>4</v>
      </c>
      <c r="T26" s="336"/>
      <c r="U26" s="339">
        <v>4</v>
      </c>
      <c r="V26" s="338"/>
      <c r="W26" s="255">
        <v>2</v>
      </c>
      <c r="X26" s="379"/>
      <c r="Y26" s="324"/>
    </row>
    <row r="27" spans="1:25" s="39" customFormat="1" ht="12" customHeight="1">
      <c r="A27" s="47"/>
      <c r="B27" s="327" t="s">
        <v>25</v>
      </c>
      <c r="C27" s="335">
        <v>4</v>
      </c>
      <c r="D27" s="248"/>
      <c r="E27" s="247">
        <v>2</v>
      </c>
      <c r="F27" s="336"/>
      <c r="G27" s="339">
        <v>2</v>
      </c>
      <c r="H27" s="336"/>
      <c r="I27" s="339">
        <v>2</v>
      </c>
      <c r="J27" s="337"/>
      <c r="K27" s="326">
        <v>2</v>
      </c>
      <c r="L27" s="337"/>
      <c r="M27" s="326">
        <v>2</v>
      </c>
      <c r="N27" s="337"/>
      <c r="O27" s="326">
        <v>4</v>
      </c>
      <c r="P27" s="337"/>
      <c r="Q27" s="326">
        <v>4</v>
      </c>
      <c r="R27" s="337"/>
      <c r="S27" s="326">
        <v>4</v>
      </c>
      <c r="T27" s="336"/>
      <c r="U27" s="339">
        <v>2</v>
      </c>
      <c r="V27" s="338"/>
      <c r="W27" s="255">
        <v>2</v>
      </c>
      <c r="X27" s="379"/>
      <c r="Y27" s="324"/>
    </row>
    <row r="28" spans="1:25" s="39" customFormat="1" ht="12" customHeight="1">
      <c r="A28" s="47"/>
      <c r="B28" s="327" t="s">
        <v>26</v>
      </c>
      <c r="C28" s="335">
        <v>4</v>
      </c>
      <c r="D28" s="248"/>
      <c r="E28" s="247">
        <v>2</v>
      </c>
      <c r="F28" s="336"/>
      <c r="G28" s="247">
        <v>2</v>
      </c>
      <c r="H28" s="336"/>
      <c r="I28" s="247">
        <v>4</v>
      </c>
      <c r="J28" s="340"/>
      <c r="K28" s="248">
        <v>2</v>
      </c>
      <c r="L28" s="340"/>
      <c r="M28" s="248">
        <v>2</v>
      </c>
      <c r="N28" s="340"/>
      <c r="O28" s="248">
        <v>4</v>
      </c>
      <c r="P28" s="340"/>
      <c r="Q28" s="248">
        <v>4</v>
      </c>
      <c r="R28" s="340"/>
      <c r="S28" s="257">
        <v>4</v>
      </c>
      <c r="T28" s="340"/>
      <c r="U28" s="247">
        <v>4</v>
      </c>
      <c r="V28" s="325"/>
      <c r="W28" s="247">
        <v>2</v>
      </c>
      <c r="X28" s="374"/>
      <c r="Y28" s="324"/>
    </row>
    <row r="29" spans="1:25" s="39" customFormat="1" ht="12" customHeight="1">
      <c r="A29" s="47"/>
      <c r="B29" s="327" t="s">
        <v>27</v>
      </c>
      <c r="C29" s="335">
        <v>4</v>
      </c>
      <c r="D29" s="248"/>
      <c r="E29" s="247">
        <v>1</v>
      </c>
      <c r="F29" s="336">
        <v>2</v>
      </c>
      <c r="G29" s="339">
        <v>4</v>
      </c>
      <c r="H29" s="336"/>
      <c r="I29" s="247">
        <v>1</v>
      </c>
      <c r="J29" s="337">
        <v>2</v>
      </c>
      <c r="K29" s="248">
        <v>1</v>
      </c>
      <c r="L29" s="337">
        <v>2</v>
      </c>
      <c r="M29" s="248">
        <v>1</v>
      </c>
      <c r="N29" s="337">
        <v>2</v>
      </c>
      <c r="O29" s="248">
        <v>1</v>
      </c>
      <c r="P29" s="337">
        <v>2</v>
      </c>
      <c r="Q29" s="248">
        <v>4</v>
      </c>
      <c r="R29" s="337"/>
      <c r="S29" s="257">
        <v>4</v>
      </c>
      <c r="T29" s="336"/>
      <c r="U29" s="247">
        <v>1</v>
      </c>
      <c r="V29" s="338">
        <v>2</v>
      </c>
      <c r="W29" s="255">
        <v>1</v>
      </c>
      <c r="X29" s="379">
        <v>2</v>
      </c>
      <c r="Y29" s="324"/>
    </row>
    <row r="30" spans="1:25" s="39" customFormat="1" ht="12" customHeight="1">
      <c r="A30" s="47"/>
      <c r="B30" s="327" t="s">
        <v>28</v>
      </c>
      <c r="C30" s="335">
        <v>4</v>
      </c>
      <c r="D30" s="248"/>
      <c r="E30" s="247">
        <v>1</v>
      </c>
      <c r="F30" s="336">
        <v>1</v>
      </c>
      <c r="G30" s="339">
        <v>2</v>
      </c>
      <c r="H30" s="336"/>
      <c r="I30" s="339">
        <v>4</v>
      </c>
      <c r="J30" s="337"/>
      <c r="K30" s="326">
        <v>2</v>
      </c>
      <c r="L30" s="337"/>
      <c r="M30" s="326">
        <v>2</v>
      </c>
      <c r="N30" s="337"/>
      <c r="O30" s="326">
        <v>4</v>
      </c>
      <c r="P30" s="337"/>
      <c r="Q30" s="326">
        <v>4</v>
      </c>
      <c r="R30" s="337"/>
      <c r="S30" s="326">
        <v>4</v>
      </c>
      <c r="T30" s="336"/>
      <c r="U30" s="339">
        <v>4</v>
      </c>
      <c r="V30" s="338"/>
      <c r="W30" s="255">
        <v>2</v>
      </c>
      <c r="X30" s="379"/>
      <c r="Y30" s="324"/>
    </row>
    <row r="31" spans="1:25" s="39" customFormat="1" ht="12" customHeight="1">
      <c r="A31" s="47"/>
      <c r="B31" s="327" t="s">
        <v>29</v>
      </c>
      <c r="C31" s="335">
        <v>4</v>
      </c>
      <c r="D31" s="248"/>
      <c r="E31" s="247">
        <v>2</v>
      </c>
      <c r="F31" s="329"/>
      <c r="G31" s="247">
        <v>2</v>
      </c>
      <c r="H31" s="340"/>
      <c r="I31" s="247">
        <v>2</v>
      </c>
      <c r="J31" s="340"/>
      <c r="K31" s="248">
        <v>2</v>
      </c>
      <c r="L31" s="340"/>
      <c r="M31" s="248">
        <v>2</v>
      </c>
      <c r="N31" s="340"/>
      <c r="O31" s="248">
        <v>2</v>
      </c>
      <c r="P31" s="340"/>
      <c r="Q31" s="248">
        <v>2</v>
      </c>
      <c r="R31" s="340"/>
      <c r="S31" s="257">
        <v>4</v>
      </c>
      <c r="T31" s="340"/>
      <c r="U31" s="247">
        <v>4</v>
      </c>
      <c r="V31" s="325"/>
      <c r="W31" s="255">
        <v>4</v>
      </c>
      <c r="X31" s="374"/>
      <c r="Y31" s="324"/>
    </row>
    <row r="32" spans="1:25" s="39" customFormat="1" ht="12" customHeight="1">
      <c r="A32" s="47"/>
      <c r="B32" s="327" t="s">
        <v>30</v>
      </c>
      <c r="C32" s="335">
        <v>4</v>
      </c>
      <c r="D32" s="248"/>
      <c r="E32" s="255">
        <v>2</v>
      </c>
      <c r="F32" s="336"/>
      <c r="G32" s="339">
        <v>2</v>
      </c>
      <c r="H32" s="336"/>
      <c r="I32" s="339">
        <v>2</v>
      </c>
      <c r="J32" s="337"/>
      <c r="K32" s="326">
        <v>2</v>
      </c>
      <c r="L32" s="337"/>
      <c r="M32" s="326">
        <v>2</v>
      </c>
      <c r="N32" s="337"/>
      <c r="O32" s="326">
        <v>2</v>
      </c>
      <c r="P32" s="337"/>
      <c r="Q32" s="326">
        <v>2</v>
      </c>
      <c r="R32" s="337"/>
      <c r="S32" s="326">
        <v>2</v>
      </c>
      <c r="T32" s="336"/>
      <c r="U32" s="339">
        <v>2</v>
      </c>
      <c r="V32" s="338"/>
      <c r="W32" s="255">
        <v>4</v>
      </c>
      <c r="X32" s="374"/>
      <c r="Y32" s="324"/>
    </row>
    <row r="33" spans="1:25" s="39" customFormat="1" ht="12" customHeight="1">
      <c r="A33" s="47"/>
      <c r="B33" s="327" t="s">
        <v>31</v>
      </c>
      <c r="C33" s="335">
        <v>4</v>
      </c>
      <c r="D33" s="248"/>
      <c r="E33" s="247">
        <v>2</v>
      </c>
      <c r="F33" s="329"/>
      <c r="G33" s="247">
        <v>2</v>
      </c>
      <c r="H33" s="336"/>
      <c r="I33" s="247">
        <v>2</v>
      </c>
      <c r="J33" s="340"/>
      <c r="K33" s="248">
        <v>2</v>
      </c>
      <c r="L33" s="340"/>
      <c r="M33" s="248">
        <v>2</v>
      </c>
      <c r="N33" s="340"/>
      <c r="O33" s="248">
        <v>2</v>
      </c>
      <c r="P33" s="340"/>
      <c r="Q33" s="248">
        <v>2</v>
      </c>
      <c r="R33" s="340"/>
      <c r="S33" s="257">
        <v>4</v>
      </c>
      <c r="T33" s="340"/>
      <c r="U33" s="247">
        <v>2</v>
      </c>
      <c r="V33" s="325"/>
      <c r="W33" s="247">
        <v>2</v>
      </c>
      <c r="X33" s="374"/>
      <c r="Y33" s="324"/>
    </row>
    <row r="34" spans="1:25" s="39" customFormat="1" ht="12" customHeight="1">
      <c r="A34" s="47"/>
      <c r="B34" s="327" t="s">
        <v>209</v>
      </c>
      <c r="C34" s="335">
        <v>4</v>
      </c>
      <c r="D34" s="248"/>
      <c r="E34" s="247">
        <v>2</v>
      </c>
      <c r="F34" s="329"/>
      <c r="G34" s="247">
        <v>2</v>
      </c>
      <c r="H34" s="340"/>
      <c r="I34" s="247">
        <v>2</v>
      </c>
      <c r="J34" s="340"/>
      <c r="K34" s="248">
        <v>2</v>
      </c>
      <c r="L34" s="340"/>
      <c r="M34" s="248">
        <v>2</v>
      </c>
      <c r="N34" s="340"/>
      <c r="O34" s="248">
        <v>2</v>
      </c>
      <c r="P34" s="340"/>
      <c r="Q34" s="248">
        <v>2</v>
      </c>
      <c r="R34" s="340"/>
      <c r="S34" s="257">
        <v>4</v>
      </c>
      <c r="T34" s="340"/>
      <c r="U34" s="247">
        <v>4</v>
      </c>
      <c r="V34" s="325"/>
      <c r="W34" s="255">
        <v>4</v>
      </c>
      <c r="X34" s="374"/>
      <c r="Y34" s="324"/>
    </row>
    <row r="35" spans="1:25" s="39" customFormat="1" ht="12" customHeight="1">
      <c r="A35" s="47"/>
      <c r="B35" s="327" t="s">
        <v>33</v>
      </c>
      <c r="C35" s="335">
        <v>4</v>
      </c>
      <c r="D35" s="248"/>
      <c r="E35" s="247">
        <v>2</v>
      </c>
      <c r="F35" s="329"/>
      <c r="G35" s="247">
        <v>2</v>
      </c>
      <c r="H35" s="340"/>
      <c r="I35" s="247">
        <v>2</v>
      </c>
      <c r="J35" s="340"/>
      <c r="K35" s="248">
        <v>2</v>
      </c>
      <c r="L35" s="340"/>
      <c r="M35" s="248">
        <v>2</v>
      </c>
      <c r="N35" s="340"/>
      <c r="O35" s="248">
        <v>2</v>
      </c>
      <c r="P35" s="340"/>
      <c r="Q35" s="248">
        <v>2</v>
      </c>
      <c r="R35" s="340"/>
      <c r="S35" s="257">
        <v>4</v>
      </c>
      <c r="T35" s="340"/>
      <c r="U35" s="247">
        <v>4</v>
      </c>
      <c r="V35" s="325"/>
      <c r="W35" s="255">
        <v>4</v>
      </c>
      <c r="X35" s="374"/>
      <c r="Y35" s="324"/>
    </row>
    <row r="36" spans="1:25" s="39" customFormat="1" ht="12" customHeight="1">
      <c r="A36" s="47"/>
      <c r="B36" s="327" t="s">
        <v>34</v>
      </c>
      <c r="C36" s="335">
        <v>4</v>
      </c>
      <c r="D36" s="248"/>
      <c r="E36" s="247">
        <v>1</v>
      </c>
      <c r="F36" s="336">
        <v>1</v>
      </c>
      <c r="G36" s="339">
        <v>3</v>
      </c>
      <c r="H36" s="336">
        <v>1</v>
      </c>
      <c r="I36" s="339">
        <v>2</v>
      </c>
      <c r="J36" s="337"/>
      <c r="K36" s="326">
        <v>2</v>
      </c>
      <c r="L36" s="337"/>
      <c r="M36" s="326">
        <v>2</v>
      </c>
      <c r="N36" s="337"/>
      <c r="O36" s="326">
        <v>2</v>
      </c>
      <c r="P36" s="337"/>
      <c r="Q36" s="326">
        <v>2</v>
      </c>
      <c r="R36" s="337"/>
      <c r="S36" s="326">
        <v>2</v>
      </c>
      <c r="T36" s="336"/>
      <c r="U36" s="339">
        <v>4</v>
      </c>
      <c r="V36" s="338"/>
      <c r="W36" s="255">
        <v>4</v>
      </c>
      <c r="X36" s="374"/>
      <c r="Y36" s="324"/>
    </row>
    <row r="37" spans="1:25" s="39" customFormat="1" ht="12" customHeight="1">
      <c r="A37" s="47"/>
      <c r="B37" s="327" t="s">
        <v>35</v>
      </c>
      <c r="C37" s="335">
        <v>4</v>
      </c>
      <c r="D37" s="248"/>
      <c r="E37" s="247">
        <v>2</v>
      </c>
      <c r="F37" s="336"/>
      <c r="G37" s="247">
        <v>2</v>
      </c>
      <c r="H37" s="340"/>
      <c r="I37" s="247">
        <v>2</v>
      </c>
      <c r="J37" s="340"/>
      <c r="K37" s="248">
        <v>2</v>
      </c>
      <c r="L37" s="340"/>
      <c r="M37" s="248">
        <v>2</v>
      </c>
      <c r="N37" s="340"/>
      <c r="O37" s="248">
        <v>2</v>
      </c>
      <c r="P37" s="340"/>
      <c r="Q37" s="248">
        <v>2</v>
      </c>
      <c r="R37" s="340"/>
      <c r="S37" s="257">
        <v>4</v>
      </c>
      <c r="T37" s="340"/>
      <c r="U37" s="247">
        <v>4</v>
      </c>
      <c r="V37" s="325"/>
      <c r="W37" s="255">
        <v>1</v>
      </c>
      <c r="X37" s="374">
        <v>1</v>
      </c>
      <c r="Y37" s="324"/>
    </row>
    <row r="38" spans="1:25" s="39" customFormat="1" ht="12" customHeight="1">
      <c r="A38" s="47"/>
      <c r="B38" s="327" t="s">
        <v>36</v>
      </c>
      <c r="C38" s="335">
        <v>4</v>
      </c>
      <c r="D38" s="248"/>
      <c r="E38" s="255">
        <v>1</v>
      </c>
      <c r="F38" s="336">
        <v>1</v>
      </c>
      <c r="G38" s="339">
        <v>2</v>
      </c>
      <c r="H38" s="340"/>
      <c r="I38" s="339">
        <v>2</v>
      </c>
      <c r="J38" s="337"/>
      <c r="K38" s="326">
        <v>2</v>
      </c>
      <c r="L38" s="337"/>
      <c r="M38" s="326">
        <v>2</v>
      </c>
      <c r="N38" s="337"/>
      <c r="O38" s="326">
        <v>2</v>
      </c>
      <c r="P38" s="337"/>
      <c r="Q38" s="326">
        <v>1</v>
      </c>
      <c r="R38" s="337">
        <v>1</v>
      </c>
      <c r="S38" s="326">
        <v>2</v>
      </c>
      <c r="T38" s="336"/>
      <c r="U38" s="339">
        <v>4</v>
      </c>
      <c r="V38" s="338"/>
      <c r="W38" s="255">
        <v>4</v>
      </c>
      <c r="X38" s="374"/>
      <c r="Y38" s="324"/>
    </row>
    <row r="39" spans="1:25" s="39" customFormat="1" ht="12" customHeight="1">
      <c r="A39" s="47"/>
      <c r="B39" s="327" t="s">
        <v>37</v>
      </c>
      <c r="C39" s="335">
        <v>4</v>
      </c>
      <c r="D39" s="248"/>
      <c r="E39" s="255">
        <v>2</v>
      </c>
      <c r="F39" s="336"/>
      <c r="G39" s="339">
        <v>2</v>
      </c>
      <c r="H39" s="336"/>
      <c r="I39" s="339">
        <v>4</v>
      </c>
      <c r="J39" s="337"/>
      <c r="K39" s="326">
        <v>2</v>
      </c>
      <c r="L39" s="337"/>
      <c r="M39" s="326">
        <v>2</v>
      </c>
      <c r="N39" s="337"/>
      <c r="O39" s="326">
        <v>2</v>
      </c>
      <c r="P39" s="337"/>
      <c r="Q39" s="326">
        <v>2</v>
      </c>
      <c r="R39" s="337"/>
      <c r="S39" s="326">
        <v>2</v>
      </c>
      <c r="T39" s="336"/>
      <c r="U39" s="339">
        <v>2</v>
      </c>
      <c r="V39" s="338"/>
      <c r="W39" s="255">
        <v>2</v>
      </c>
      <c r="X39" s="374"/>
      <c r="Y39" s="324"/>
    </row>
    <row r="40" spans="1:25" s="39" customFormat="1" ht="12" customHeight="1">
      <c r="A40" s="47"/>
      <c r="B40" s="327" t="s">
        <v>38</v>
      </c>
      <c r="C40" s="335">
        <v>4</v>
      </c>
      <c r="D40" s="248"/>
      <c r="E40" s="247">
        <v>2</v>
      </c>
      <c r="F40" s="336"/>
      <c r="G40" s="247">
        <v>2</v>
      </c>
      <c r="H40" s="336"/>
      <c r="I40" s="339">
        <v>2</v>
      </c>
      <c r="J40" s="337"/>
      <c r="K40" s="326">
        <v>2</v>
      </c>
      <c r="L40" s="337"/>
      <c r="M40" s="326">
        <v>2</v>
      </c>
      <c r="N40" s="337"/>
      <c r="O40" s="326">
        <v>2</v>
      </c>
      <c r="P40" s="337"/>
      <c r="Q40" s="326">
        <v>2</v>
      </c>
      <c r="R40" s="337"/>
      <c r="S40" s="326">
        <v>2</v>
      </c>
      <c r="T40" s="336"/>
      <c r="U40" s="339">
        <v>2</v>
      </c>
      <c r="V40" s="338"/>
      <c r="W40" s="255">
        <v>4</v>
      </c>
      <c r="X40" s="374"/>
      <c r="Y40" s="324"/>
    </row>
    <row r="41" spans="1:25" s="39" customFormat="1" ht="12" customHeight="1">
      <c r="A41" s="47"/>
      <c r="B41" s="327" t="s">
        <v>39</v>
      </c>
      <c r="C41" s="335">
        <v>4</v>
      </c>
      <c r="D41" s="248"/>
      <c r="E41" s="247">
        <v>2</v>
      </c>
      <c r="F41" s="336"/>
      <c r="G41" s="247">
        <v>2</v>
      </c>
      <c r="H41" s="336"/>
      <c r="I41" s="247">
        <v>2</v>
      </c>
      <c r="J41" s="337"/>
      <c r="K41" s="248">
        <v>2</v>
      </c>
      <c r="L41" s="337"/>
      <c r="M41" s="248">
        <v>2</v>
      </c>
      <c r="N41" s="337"/>
      <c r="O41" s="248">
        <v>2</v>
      </c>
      <c r="P41" s="337"/>
      <c r="Q41" s="248">
        <v>4</v>
      </c>
      <c r="R41" s="337"/>
      <c r="S41" s="257">
        <v>4</v>
      </c>
      <c r="T41" s="336"/>
      <c r="U41" s="247">
        <v>2</v>
      </c>
      <c r="V41" s="338"/>
      <c r="W41" s="255">
        <v>4</v>
      </c>
      <c r="X41" s="374"/>
      <c r="Y41" s="324"/>
    </row>
    <row r="42" spans="1:25" s="39" customFormat="1" ht="12" customHeight="1">
      <c r="A42" s="47"/>
      <c r="B42" s="327" t="s">
        <v>40</v>
      </c>
      <c r="C42" s="335">
        <v>4</v>
      </c>
      <c r="D42" s="248"/>
      <c r="E42" s="255">
        <v>2</v>
      </c>
      <c r="F42" s="336"/>
      <c r="G42" s="339">
        <v>2</v>
      </c>
      <c r="H42" s="336"/>
      <c r="I42" s="339">
        <v>4</v>
      </c>
      <c r="J42" s="337"/>
      <c r="K42" s="326">
        <v>2</v>
      </c>
      <c r="L42" s="337"/>
      <c r="M42" s="326">
        <v>2</v>
      </c>
      <c r="N42" s="337"/>
      <c r="O42" s="326">
        <v>2</v>
      </c>
      <c r="P42" s="337"/>
      <c r="Q42" s="326">
        <v>4</v>
      </c>
      <c r="R42" s="337"/>
      <c r="S42" s="326">
        <v>4</v>
      </c>
      <c r="T42" s="336"/>
      <c r="U42" s="339">
        <v>4</v>
      </c>
      <c r="V42" s="338"/>
      <c r="W42" s="255">
        <v>2</v>
      </c>
      <c r="X42" s="379"/>
      <c r="Y42" s="324"/>
    </row>
    <row r="43" spans="1:25" s="39" customFormat="1" ht="12" customHeight="1">
      <c r="A43" s="47"/>
      <c r="B43" s="327" t="s">
        <v>41</v>
      </c>
      <c r="C43" s="335">
        <v>4</v>
      </c>
      <c r="D43" s="248"/>
      <c r="E43" s="255">
        <v>1</v>
      </c>
      <c r="F43" s="336">
        <v>1</v>
      </c>
      <c r="G43" s="339">
        <v>2</v>
      </c>
      <c r="H43" s="336"/>
      <c r="I43" s="339">
        <v>4</v>
      </c>
      <c r="J43" s="337"/>
      <c r="K43" s="326">
        <v>2</v>
      </c>
      <c r="L43" s="337"/>
      <c r="M43" s="326">
        <v>2</v>
      </c>
      <c r="N43" s="337"/>
      <c r="O43" s="326">
        <v>2</v>
      </c>
      <c r="P43" s="337"/>
      <c r="Q43" s="326">
        <v>2</v>
      </c>
      <c r="R43" s="337"/>
      <c r="S43" s="326">
        <v>2</v>
      </c>
      <c r="T43" s="336"/>
      <c r="U43" s="339">
        <v>4</v>
      </c>
      <c r="V43" s="338"/>
      <c r="W43" s="255">
        <v>2</v>
      </c>
      <c r="X43" s="379"/>
      <c r="Y43" s="324"/>
    </row>
    <row r="44" spans="1:25" s="39" customFormat="1" ht="12" customHeight="1">
      <c r="A44" s="47"/>
      <c r="B44" s="327" t="s">
        <v>42</v>
      </c>
      <c r="C44" s="335">
        <v>4</v>
      </c>
      <c r="D44" s="248"/>
      <c r="E44" s="247">
        <v>1</v>
      </c>
      <c r="F44" s="336">
        <v>1</v>
      </c>
      <c r="G44" s="339">
        <v>2</v>
      </c>
      <c r="H44" s="336"/>
      <c r="I44" s="247">
        <v>2</v>
      </c>
      <c r="J44" s="337"/>
      <c r="K44" s="248">
        <v>2</v>
      </c>
      <c r="L44" s="337"/>
      <c r="M44" s="248">
        <v>2</v>
      </c>
      <c r="N44" s="337"/>
      <c r="O44" s="248">
        <v>2</v>
      </c>
      <c r="P44" s="337"/>
      <c r="Q44" s="248">
        <v>2</v>
      </c>
      <c r="R44" s="337"/>
      <c r="S44" s="257">
        <v>4</v>
      </c>
      <c r="T44" s="336"/>
      <c r="U44" s="247">
        <v>4</v>
      </c>
      <c r="V44" s="338"/>
      <c r="W44" s="255">
        <v>4</v>
      </c>
      <c r="X44" s="379"/>
      <c r="Y44" s="324"/>
    </row>
    <row r="45" spans="1:25" s="39" customFormat="1" ht="12" customHeight="1">
      <c r="A45" s="47"/>
      <c r="B45" s="327" t="s">
        <v>43</v>
      </c>
      <c r="C45" s="335">
        <v>4</v>
      </c>
      <c r="D45" s="248"/>
      <c r="E45" s="247">
        <v>1</v>
      </c>
      <c r="F45" s="329">
        <v>1</v>
      </c>
      <c r="G45" s="247">
        <v>2</v>
      </c>
      <c r="H45" s="340"/>
      <c r="I45" s="247">
        <v>2</v>
      </c>
      <c r="J45" s="340"/>
      <c r="K45" s="248">
        <v>2</v>
      </c>
      <c r="L45" s="340"/>
      <c r="M45" s="248">
        <v>2</v>
      </c>
      <c r="N45" s="340"/>
      <c r="O45" s="248">
        <v>2</v>
      </c>
      <c r="P45" s="340"/>
      <c r="Q45" s="248">
        <v>4</v>
      </c>
      <c r="R45" s="340"/>
      <c r="S45" s="257">
        <v>4</v>
      </c>
      <c r="T45" s="340"/>
      <c r="U45" s="247">
        <v>2</v>
      </c>
      <c r="V45" s="325"/>
      <c r="W45" s="247">
        <v>2</v>
      </c>
      <c r="X45" s="374"/>
      <c r="Y45" s="324"/>
    </row>
    <row r="46" spans="1:25" s="39" customFormat="1" ht="12" customHeight="1">
      <c r="A46" s="47"/>
      <c r="B46" s="327" t="s">
        <v>210</v>
      </c>
      <c r="C46" s="335">
        <v>4</v>
      </c>
      <c r="D46" s="248"/>
      <c r="E46" s="255">
        <v>2</v>
      </c>
      <c r="F46" s="336"/>
      <c r="G46" s="339">
        <v>2</v>
      </c>
      <c r="H46" s="336"/>
      <c r="I46" s="339">
        <v>2</v>
      </c>
      <c r="J46" s="337"/>
      <c r="K46" s="326">
        <v>2</v>
      </c>
      <c r="L46" s="337"/>
      <c r="M46" s="326">
        <v>2</v>
      </c>
      <c r="N46" s="337"/>
      <c r="O46" s="326">
        <v>2</v>
      </c>
      <c r="P46" s="337"/>
      <c r="Q46" s="326">
        <v>4</v>
      </c>
      <c r="R46" s="337"/>
      <c r="S46" s="326">
        <v>2</v>
      </c>
      <c r="T46" s="336"/>
      <c r="U46" s="339">
        <v>4</v>
      </c>
      <c r="V46" s="338"/>
      <c r="W46" s="255">
        <v>4</v>
      </c>
      <c r="X46" s="374"/>
      <c r="Y46" s="324"/>
    </row>
    <row r="47" spans="1:25" s="39" customFormat="1" ht="12" customHeight="1">
      <c r="A47" s="47"/>
      <c r="B47" s="327" t="s">
        <v>45</v>
      </c>
      <c r="C47" s="335">
        <v>4</v>
      </c>
      <c r="D47" s="248"/>
      <c r="E47" s="255">
        <v>2</v>
      </c>
      <c r="F47" s="336"/>
      <c r="G47" s="339">
        <v>2</v>
      </c>
      <c r="H47" s="336"/>
      <c r="I47" s="339">
        <v>2</v>
      </c>
      <c r="J47" s="337"/>
      <c r="K47" s="326">
        <v>2</v>
      </c>
      <c r="L47" s="337"/>
      <c r="M47" s="326">
        <v>2</v>
      </c>
      <c r="N47" s="337"/>
      <c r="O47" s="326">
        <v>2</v>
      </c>
      <c r="P47" s="337"/>
      <c r="Q47" s="326">
        <v>4</v>
      </c>
      <c r="R47" s="337"/>
      <c r="S47" s="326">
        <v>2</v>
      </c>
      <c r="T47" s="336"/>
      <c r="U47" s="339">
        <v>4</v>
      </c>
      <c r="V47" s="338"/>
      <c r="W47" s="255">
        <v>2</v>
      </c>
      <c r="X47" s="374"/>
      <c r="Y47" s="324"/>
    </row>
    <row r="48" spans="1:25" s="39" customFormat="1" ht="12" customHeight="1">
      <c r="A48" s="47"/>
      <c r="B48" s="327" t="s">
        <v>46</v>
      </c>
      <c r="C48" s="335">
        <v>4</v>
      </c>
      <c r="D48" s="248"/>
      <c r="E48" s="255">
        <v>2</v>
      </c>
      <c r="F48" s="336"/>
      <c r="G48" s="341">
        <v>2</v>
      </c>
      <c r="H48" s="336"/>
      <c r="I48" s="341">
        <v>2</v>
      </c>
      <c r="J48" s="337"/>
      <c r="K48" s="257">
        <v>4</v>
      </c>
      <c r="L48" s="337"/>
      <c r="M48" s="257">
        <v>2</v>
      </c>
      <c r="N48" s="337"/>
      <c r="O48" s="257">
        <v>2</v>
      </c>
      <c r="P48" s="337"/>
      <c r="Q48" s="257">
        <v>2</v>
      </c>
      <c r="R48" s="337"/>
      <c r="S48" s="257">
        <v>2</v>
      </c>
      <c r="T48" s="336"/>
      <c r="U48" s="341">
        <v>4</v>
      </c>
      <c r="V48" s="338"/>
      <c r="W48" s="255">
        <v>2</v>
      </c>
      <c r="X48" s="379"/>
      <c r="Y48" s="324"/>
    </row>
    <row r="49" spans="1:25" s="39" customFormat="1" ht="12" customHeight="1">
      <c r="A49" s="47"/>
      <c r="B49" s="327" t="s">
        <v>47</v>
      </c>
      <c r="C49" s="335">
        <v>4</v>
      </c>
      <c r="D49" s="248"/>
      <c r="E49" s="247">
        <v>1</v>
      </c>
      <c r="F49" s="329">
        <v>2</v>
      </c>
      <c r="G49" s="247">
        <v>2</v>
      </c>
      <c r="H49" s="340"/>
      <c r="I49" s="247">
        <v>4</v>
      </c>
      <c r="J49" s="340"/>
      <c r="K49" s="248">
        <v>4</v>
      </c>
      <c r="L49" s="340"/>
      <c r="M49" s="248">
        <v>2</v>
      </c>
      <c r="N49" s="340"/>
      <c r="O49" s="248">
        <v>2</v>
      </c>
      <c r="P49" s="340"/>
      <c r="Q49" s="248">
        <v>4</v>
      </c>
      <c r="R49" s="340"/>
      <c r="S49" s="257">
        <v>4</v>
      </c>
      <c r="T49" s="340"/>
      <c r="U49" s="247">
        <v>2</v>
      </c>
      <c r="V49" s="325"/>
      <c r="W49" s="255">
        <v>4</v>
      </c>
      <c r="X49" s="374"/>
      <c r="Y49" s="324"/>
    </row>
    <row r="50" spans="1:25" s="39" customFormat="1" ht="12" customHeight="1">
      <c r="A50" s="47"/>
      <c r="B50" s="327" t="s">
        <v>48</v>
      </c>
      <c r="C50" s="335">
        <v>4</v>
      </c>
      <c r="D50" s="248"/>
      <c r="E50" s="247">
        <v>1</v>
      </c>
      <c r="F50" s="329">
        <v>1</v>
      </c>
      <c r="G50" s="247">
        <v>2</v>
      </c>
      <c r="H50" s="340"/>
      <c r="I50" s="339">
        <v>2</v>
      </c>
      <c r="J50" s="337"/>
      <c r="K50" s="326">
        <v>2</v>
      </c>
      <c r="L50" s="337"/>
      <c r="M50" s="326">
        <v>2</v>
      </c>
      <c r="N50" s="337"/>
      <c r="O50" s="326">
        <v>2</v>
      </c>
      <c r="P50" s="337"/>
      <c r="Q50" s="326">
        <v>2</v>
      </c>
      <c r="R50" s="337"/>
      <c r="S50" s="326">
        <v>4</v>
      </c>
      <c r="T50" s="336"/>
      <c r="U50" s="339">
        <v>4</v>
      </c>
      <c r="V50" s="338"/>
      <c r="W50" s="255">
        <v>4</v>
      </c>
      <c r="X50" s="374"/>
      <c r="Y50" s="324"/>
    </row>
    <row r="51" spans="1:25" s="39" customFormat="1" ht="12" customHeight="1">
      <c r="A51" s="47"/>
      <c r="B51" s="327" t="s">
        <v>49</v>
      </c>
      <c r="C51" s="335">
        <v>4</v>
      </c>
      <c r="D51" s="248"/>
      <c r="E51" s="247">
        <v>1</v>
      </c>
      <c r="F51" s="343">
        <v>1</v>
      </c>
      <c r="G51" s="247">
        <v>1</v>
      </c>
      <c r="H51" s="340">
        <v>1</v>
      </c>
      <c r="I51" s="247">
        <v>2</v>
      </c>
      <c r="J51" s="337"/>
      <c r="K51" s="248">
        <v>2</v>
      </c>
      <c r="L51" s="337"/>
      <c r="M51" s="248">
        <v>2</v>
      </c>
      <c r="N51" s="337"/>
      <c r="O51" s="248">
        <v>2</v>
      </c>
      <c r="P51" s="337"/>
      <c r="Q51" s="248">
        <v>4</v>
      </c>
      <c r="R51" s="337"/>
      <c r="S51" s="257">
        <v>4</v>
      </c>
      <c r="T51" s="336"/>
      <c r="U51" s="247">
        <v>2</v>
      </c>
      <c r="V51" s="338"/>
      <c r="W51" s="247">
        <v>4</v>
      </c>
      <c r="X51" s="374"/>
      <c r="Y51" s="324"/>
    </row>
    <row r="52" spans="1:25" s="39" customFormat="1" ht="12" customHeight="1">
      <c r="A52" s="47"/>
      <c r="B52" s="327" t="s">
        <v>50</v>
      </c>
      <c r="C52" s="335">
        <v>4</v>
      </c>
      <c r="D52" s="248"/>
      <c r="E52" s="247">
        <v>1</v>
      </c>
      <c r="F52" s="329">
        <v>2</v>
      </c>
      <c r="G52" s="339">
        <v>1</v>
      </c>
      <c r="H52" s="248">
        <v>2</v>
      </c>
      <c r="I52" s="339">
        <v>4</v>
      </c>
      <c r="J52" s="249"/>
      <c r="K52" s="326">
        <v>1</v>
      </c>
      <c r="L52" s="249">
        <v>2</v>
      </c>
      <c r="M52" s="326">
        <v>1</v>
      </c>
      <c r="N52" s="249">
        <v>2</v>
      </c>
      <c r="O52" s="326">
        <v>1</v>
      </c>
      <c r="P52" s="249">
        <v>2</v>
      </c>
      <c r="Q52" s="326">
        <v>1</v>
      </c>
      <c r="R52" s="249">
        <v>2</v>
      </c>
      <c r="S52" s="326">
        <v>2</v>
      </c>
      <c r="T52" s="248"/>
      <c r="U52" s="339">
        <v>4</v>
      </c>
      <c r="V52" s="338"/>
      <c r="W52" s="255">
        <v>4</v>
      </c>
      <c r="X52" s="374"/>
      <c r="Y52" s="324"/>
    </row>
    <row r="53" spans="1:25" s="39" customFormat="1" ht="12" customHeight="1">
      <c r="A53" s="47"/>
      <c r="B53" s="327" t="s">
        <v>51</v>
      </c>
      <c r="C53" s="335">
        <v>4</v>
      </c>
      <c r="D53" s="248"/>
      <c r="E53" s="247">
        <v>1</v>
      </c>
      <c r="F53" s="329">
        <v>1</v>
      </c>
      <c r="G53" s="247">
        <v>2</v>
      </c>
      <c r="H53" s="340"/>
      <c r="I53" s="339">
        <v>4</v>
      </c>
      <c r="J53" s="340"/>
      <c r="K53" s="326">
        <v>4</v>
      </c>
      <c r="L53" s="340"/>
      <c r="M53" s="326">
        <v>4</v>
      </c>
      <c r="N53" s="340"/>
      <c r="O53" s="326">
        <v>2</v>
      </c>
      <c r="P53" s="340"/>
      <c r="Q53" s="326">
        <v>4</v>
      </c>
      <c r="R53" s="340"/>
      <c r="S53" s="326">
        <v>2</v>
      </c>
      <c r="T53" s="340"/>
      <c r="U53" s="339">
        <v>4</v>
      </c>
      <c r="V53" s="325"/>
      <c r="W53" s="255">
        <v>4</v>
      </c>
      <c r="X53" s="374"/>
      <c r="Y53" s="324"/>
    </row>
    <row r="54" spans="1:25" s="39" customFormat="1" ht="12" customHeight="1">
      <c r="A54" s="47"/>
      <c r="B54" s="327" t="s">
        <v>52</v>
      </c>
      <c r="C54" s="335">
        <v>4</v>
      </c>
      <c r="D54" s="248"/>
      <c r="E54" s="247">
        <v>1</v>
      </c>
      <c r="F54" s="329">
        <v>1</v>
      </c>
      <c r="G54" s="247">
        <v>2</v>
      </c>
      <c r="H54" s="340"/>
      <c r="I54" s="339">
        <v>4</v>
      </c>
      <c r="J54" s="340"/>
      <c r="K54" s="326">
        <v>4</v>
      </c>
      <c r="L54" s="340"/>
      <c r="M54" s="326">
        <v>4</v>
      </c>
      <c r="N54" s="340"/>
      <c r="O54" s="326">
        <v>2</v>
      </c>
      <c r="P54" s="340"/>
      <c r="Q54" s="326">
        <v>4</v>
      </c>
      <c r="R54" s="340"/>
      <c r="S54" s="326">
        <v>2</v>
      </c>
      <c r="T54" s="340"/>
      <c r="U54" s="339">
        <v>4</v>
      </c>
      <c r="V54" s="325"/>
      <c r="W54" s="255">
        <v>4</v>
      </c>
      <c r="X54" s="374"/>
      <c r="Y54" s="324"/>
    </row>
    <row r="55" spans="1:25" s="39" customFormat="1" ht="12" customHeight="1">
      <c r="A55" s="47"/>
      <c r="B55" s="327" t="s">
        <v>53</v>
      </c>
      <c r="C55" s="335">
        <v>4</v>
      </c>
      <c r="D55" s="248"/>
      <c r="E55" s="247">
        <v>1</v>
      </c>
      <c r="F55" s="329">
        <v>2</v>
      </c>
      <c r="G55" s="339">
        <v>1</v>
      </c>
      <c r="H55" s="336">
        <v>2</v>
      </c>
      <c r="I55" s="339">
        <v>4</v>
      </c>
      <c r="J55" s="337"/>
      <c r="K55" s="326">
        <v>1</v>
      </c>
      <c r="L55" s="337">
        <v>2</v>
      </c>
      <c r="M55" s="326">
        <v>1</v>
      </c>
      <c r="N55" s="337">
        <v>2</v>
      </c>
      <c r="O55" s="326">
        <v>1</v>
      </c>
      <c r="P55" s="337">
        <v>2</v>
      </c>
      <c r="Q55" s="326">
        <v>1</v>
      </c>
      <c r="R55" s="337">
        <v>2</v>
      </c>
      <c r="S55" s="326">
        <v>2</v>
      </c>
      <c r="T55" s="336"/>
      <c r="U55" s="339">
        <v>4</v>
      </c>
      <c r="V55" s="338"/>
      <c r="W55" s="255">
        <v>4</v>
      </c>
      <c r="X55" s="374"/>
      <c r="Y55" s="324"/>
    </row>
    <row r="56" spans="1:25" s="39" customFormat="1" ht="12" customHeight="1">
      <c r="A56" s="47"/>
      <c r="B56" s="327" t="s">
        <v>54</v>
      </c>
      <c r="C56" s="335">
        <v>4</v>
      </c>
      <c r="D56" s="248"/>
      <c r="E56" s="255">
        <v>2</v>
      </c>
      <c r="F56" s="336"/>
      <c r="G56" s="339">
        <v>2</v>
      </c>
      <c r="H56" s="336"/>
      <c r="I56" s="339">
        <v>2</v>
      </c>
      <c r="J56" s="337"/>
      <c r="K56" s="326">
        <v>2</v>
      </c>
      <c r="L56" s="337"/>
      <c r="M56" s="326">
        <v>2</v>
      </c>
      <c r="N56" s="337"/>
      <c r="O56" s="326">
        <v>2</v>
      </c>
      <c r="P56" s="337"/>
      <c r="Q56" s="326">
        <v>2</v>
      </c>
      <c r="R56" s="337"/>
      <c r="S56" s="326">
        <v>2</v>
      </c>
      <c r="T56" s="336"/>
      <c r="U56" s="339">
        <v>2</v>
      </c>
      <c r="V56" s="338"/>
      <c r="W56" s="255">
        <v>4</v>
      </c>
      <c r="X56" s="374"/>
      <c r="Y56" s="324"/>
    </row>
    <row r="57" spans="1:25" s="39" customFormat="1" ht="12" customHeight="1">
      <c r="A57" s="47"/>
      <c r="B57" s="327" t="s">
        <v>55</v>
      </c>
      <c r="C57" s="335">
        <v>4</v>
      </c>
      <c r="D57" s="248"/>
      <c r="E57" s="255">
        <v>2</v>
      </c>
      <c r="F57" s="336"/>
      <c r="G57" s="339">
        <v>2</v>
      </c>
      <c r="H57" s="336"/>
      <c r="I57" s="339">
        <v>4</v>
      </c>
      <c r="J57" s="337"/>
      <c r="K57" s="326">
        <v>2</v>
      </c>
      <c r="L57" s="337"/>
      <c r="M57" s="326">
        <v>2</v>
      </c>
      <c r="N57" s="337"/>
      <c r="O57" s="326">
        <v>2</v>
      </c>
      <c r="P57" s="337"/>
      <c r="Q57" s="326">
        <v>2</v>
      </c>
      <c r="R57" s="337"/>
      <c r="S57" s="326">
        <v>2</v>
      </c>
      <c r="T57" s="336"/>
      <c r="U57" s="339">
        <v>4</v>
      </c>
      <c r="V57" s="338"/>
      <c r="W57" s="255">
        <v>4</v>
      </c>
      <c r="X57" s="374"/>
      <c r="Y57" s="324"/>
    </row>
    <row r="58" spans="1:25" s="39" customFormat="1" ht="12" customHeight="1">
      <c r="A58" s="47"/>
      <c r="B58" s="327" t="s">
        <v>56</v>
      </c>
      <c r="C58" s="335">
        <v>4</v>
      </c>
      <c r="D58" s="248"/>
      <c r="E58" s="255">
        <v>2</v>
      </c>
      <c r="F58" s="336"/>
      <c r="G58" s="339">
        <v>2</v>
      </c>
      <c r="H58" s="336"/>
      <c r="I58" s="339">
        <v>4</v>
      </c>
      <c r="J58" s="337"/>
      <c r="K58" s="326">
        <v>2</v>
      </c>
      <c r="L58" s="337"/>
      <c r="M58" s="326">
        <v>2</v>
      </c>
      <c r="N58" s="337"/>
      <c r="O58" s="326">
        <v>2</v>
      </c>
      <c r="P58" s="337"/>
      <c r="Q58" s="326">
        <v>2</v>
      </c>
      <c r="R58" s="337"/>
      <c r="S58" s="326">
        <v>2</v>
      </c>
      <c r="T58" s="336"/>
      <c r="U58" s="339">
        <v>4</v>
      </c>
      <c r="V58" s="338"/>
      <c r="W58" s="255">
        <v>4</v>
      </c>
      <c r="X58" s="374"/>
      <c r="Y58" s="324"/>
    </row>
    <row r="59" spans="1:25" s="39" customFormat="1" ht="12" customHeight="1">
      <c r="A59" s="47"/>
      <c r="B59" s="327" t="s">
        <v>57</v>
      </c>
      <c r="C59" s="335">
        <v>4</v>
      </c>
      <c r="D59" s="248"/>
      <c r="E59" s="247">
        <v>1</v>
      </c>
      <c r="F59" s="329">
        <v>2</v>
      </c>
      <c r="G59" s="339">
        <v>1</v>
      </c>
      <c r="H59" s="336">
        <v>2</v>
      </c>
      <c r="I59" s="339">
        <v>4</v>
      </c>
      <c r="J59" s="337"/>
      <c r="K59" s="326">
        <v>1</v>
      </c>
      <c r="L59" s="337">
        <v>2</v>
      </c>
      <c r="M59" s="326">
        <v>1</v>
      </c>
      <c r="N59" s="337">
        <v>2</v>
      </c>
      <c r="O59" s="326">
        <v>1</v>
      </c>
      <c r="P59" s="337">
        <v>2</v>
      </c>
      <c r="Q59" s="326">
        <v>1</v>
      </c>
      <c r="R59" s="337">
        <v>2</v>
      </c>
      <c r="S59" s="326">
        <v>2</v>
      </c>
      <c r="T59" s="336"/>
      <c r="U59" s="339">
        <v>4</v>
      </c>
      <c r="V59" s="338"/>
      <c r="W59" s="255">
        <v>4</v>
      </c>
      <c r="X59" s="374"/>
      <c r="Y59" s="324"/>
    </row>
    <row r="60" spans="1:25" s="39" customFormat="1" ht="12" customHeight="1">
      <c r="A60" s="47"/>
      <c r="B60" s="327" t="s">
        <v>58</v>
      </c>
      <c r="C60" s="335">
        <v>4</v>
      </c>
      <c r="D60" s="248"/>
      <c r="E60" s="255">
        <v>2</v>
      </c>
      <c r="F60" s="336"/>
      <c r="G60" s="339">
        <v>2</v>
      </c>
      <c r="H60" s="336"/>
      <c r="I60" s="339">
        <v>2</v>
      </c>
      <c r="J60" s="337"/>
      <c r="K60" s="326">
        <v>2</v>
      </c>
      <c r="L60" s="337"/>
      <c r="M60" s="326">
        <v>2</v>
      </c>
      <c r="N60" s="337"/>
      <c r="O60" s="326">
        <v>2</v>
      </c>
      <c r="P60" s="337"/>
      <c r="Q60" s="326">
        <v>2</v>
      </c>
      <c r="R60" s="337"/>
      <c r="S60" s="326">
        <v>2</v>
      </c>
      <c r="T60" s="336"/>
      <c r="U60" s="339">
        <v>2</v>
      </c>
      <c r="V60" s="338"/>
      <c r="W60" s="255">
        <v>4</v>
      </c>
      <c r="X60" s="374"/>
      <c r="Y60" s="324"/>
    </row>
    <row r="61" spans="1:25" s="39" customFormat="1" ht="12" customHeight="1">
      <c r="A61" s="47"/>
      <c r="B61" s="327" t="s">
        <v>211</v>
      </c>
      <c r="C61" s="335">
        <v>4</v>
      </c>
      <c r="D61" s="248"/>
      <c r="E61" s="255">
        <v>1</v>
      </c>
      <c r="F61" s="336">
        <v>2</v>
      </c>
      <c r="G61" s="339">
        <v>2</v>
      </c>
      <c r="H61" s="336"/>
      <c r="I61" s="339">
        <v>4</v>
      </c>
      <c r="J61" s="337"/>
      <c r="K61" s="326">
        <v>2</v>
      </c>
      <c r="L61" s="337"/>
      <c r="M61" s="326">
        <v>2</v>
      </c>
      <c r="N61" s="337"/>
      <c r="O61" s="326">
        <v>2</v>
      </c>
      <c r="P61" s="337"/>
      <c r="Q61" s="326">
        <v>4</v>
      </c>
      <c r="R61" s="337"/>
      <c r="S61" s="326">
        <v>2</v>
      </c>
      <c r="T61" s="336"/>
      <c r="U61" s="339">
        <v>4</v>
      </c>
      <c r="V61" s="338"/>
      <c r="W61" s="255">
        <v>2</v>
      </c>
      <c r="X61" s="374"/>
      <c r="Y61" s="324"/>
    </row>
    <row r="62" spans="1:25" s="39" customFormat="1" ht="12" customHeight="1">
      <c r="A62" s="47"/>
      <c r="B62" s="327" t="s">
        <v>60</v>
      </c>
      <c r="C62" s="335">
        <v>4</v>
      </c>
      <c r="D62" s="248"/>
      <c r="E62" s="255">
        <v>2</v>
      </c>
      <c r="F62" s="336"/>
      <c r="G62" s="339">
        <v>2</v>
      </c>
      <c r="H62" s="336"/>
      <c r="I62" s="339">
        <v>2</v>
      </c>
      <c r="J62" s="337"/>
      <c r="K62" s="326">
        <v>2</v>
      </c>
      <c r="L62" s="337"/>
      <c r="M62" s="326">
        <v>2</v>
      </c>
      <c r="N62" s="337"/>
      <c r="O62" s="326">
        <v>2</v>
      </c>
      <c r="P62" s="337"/>
      <c r="Q62" s="326">
        <v>4</v>
      </c>
      <c r="R62" s="337"/>
      <c r="S62" s="326">
        <v>4</v>
      </c>
      <c r="T62" s="336"/>
      <c r="U62" s="339">
        <v>2</v>
      </c>
      <c r="V62" s="338"/>
      <c r="W62" s="255">
        <v>2</v>
      </c>
      <c r="X62" s="379"/>
      <c r="Y62" s="324"/>
    </row>
    <row r="63" spans="1:25" s="39" customFormat="1" ht="12" customHeight="1">
      <c r="A63" s="47"/>
      <c r="B63" s="327" t="s">
        <v>61</v>
      </c>
      <c r="C63" s="335">
        <v>4</v>
      </c>
      <c r="D63" s="248"/>
      <c r="E63" s="255">
        <v>1</v>
      </c>
      <c r="F63" s="336">
        <v>1</v>
      </c>
      <c r="G63" s="339">
        <v>1</v>
      </c>
      <c r="H63" s="336">
        <v>1</v>
      </c>
      <c r="I63" s="339">
        <v>1</v>
      </c>
      <c r="J63" s="337">
        <v>1</v>
      </c>
      <c r="K63" s="326">
        <v>1</v>
      </c>
      <c r="L63" s="337">
        <v>1</v>
      </c>
      <c r="M63" s="326">
        <v>2</v>
      </c>
      <c r="N63" s="337"/>
      <c r="O63" s="326">
        <v>2</v>
      </c>
      <c r="P63" s="337"/>
      <c r="Q63" s="326">
        <v>4</v>
      </c>
      <c r="R63" s="337"/>
      <c r="S63" s="326">
        <v>4</v>
      </c>
      <c r="T63" s="336"/>
      <c r="U63" s="339">
        <v>2</v>
      </c>
      <c r="V63" s="338"/>
      <c r="W63" s="255">
        <v>1</v>
      </c>
      <c r="X63" s="379">
        <v>1</v>
      </c>
      <c r="Y63" s="324"/>
    </row>
    <row r="64" spans="1:25" s="39" customFormat="1" ht="12" customHeight="1">
      <c r="A64" s="47"/>
      <c r="B64" s="327" t="s">
        <v>62</v>
      </c>
      <c r="C64" s="335">
        <v>4</v>
      </c>
      <c r="D64" s="248"/>
      <c r="E64" s="255">
        <v>2</v>
      </c>
      <c r="F64" s="336"/>
      <c r="G64" s="339">
        <v>2</v>
      </c>
      <c r="H64" s="336"/>
      <c r="I64" s="339">
        <v>2</v>
      </c>
      <c r="J64" s="337"/>
      <c r="K64" s="326">
        <v>2</v>
      </c>
      <c r="L64" s="337"/>
      <c r="M64" s="326">
        <v>2</v>
      </c>
      <c r="N64" s="337"/>
      <c r="O64" s="326">
        <v>2</v>
      </c>
      <c r="P64" s="337"/>
      <c r="Q64" s="326">
        <v>2</v>
      </c>
      <c r="R64" s="337"/>
      <c r="S64" s="326">
        <v>4</v>
      </c>
      <c r="T64" s="336"/>
      <c r="U64" s="339">
        <v>2</v>
      </c>
      <c r="V64" s="338"/>
      <c r="W64" s="255">
        <v>2</v>
      </c>
      <c r="X64" s="379"/>
      <c r="Y64" s="324"/>
    </row>
    <row r="65" spans="1:25" s="39" customFormat="1" ht="12" customHeight="1">
      <c r="A65" s="47"/>
      <c r="B65" s="327" t="s">
        <v>63</v>
      </c>
      <c r="C65" s="335">
        <v>4</v>
      </c>
      <c r="D65" s="248"/>
      <c r="E65" s="255">
        <v>2</v>
      </c>
      <c r="F65" s="336"/>
      <c r="G65" s="339">
        <v>2</v>
      </c>
      <c r="H65" s="336"/>
      <c r="I65" s="339">
        <v>2</v>
      </c>
      <c r="J65" s="337"/>
      <c r="K65" s="326">
        <v>2</v>
      </c>
      <c r="L65" s="337"/>
      <c r="M65" s="326">
        <v>2</v>
      </c>
      <c r="N65" s="337"/>
      <c r="O65" s="326">
        <v>2</v>
      </c>
      <c r="P65" s="337"/>
      <c r="Q65" s="326">
        <v>2</v>
      </c>
      <c r="R65" s="337"/>
      <c r="S65" s="326">
        <v>4</v>
      </c>
      <c r="T65" s="336"/>
      <c r="U65" s="339">
        <v>2</v>
      </c>
      <c r="V65" s="338"/>
      <c r="W65" s="255">
        <v>2</v>
      </c>
      <c r="X65" s="379"/>
      <c r="Y65" s="324"/>
    </row>
    <row r="66" spans="1:25" s="39" customFormat="1" ht="12" customHeight="1">
      <c r="A66" s="47"/>
      <c r="B66" s="327" t="s">
        <v>64</v>
      </c>
      <c r="C66" s="335">
        <v>4</v>
      </c>
      <c r="D66" s="248"/>
      <c r="E66" s="255">
        <v>1</v>
      </c>
      <c r="F66" s="336">
        <v>1</v>
      </c>
      <c r="G66" s="339">
        <v>1</v>
      </c>
      <c r="H66" s="336">
        <v>1</v>
      </c>
      <c r="I66" s="339">
        <v>1</v>
      </c>
      <c r="J66" s="340">
        <v>1</v>
      </c>
      <c r="K66" s="326">
        <v>1</v>
      </c>
      <c r="L66" s="340">
        <v>1</v>
      </c>
      <c r="M66" s="326">
        <v>1</v>
      </c>
      <c r="N66" s="340">
        <v>1</v>
      </c>
      <c r="O66" s="326">
        <v>1</v>
      </c>
      <c r="P66" s="340">
        <v>1</v>
      </c>
      <c r="Q66" s="326">
        <v>1</v>
      </c>
      <c r="R66" s="340">
        <v>1</v>
      </c>
      <c r="S66" s="326">
        <v>3</v>
      </c>
      <c r="T66" s="340">
        <v>3</v>
      </c>
      <c r="U66" s="339">
        <v>4</v>
      </c>
      <c r="V66" s="325"/>
      <c r="W66" s="255">
        <v>1</v>
      </c>
      <c r="X66" s="374">
        <v>1</v>
      </c>
      <c r="Y66" s="324"/>
    </row>
    <row r="67" spans="1:25" s="39" customFormat="1" ht="12" customHeight="1">
      <c r="A67" s="47"/>
      <c r="B67" s="327" t="s">
        <v>65</v>
      </c>
      <c r="C67" s="335">
        <v>4</v>
      </c>
      <c r="D67" s="248"/>
      <c r="E67" s="247">
        <v>1</v>
      </c>
      <c r="F67" s="329">
        <v>1</v>
      </c>
      <c r="G67" s="247">
        <v>1</v>
      </c>
      <c r="H67" s="340">
        <v>1</v>
      </c>
      <c r="I67" s="247">
        <v>4</v>
      </c>
      <c r="J67" s="340"/>
      <c r="K67" s="248">
        <v>1</v>
      </c>
      <c r="L67" s="340">
        <v>1</v>
      </c>
      <c r="M67" s="248">
        <v>1</v>
      </c>
      <c r="N67" s="340">
        <v>1</v>
      </c>
      <c r="O67" s="248">
        <v>1</v>
      </c>
      <c r="P67" s="340">
        <v>1</v>
      </c>
      <c r="Q67" s="248">
        <v>4</v>
      </c>
      <c r="R67" s="340"/>
      <c r="S67" s="257">
        <v>4</v>
      </c>
      <c r="T67" s="340"/>
      <c r="U67" s="247">
        <v>1</v>
      </c>
      <c r="V67" s="325">
        <v>1</v>
      </c>
      <c r="W67" s="255">
        <v>4</v>
      </c>
      <c r="X67" s="374"/>
      <c r="Y67" s="324"/>
    </row>
    <row r="68" spans="1:25" s="39" customFormat="1" ht="12" customHeight="1">
      <c r="A68" s="47"/>
      <c r="B68" s="327" t="s">
        <v>66</v>
      </c>
      <c r="C68" s="335">
        <v>4</v>
      </c>
      <c r="D68" s="248"/>
      <c r="E68" s="247">
        <v>1</v>
      </c>
      <c r="F68" s="329">
        <v>1</v>
      </c>
      <c r="G68" s="247">
        <v>2</v>
      </c>
      <c r="H68" s="340"/>
      <c r="I68" s="247">
        <v>4</v>
      </c>
      <c r="J68" s="340"/>
      <c r="K68" s="248">
        <v>2</v>
      </c>
      <c r="L68" s="340"/>
      <c r="M68" s="248">
        <v>2</v>
      </c>
      <c r="N68" s="340"/>
      <c r="O68" s="248">
        <v>2</v>
      </c>
      <c r="P68" s="340"/>
      <c r="Q68" s="248">
        <v>4</v>
      </c>
      <c r="R68" s="340"/>
      <c r="S68" s="257">
        <v>4</v>
      </c>
      <c r="T68" s="340"/>
      <c r="U68" s="247">
        <v>2</v>
      </c>
      <c r="V68" s="325"/>
      <c r="W68" s="247">
        <v>2</v>
      </c>
      <c r="X68" s="374"/>
      <c r="Y68" s="324"/>
    </row>
    <row r="69" spans="1:25" s="39" customFormat="1" ht="12" customHeight="1">
      <c r="A69" s="47"/>
      <c r="B69" s="327" t="s">
        <v>67</v>
      </c>
      <c r="C69" s="335">
        <v>4</v>
      </c>
      <c r="D69" s="248"/>
      <c r="E69" s="255">
        <v>2</v>
      </c>
      <c r="F69" s="336"/>
      <c r="G69" s="339">
        <v>2</v>
      </c>
      <c r="H69" s="336"/>
      <c r="I69" s="339">
        <v>4</v>
      </c>
      <c r="J69" s="337"/>
      <c r="K69" s="326">
        <v>2</v>
      </c>
      <c r="L69" s="337"/>
      <c r="M69" s="326">
        <v>2</v>
      </c>
      <c r="N69" s="337"/>
      <c r="O69" s="326">
        <v>2</v>
      </c>
      <c r="P69" s="337"/>
      <c r="Q69" s="326">
        <v>4</v>
      </c>
      <c r="R69" s="337"/>
      <c r="S69" s="326">
        <v>2</v>
      </c>
      <c r="T69" s="336"/>
      <c r="U69" s="339">
        <v>4</v>
      </c>
      <c r="V69" s="338"/>
      <c r="W69" s="255">
        <v>2</v>
      </c>
      <c r="X69" s="379"/>
      <c r="Y69" s="324"/>
    </row>
    <row r="70" spans="1:25" s="39" customFormat="1" ht="12" customHeight="1">
      <c r="A70" s="47"/>
      <c r="B70" s="327" t="s">
        <v>68</v>
      </c>
      <c r="C70" s="335">
        <v>4</v>
      </c>
      <c r="D70" s="248"/>
      <c r="E70" s="255">
        <v>1</v>
      </c>
      <c r="F70" s="336">
        <v>1</v>
      </c>
      <c r="G70" s="339">
        <v>1</v>
      </c>
      <c r="H70" s="336">
        <v>1</v>
      </c>
      <c r="I70" s="339">
        <v>4</v>
      </c>
      <c r="J70" s="337"/>
      <c r="K70" s="326">
        <v>2</v>
      </c>
      <c r="L70" s="337"/>
      <c r="M70" s="326">
        <v>2</v>
      </c>
      <c r="N70" s="337"/>
      <c r="O70" s="326">
        <v>2</v>
      </c>
      <c r="P70" s="337"/>
      <c r="Q70" s="326">
        <v>1</v>
      </c>
      <c r="R70" s="337">
        <v>1</v>
      </c>
      <c r="S70" s="326">
        <v>2</v>
      </c>
      <c r="T70" s="336"/>
      <c r="U70" s="339">
        <v>2</v>
      </c>
      <c r="V70" s="338"/>
      <c r="W70" s="255">
        <v>2</v>
      </c>
      <c r="X70" s="379"/>
      <c r="Y70" s="324"/>
    </row>
    <row r="71" spans="1:25" s="39" customFormat="1" ht="12" customHeight="1">
      <c r="A71" s="47"/>
      <c r="B71" s="327" t="s">
        <v>69</v>
      </c>
      <c r="C71" s="335">
        <v>4</v>
      </c>
      <c r="D71" s="248"/>
      <c r="E71" s="247">
        <v>1</v>
      </c>
      <c r="F71" s="336">
        <v>1</v>
      </c>
      <c r="G71" s="339">
        <v>1</v>
      </c>
      <c r="H71" s="336">
        <v>1</v>
      </c>
      <c r="I71" s="339">
        <v>4</v>
      </c>
      <c r="J71" s="337"/>
      <c r="K71" s="326">
        <v>2</v>
      </c>
      <c r="L71" s="337"/>
      <c r="M71" s="326">
        <v>2</v>
      </c>
      <c r="N71" s="337"/>
      <c r="O71" s="326">
        <v>2</v>
      </c>
      <c r="P71" s="337"/>
      <c r="Q71" s="326">
        <v>1</v>
      </c>
      <c r="R71" s="337">
        <v>1</v>
      </c>
      <c r="S71" s="326">
        <v>2</v>
      </c>
      <c r="T71" s="336"/>
      <c r="U71" s="339">
        <v>2</v>
      </c>
      <c r="V71" s="338"/>
      <c r="W71" s="247">
        <v>2</v>
      </c>
      <c r="X71" s="379"/>
      <c r="Y71" s="324"/>
    </row>
    <row r="72" spans="1:25" s="39" customFormat="1" ht="12" customHeight="1">
      <c r="A72" s="47"/>
      <c r="B72" s="327" t="s">
        <v>70</v>
      </c>
      <c r="C72" s="335">
        <v>4</v>
      </c>
      <c r="D72" s="248"/>
      <c r="E72" s="255">
        <v>1</v>
      </c>
      <c r="F72" s="336">
        <v>1</v>
      </c>
      <c r="G72" s="339">
        <v>1</v>
      </c>
      <c r="H72" s="336">
        <v>1</v>
      </c>
      <c r="I72" s="339">
        <v>2</v>
      </c>
      <c r="J72" s="337"/>
      <c r="K72" s="326">
        <v>2</v>
      </c>
      <c r="L72" s="337"/>
      <c r="M72" s="326">
        <v>2</v>
      </c>
      <c r="N72" s="337"/>
      <c r="O72" s="326">
        <v>2</v>
      </c>
      <c r="P72" s="337"/>
      <c r="Q72" s="326">
        <v>2</v>
      </c>
      <c r="R72" s="337"/>
      <c r="S72" s="326">
        <v>2</v>
      </c>
      <c r="T72" s="336"/>
      <c r="U72" s="339">
        <v>4</v>
      </c>
      <c r="V72" s="338"/>
      <c r="W72" s="255">
        <v>2</v>
      </c>
      <c r="X72" s="379"/>
      <c r="Y72" s="324"/>
    </row>
    <row r="73" spans="1:25" s="39" customFormat="1" ht="12" customHeight="1">
      <c r="A73" s="47"/>
      <c r="B73" s="327" t="s">
        <v>71</v>
      </c>
      <c r="C73" s="335">
        <v>4</v>
      </c>
      <c r="D73" s="248"/>
      <c r="E73" s="255">
        <v>2</v>
      </c>
      <c r="F73" s="336"/>
      <c r="G73" s="339">
        <v>2</v>
      </c>
      <c r="H73" s="336"/>
      <c r="I73" s="339">
        <v>4</v>
      </c>
      <c r="J73" s="337"/>
      <c r="K73" s="326">
        <v>2</v>
      </c>
      <c r="L73" s="337"/>
      <c r="M73" s="326">
        <v>2</v>
      </c>
      <c r="N73" s="337"/>
      <c r="O73" s="326">
        <v>2</v>
      </c>
      <c r="P73" s="337"/>
      <c r="Q73" s="326">
        <v>2</v>
      </c>
      <c r="R73" s="337"/>
      <c r="S73" s="326">
        <v>4</v>
      </c>
      <c r="T73" s="336"/>
      <c r="U73" s="339">
        <v>2</v>
      </c>
      <c r="V73" s="338"/>
      <c r="W73" s="255">
        <v>2</v>
      </c>
      <c r="X73" s="379"/>
      <c r="Y73" s="324"/>
    </row>
    <row r="74" spans="1:25" s="39" customFormat="1" ht="12" customHeight="1">
      <c r="A74" s="47"/>
      <c r="B74" s="327" t="s">
        <v>72</v>
      </c>
      <c r="C74" s="335">
        <v>4</v>
      </c>
      <c r="D74" s="248"/>
      <c r="E74" s="255">
        <v>2</v>
      </c>
      <c r="F74" s="336"/>
      <c r="G74" s="339">
        <v>2</v>
      </c>
      <c r="H74" s="336"/>
      <c r="I74" s="339">
        <v>4</v>
      </c>
      <c r="J74" s="337"/>
      <c r="K74" s="326">
        <v>2</v>
      </c>
      <c r="L74" s="337"/>
      <c r="M74" s="326">
        <v>2</v>
      </c>
      <c r="N74" s="337"/>
      <c r="O74" s="326">
        <v>2</v>
      </c>
      <c r="P74" s="337"/>
      <c r="Q74" s="326">
        <v>2</v>
      </c>
      <c r="R74" s="337"/>
      <c r="S74" s="326">
        <v>2</v>
      </c>
      <c r="T74" s="336"/>
      <c r="U74" s="339">
        <v>4</v>
      </c>
      <c r="V74" s="338"/>
      <c r="W74" s="255">
        <v>2</v>
      </c>
      <c r="X74" s="379"/>
      <c r="Y74" s="324"/>
    </row>
    <row r="75" spans="1:25" s="39" customFormat="1" ht="12" customHeight="1">
      <c r="A75" s="47"/>
      <c r="B75" s="327" t="s">
        <v>73</v>
      </c>
      <c r="C75" s="335">
        <v>4</v>
      </c>
      <c r="D75" s="248"/>
      <c r="E75" s="247">
        <v>2</v>
      </c>
      <c r="F75" s="329"/>
      <c r="G75" s="247">
        <v>2</v>
      </c>
      <c r="H75" s="340"/>
      <c r="I75" s="247">
        <v>4</v>
      </c>
      <c r="J75" s="340"/>
      <c r="K75" s="248">
        <v>2</v>
      </c>
      <c r="L75" s="340"/>
      <c r="M75" s="248">
        <v>4</v>
      </c>
      <c r="N75" s="340"/>
      <c r="O75" s="248">
        <v>4</v>
      </c>
      <c r="P75" s="340"/>
      <c r="Q75" s="248">
        <v>4</v>
      </c>
      <c r="R75" s="340"/>
      <c r="S75" s="257">
        <v>4</v>
      </c>
      <c r="T75" s="340"/>
      <c r="U75" s="247">
        <v>4</v>
      </c>
      <c r="V75" s="325"/>
      <c r="W75" s="255">
        <v>2</v>
      </c>
      <c r="X75" s="379"/>
      <c r="Y75" s="324"/>
    </row>
    <row r="76" spans="1:25" s="39" customFormat="1" ht="12" customHeight="1">
      <c r="A76" s="47"/>
      <c r="B76" s="327" t="s">
        <v>74</v>
      </c>
      <c r="C76" s="335">
        <v>4</v>
      </c>
      <c r="D76" s="248"/>
      <c r="E76" s="255">
        <v>1</v>
      </c>
      <c r="F76" s="336">
        <v>1</v>
      </c>
      <c r="G76" s="341">
        <v>2</v>
      </c>
      <c r="H76" s="336"/>
      <c r="I76" s="341">
        <v>2</v>
      </c>
      <c r="J76" s="337"/>
      <c r="K76" s="257">
        <v>2</v>
      </c>
      <c r="L76" s="337"/>
      <c r="M76" s="257">
        <v>2</v>
      </c>
      <c r="N76" s="337"/>
      <c r="O76" s="257">
        <v>2</v>
      </c>
      <c r="P76" s="337"/>
      <c r="Q76" s="257">
        <v>2</v>
      </c>
      <c r="R76" s="337"/>
      <c r="S76" s="257">
        <v>4</v>
      </c>
      <c r="T76" s="336"/>
      <c r="U76" s="341">
        <v>2</v>
      </c>
      <c r="V76" s="338"/>
      <c r="W76" s="255">
        <v>4</v>
      </c>
      <c r="X76" s="374"/>
      <c r="Y76" s="324"/>
    </row>
    <row r="77" spans="1:25" s="39" customFormat="1" ht="12" customHeight="1">
      <c r="A77" s="47"/>
      <c r="B77" s="327" t="s">
        <v>75</v>
      </c>
      <c r="C77" s="335">
        <v>4</v>
      </c>
      <c r="D77" s="248"/>
      <c r="E77" s="255">
        <v>2</v>
      </c>
      <c r="F77" s="336"/>
      <c r="G77" s="339">
        <v>2</v>
      </c>
      <c r="H77" s="336"/>
      <c r="I77" s="339">
        <v>2</v>
      </c>
      <c r="J77" s="337"/>
      <c r="K77" s="326">
        <v>2</v>
      </c>
      <c r="L77" s="337"/>
      <c r="M77" s="326">
        <v>2</v>
      </c>
      <c r="N77" s="337"/>
      <c r="O77" s="326">
        <v>2</v>
      </c>
      <c r="P77" s="337"/>
      <c r="Q77" s="326">
        <v>4</v>
      </c>
      <c r="R77" s="337"/>
      <c r="S77" s="326">
        <v>2</v>
      </c>
      <c r="T77" s="336"/>
      <c r="U77" s="339">
        <v>4</v>
      </c>
      <c r="V77" s="338"/>
      <c r="W77" s="255">
        <v>4</v>
      </c>
      <c r="X77" s="374"/>
      <c r="Y77" s="324"/>
    </row>
    <row r="78" spans="1:25" s="39" customFormat="1" ht="12" customHeight="1" thickBot="1">
      <c r="A78" s="344"/>
      <c r="B78" s="345" t="s">
        <v>76</v>
      </c>
      <c r="C78" s="346">
        <v>4</v>
      </c>
      <c r="D78" s="347"/>
      <c r="E78" s="348">
        <v>1</v>
      </c>
      <c r="F78" s="349">
        <v>1</v>
      </c>
      <c r="G78" s="348">
        <v>2</v>
      </c>
      <c r="H78" s="350"/>
      <c r="I78" s="351">
        <v>4</v>
      </c>
      <c r="J78" s="350"/>
      <c r="K78" s="352">
        <v>2</v>
      </c>
      <c r="L78" s="350"/>
      <c r="M78" s="352">
        <v>2</v>
      </c>
      <c r="N78" s="350"/>
      <c r="O78" s="352">
        <v>2</v>
      </c>
      <c r="P78" s="350"/>
      <c r="Q78" s="352">
        <v>2</v>
      </c>
      <c r="R78" s="350"/>
      <c r="S78" s="352">
        <v>4</v>
      </c>
      <c r="T78" s="350"/>
      <c r="U78" s="351">
        <v>4</v>
      </c>
      <c r="V78" s="349"/>
      <c r="W78" s="348">
        <v>2</v>
      </c>
      <c r="X78" s="353"/>
      <c r="Y78" s="324"/>
    </row>
    <row r="79" spans="2:25" s="39" customFormat="1" ht="12" customHeight="1">
      <c r="B79" s="365" t="s">
        <v>212</v>
      </c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U79" s="43"/>
      <c r="V79" s="43"/>
      <c r="W79" s="43"/>
      <c r="X79" s="43"/>
      <c r="Y79" s="41"/>
    </row>
    <row r="80" spans="1:25" ht="17.25">
      <c r="A80" s="8"/>
      <c r="B80" s="10"/>
      <c r="C80" s="12"/>
      <c r="D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8"/>
    </row>
    <row r="81" spans="1:25" ht="17.25">
      <c r="A81" s="8"/>
      <c r="B81" s="10"/>
      <c r="C81" s="12"/>
      <c r="D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8"/>
    </row>
    <row r="82" spans="1:25" ht="17.25">
      <c r="A82" s="8"/>
      <c r="B82" s="10"/>
      <c r="C82" s="12"/>
      <c r="D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8"/>
    </row>
    <row r="83" spans="1:25" ht="17.25">
      <c r="A83" s="8"/>
      <c r="B83" s="1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8"/>
    </row>
    <row r="84" ht="17.25">
      <c r="E84" s="13"/>
    </row>
    <row r="85" ht="17.25">
      <c r="E85" s="13"/>
    </row>
  </sheetData>
  <mergeCells count="13">
    <mergeCell ref="W2:X3"/>
    <mergeCell ref="O3:P3"/>
    <mergeCell ref="Q3:R3"/>
    <mergeCell ref="S3:T3"/>
    <mergeCell ref="U2:V3"/>
    <mergeCell ref="A2:B4"/>
    <mergeCell ref="I2:T2"/>
    <mergeCell ref="I3:J3"/>
    <mergeCell ref="K3:L3"/>
    <mergeCell ref="M3:N3"/>
    <mergeCell ref="C2:D3"/>
    <mergeCell ref="E2:F3"/>
    <mergeCell ref="G2:H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99"/>
  <sheetViews>
    <sheetView showGridLines="0" view="pageBreakPreview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Y10" sqref="Y10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9" customFormat="1" ht="12" customHeight="1" thickBot="1">
      <c r="B1" s="42" t="s">
        <v>235</v>
      </c>
      <c r="C1" s="43"/>
      <c r="D1" s="43"/>
      <c r="E1" s="323"/>
      <c r="H1" s="39" t="s">
        <v>215</v>
      </c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 t="s">
        <v>236</v>
      </c>
      <c r="V1" s="323"/>
      <c r="W1" s="323"/>
      <c r="X1" s="323"/>
    </row>
    <row r="2" spans="1:25" s="39" customFormat="1" ht="12" customHeight="1">
      <c r="A2" s="444" t="s">
        <v>207</v>
      </c>
      <c r="B2" s="434"/>
      <c r="C2" s="444" t="s">
        <v>216</v>
      </c>
      <c r="D2" s="434"/>
      <c r="E2" s="444" t="s">
        <v>152</v>
      </c>
      <c r="F2" s="434"/>
      <c r="G2" s="427" t="s">
        <v>153</v>
      </c>
      <c r="H2" s="429"/>
      <c r="I2" s="450" t="s">
        <v>154</v>
      </c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2"/>
      <c r="U2" s="460" t="s">
        <v>79</v>
      </c>
      <c r="V2" s="461"/>
      <c r="W2" s="456" t="s">
        <v>78</v>
      </c>
      <c r="X2" s="447"/>
      <c r="Y2" s="324"/>
    </row>
    <row r="3" spans="1:25" s="39" customFormat="1" ht="12" customHeight="1">
      <c r="A3" s="435"/>
      <c r="B3" s="436"/>
      <c r="C3" s="422"/>
      <c r="D3" s="424"/>
      <c r="E3" s="422"/>
      <c r="F3" s="424"/>
      <c r="G3" s="430"/>
      <c r="H3" s="432"/>
      <c r="I3" s="453" t="s">
        <v>155</v>
      </c>
      <c r="J3" s="454"/>
      <c r="K3" s="455" t="s">
        <v>221</v>
      </c>
      <c r="L3" s="454"/>
      <c r="M3" s="455" t="s">
        <v>186</v>
      </c>
      <c r="N3" s="454"/>
      <c r="O3" s="455" t="s">
        <v>187</v>
      </c>
      <c r="P3" s="454"/>
      <c r="Q3" s="455" t="s">
        <v>188</v>
      </c>
      <c r="R3" s="454"/>
      <c r="S3" s="455" t="s">
        <v>189</v>
      </c>
      <c r="T3" s="459"/>
      <c r="U3" s="462"/>
      <c r="V3" s="463"/>
      <c r="W3" s="457"/>
      <c r="X3" s="458"/>
      <c r="Y3" s="324"/>
    </row>
    <row r="4" spans="1:25" s="39" customFormat="1" ht="24" customHeight="1" thickBot="1">
      <c r="A4" s="437"/>
      <c r="B4" s="438"/>
      <c r="C4" s="354" t="s">
        <v>222</v>
      </c>
      <c r="D4" s="361" t="s">
        <v>217</v>
      </c>
      <c r="E4" s="362" t="s">
        <v>157</v>
      </c>
      <c r="F4" s="363" t="s">
        <v>217</v>
      </c>
      <c r="G4" s="362" t="s">
        <v>157</v>
      </c>
      <c r="H4" s="363" t="s">
        <v>217</v>
      </c>
      <c r="I4" s="362" t="s">
        <v>157</v>
      </c>
      <c r="J4" s="322" t="s">
        <v>217</v>
      </c>
      <c r="K4" s="364" t="s">
        <v>157</v>
      </c>
      <c r="L4" s="322" t="s">
        <v>217</v>
      </c>
      <c r="M4" s="364" t="s">
        <v>157</v>
      </c>
      <c r="N4" s="322" t="s">
        <v>217</v>
      </c>
      <c r="O4" s="364" t="s">
        <v>157</v>
      </c>
      <c r="P4" s="322" t="s">
        <v>217</v>
      </c>
      <c r="Q4" s="364" t="s">
        <v>157</v>
      </c>
      <c r="R4" s="322" t="s">
        <v>217</v>
      </c>
      <c r="S4" s="364" t="s">
        <v>157</v>
      </c>
      <c r="T4" s="363" t="s">
        <v>217</v>
      </c>
      <c r="U4" s="362" t="s">
        <v>157</v>
      </c>
      <c r="V4" s="363" t="s">
        <v>217</v>
      </c>
      <c r="W4" s="362" t="s">
        <v>157</v>
      </c>
      <c r="X4" s="380" t="s">
        <v>217</v>
      </c>
      <c r="Y4" s="324"/>
    </row>
    <row r="5" spans="1:25" s="39" customFormat="1" ht="12" customHeight="1">
      <c r="A5" s="47"/>
      <c r="B5" s="327" t="s">
        <v>3</v>
      </c>
      <c r="C5" s="328">
        <v>4</v>
      </c>
      <c r="D5" s="248"/>
      <c r="E5" s="247">
        <v>1</v>
      </c>
      <c r="F5" s="329">
        <v>2</v>
      </c>
      <c r="G5" s="247">
        <v>1</v>
      </c>
      <c r="H5" s="330">
        <v>2</v>
      </c>
      <c r="I5" s="331">
        <v>2</v>
      </c>
      <c r="J5" s="332"/>
      <c r="K5" s="333">
        <v>1</v>
      </c>
      <c r="L5" s="332">
        <v>2</v>
      </c>
      <c r="M5" s="333">
        <v>1</v>
      </c>
      <c r="N5" s="332">
        <v>2</v>
      </c>
      <c r="O5" s="333">
        <v>1</v>
      </c>
      <c r="P5" s="332">
        <v>2</v>
      </c>
      <c r="Q5" s="333">
        <v>4</v>
      </c>
      <c r="R5" s="332"/>
      <c r="S5" s="333">
        <v>4</v>
      </c>
      <c r="T5" s="332"/>
      <c r="U5" s="331">
        <v>4</v>
      </c>
      <c r="V5" s="334"/>
      <c r="W5" s="255">
        <v>1</v>
      </c>
      <c r="X5" s="374">
        <v>2</v>
      </c>
      <c r="Y5" s="324"/>
    </row>
    <row r="6" spans="1:25" s="39" customFormat="1" ht="12" customHeight="1">
      <c r="A6" s="47"/>
      <c r="B6" s="327" t="s">
        <v>4</v>
      </c>
      <c r="C6" s="335">
        <v>4</v>
      </c>
      <c r="D6" s="248"/>
      <c r="E6" s="247">
        <v>2</v>
      </c>
      <c r="F6" s="336"/>
      <c r="G6" s="247">
        <v>2</v>
      </c>
      <c r="H6" s="336"/>
      <c r="I6" s="247">
        <v>2</v>
      </c>
      <c r="J6" s="337"/>
      <c r="K6" s="248">
        <v>2</v>
      </c>
      <c r="L6" s="337"/>
      <c r="M6" s="248">
        <v>2</v>
      </c>
      <c r="N6" s="337"/>
      <c r="O6" s="248">
        <v>2</v>
      </c>
      <c r="P6" s="337"/>
      <c r="Q6" s="248">
        <v>2</v>
      </c>
      <c r="R6" s="337"/>
      <c r="S6" s="257">
        <v>2</v>
      </c>
      <c r="T6" s="336"/>
      <c r="U6" s="247">
        <v>4</v>
      </c>
      <c r="V6" s="338"/>
      <c r="W6" s="247">
        <v>2</v>
      </c>
      <c r="X6" s="379"/>
      <c r="Y6" s="324"/>
    </row>
    <row r="7" spans="1:25" s="39" customFormat="1" ht="12" customHeight="1">
      <c r="A7" s="47"/>
      <c r="B7" s="327" t="s">
        <v>5</v>
      </c>
      <c r="C7" s="335">
        <v>4</v>
      </c>
      <c r="D7" s="248"/>
      <c r="E7" s="247">
        <v>2</v>
      </c>
      <c r="F7" s="336"/>
      <c r="G7" s="247">
        <v>2</v>
      </c>
      <c r="H7" s="336"/>
      <c r="I7" s="247">
        <v>2</v>
      </c>
      <c r="J7" s="337"/>
      <c r="K7" s="248">
        <v>2</v>
      </c>
      <c r="L7" s="337"/>
      <c r="M7" s="248">
        <v>2</v>
      </c>
      <c r="N7" s="337"/>
      <c r="O7" s="248">
        <v>2</v>
      </c>
      <c r="P7" s="337"/>
      <c r="Q7" s="248">
        <v>2</v>
      </c>
      <c r="R7" s="337"/>
      <c r="S7" s="257">
        <v>4</v>
      </c>
      <c r="T7" s="336"/>
      <c r="U7" s="247">
        <v>2</v>
      </c>
      <c r="V7" s="338"/>
      <c r="W7" s="247">
        <v>2</v>
      </c>
      <c r="X7" s="379"/>
      <c r="Y7" s="324"/>
    </row>
    <row r="8" spans="1:25" s="39" customFormat="1" ht="12" customHeight="1">
      <c r="A8" s="47"/>
      <c r="B8" s="327" t="s">
        <v>6</v>
      </c>
      <c r="C8" s="335">
        <v>4</v>
      </c>
      <c r="D8" s="248"/>
      <c r="E8" s="247">
        <v>2</v>
      </c>
      <c r="F8" s="336"/>
      <c r="G8" s="339">
        <v>4</v>
      </c>
      <c r="H8" s="340"/>
      <c r="I8" s="339">
        <v>2</v>
      </c>
      <c r="J8" s="337"/>
      <c r="K8" s="326">
        <v>2</v>
      </c>
      <c r="L8" s="337"/>
      <c r="M8" s="326">
        <v>2</v>
      </c>
      <c r="N8" s="337"/>
      <c r="O8" s="326">
        <v>2</v>
      </c>
      <c r="P8" s="337"/>
      <c r="Q8" s="326">
        <v>2</v>
      </c>
      <c r="R8" s="337"/>
      <c r="S8" s="326">
        <v>4</v>
      </c>
      <c r="T8" s="336"/>
      <c r="U8" s="339">
        <v>2</v>
      </c>
      <c r="V8" s="338"/>
      <c r="W8" s="247">
        <v>2</v>
      </c>
      <c r="X8" s="374"/>
      <c r="Y8" s="324"/>
    </row>
    <row r="9" spans="1:25" s="39" customFormat="1" ht="12" customHeight="1">
      <c r="A9" s="47"/>
      <c r="B9" s="327" t="s">
        <v>7</v>
      </c>
      <c r="C9" s="335">
        <v>4</v>
      </c>
      <c r="D9" s="248"/>
      <c r="E9" s="247">
        <v>1</v>
      </c>
      <c r="F9" s="336">
        <v>1</v>
      </c>
      <c r="G9" s="247">
        <v>1</v>
      </c>
      <c r="H9" s="340">
        <v>1</v>
      </c>
      <c r="I9" s="247">
        <v>1</v>
      </c>
      <c r="J9" s="340">
        <v>1</v>
      </c>
      <c r="K9" s="248">
        <v>1</v>
      </c>
      <c r="L9" s="340">
        <v>1</v>
      </c>
      <c r="M9" s="248">
        <v>1</v>
      </c>
      <c r="N9" s="340">
        <v>1</v>
      </c>
      <c r="O9" s="248">
        <v>1</v>
      </c>
      <c r="P9" s="340">
        <v>1</v>
      </c>
      <c r="Q9" s="248">
        <v>1</v>
      </c>
      <c r="R9" s="340">
        <v>1</v>
      </c>
      <c r="S9" s="257">
        <v>1</v>
      </c>
      <c r="T9" s="340">
        <v>1</v>
      </c>
      <c r="U9" s="247">
        <v>4</v>
      </c>
      <c r="V9" s="325"/>
      <c r="W9" s="255">
        <v>4</v>
      </c>
      <c r="X9" s="374"/>
      <c r="Y9" s="324"/>
    </row>
    <row r="10" spans="1:25" s="39" customFormat="1" ht="12" customHeight="1">
      <c r="A10" s="47"/>
      <c r="B10" s="327" t="s">
        <v>8</v>
      </c>
      <c r="C10" s="335">
        <v>4</v>
      </c>
      <c r="D10" s="248"/>
      <c r="E10" s="255">
        <v>2</v>
      </c>
      <c r="F10" s="336"/>
      <c r="G10" s="339">
        <v>2</v>
      </c>
      <c r="H10" s="336"/>
      <c r="I10" s="339">
        <v>2</v>
      </c>
      <c r="J10" s="337"/>
      <c r="K10" s="326">
        <v>2</v>
      </c>
      <c r="L10" s="337"/>
      <c r="M10" s="326">
        <v>2</v>
      </c>
      <c r="N10" s="337"/>
      <c r="O10" s="326">
        <v>4</v>
      </c>
      <c r="P10" s="337"/>
      <c r="Q10" s="326">
        <v>4</v>
      </c>
      <c r="R10" s="337"/>
      <c r="S10" s="326">
        <v>4</v>
      </c>
      <c r="T10" s="336"/>
      <c r="U10" s="339">
        <v>4</v>
      </c>
      <c r="V10" s="338"/>
      <c r="W10" s="255">
        <v>2</v>
      </c>
      <c r="X10" s="379"/>
      <c r="Y10" s="324"/>
    </row>
    <row r="11" spans="1:25" s="39" customFormat="1" ht="12" customHeight="1">
      <c r="A11" s="47"/>
      <c r="B11" s="327" t="s">
        <v>9</v>
      </c>
      <c r="C11" s="335">
        <v>4</v>
      </c>
      <c r="D11" s="248"/>
      <c r="E11" s="247">
        <v>1</v>
      </c>
      <c r="F11" s="336">
        <v>1</v>
      </c>
      <c r="G11" s="247">
        <v>1</v>
      </c>
      <c r="H11" s="340">
        <v>1</v>
      </c>
      <c r="I11" s="247">
        <v>2</v>
      </c>
      <c r="J11" s="337"/>
      <c r="K11" s="248">
        <v>2</v>
      </c>
      <c r="L11" s="337"/>
      <c r="M11" s="248">
        <v>2</v>
      </c>
      <c r="N11" s="337"/>
      <c r="O11" s="248">
        <v>2</v>
      </c>
      <c r="P11" s="337"/>
      <c r="Q11" s="248">
        <v>4</v>
      </c>
      <c r="R11" s="337"/>
      <c r="S11" s="257">
        <v>2</v>
      </c>
      <c r="T11" s="336"/>
      <c r="U11" s="247">
        <v>2</v>
      </c>
      <c r="V11" s="338"/>
      <c r="W11" s="247">
        <v>1</v>
      </c>
      <c r="X11" s="374">
        <v>1</v>
      </c>
      <c r="Y11" s="324"/>
    </row>
    <row r="12" spans="1:25" s="39" customFormat="1" ht="12" customHeight="1">
      <c r="A12" s="47"/>
      <c r="B12" s="327" t="s">
        <v>10</v>
      </c>
      <c r="C12" s="335">
        <v>4</v>
      </c>
      <c r="D12" s="248"/>
      <c r="E12" s="247">
        <v>2</v>
      </c>
      <c r="F12" s="329"/>
      <c r="G12" s="247">
        <v>2</v>
      </c>
      <c r="H12" s="340"/>
      <c r="I12" s="247">
        <v>2</v>
      </c>
      <c r="J12" s="337"/>
      <c r="K12" s="248">
        <v>2</v>
      </c>
      <c r="L12" s="337"/>
      <c r="M12" s="248">
        <v>2</v>
      </c>
      <c r="N12" s="337"/>
      <c r="O12" s="248">
        <v>2</v>
      </c>
      <c r="P12" s="337"/>
      <c r="Q12" s="248">
        <v>4</v>
      </c>
      <c r="R12" s="337"/>
      <c r="S12" s="257">
        <v>2</v>
      </c>
      <c r="T12" s="336"/>
      <c r="U12" s="247">
        <v>2</v>
      </c>
      <c r="V12" s="338"/>
      <c r="W12" s="255">
        <v>4</v>
      </c>
      <c r="X12" s="374"/>
      <c r="Y12" s="324"/>
    </row>
    <row r="13" spans="1:25" s="39" customFormat="1" ht="12" customHeight="1">
      <c r="A13" s="47"/>
      <c r="B13" s="327" t="s">
        <v>11</v>
      </c>
      <c r="C13" s="335">
        <v>4</v>
      </c>
      <c r="D13" s="248"/>
      <c r="E13" s="255">
        <v>2</v>
      </c>
      <c r="F13" s="336"/>
      <c r="G13" s="339">
        <v>2</v>
      </c>
      <c r="H13" s="336"/>
      <c r="I13" s="247">
        <v>4</v>
      </c>
      <c r="J13" s="337"/>
      <c r="K13" s="248">
        <v>2</v>
      </c>
      <c r="L13" s="337"/>
      <c r="M13" s="248">
        <v>2</v>
      </c>
      <c r="N13" s="337"/>
      <c r="O13" s="248">
        <v>4</v>
      </c>
      <c r="P13" s="337"/>
      <c r="Q13" s="248">
        <v>4</v>
      </c>
      <c r="R13" s="337"/>
      <c r="S13" s="257">
        <v>2</v>
      </c>
      <c r="T13" s="336"/>
      <c r="U13" s="247">
        <v>4</v>
      </c>
      <c r="V13" s="338"/>
      <c r="W13" s="255">
        <v>2</v>
      </c>
      <c r="X13" s="379"/>
      <c r="Y13" s="324"/>
    </row>
    <row r="14" spans="1:25" s="39" customFormat="1" ht="12" customHeight="1">
      <c r="A14" s="47"/>
      <c r="B14" s="327" t="s">
        <v>12</v>
      </c>
      <c r="C14" s="335">
        <v>4</v>
      </c>
      <c r="D14" s="248"/>
      <c r="E14" s="341">
        <v>2</v>
      </c>
      <c r="F14" s="248"/>
      <c r="G14" s="339">
        <v>2</v>
      </c>
      <c r="H14" s="340"/>
      <c r="I14" s="247">
        <v>2</v>
      </c>
      <c r="J14" s="337"/>
      <c r="K14" s="248">
        <v>2</v>
      </c>
      <c r="L14" s="337"/>
      <c r="M14" s="248">
        <v>2</v>
      </c>
      <c r="N14" s="337"/>
      <c r="O14" s="248">
        <v>2</v>
      </c>
      <c r="P14" s="337"/>
      <c r="Q14" s="248">
        <v>2</v>
      </c>
      <c r="R14" s="337"/>
      <c r="S14" s="257">
        <v>2</v>
      </c>
      <c r="T14" s="336"/>
      <c r="U14" s="247">
        <v>2</v>
      </c>
      <c r="V14" s="338"/>
      <c r="W14" s="247">
        <v>2</v>
      </c>
      <c r="X14" s="374"/>
      <c r="Y14" s="324"/>
    </row>
    <row r="15" spans="1:25" s="39" customFormat="1" ht="12" customHeight="1">
      <c r="A15" s="47"/>
      <c r="B15" s="327" t="s">
        <v>13</v>
      </c>
      <c r="C15" s="335">
        <v>4</v>
      </c>
      <c r="D15" s="248"/>
      <c r="E15" s="247">
        <v>2</v>
      </c>
      <c r="F15" s="336"/>
      <c r="G15" s="247">
        <v>2</v>
      </c>
      <c r="H15" s="336"/>
      <c r="I15" s="247">
        <v>2</v>
      </c>
      <c r="J15" s="337"/>
      <c r="K15" s="248">
        <v>2</v>
      </c>
      <c r="L15" s="337"/>
      <c r="M15" s="248">
        <v>2</v>
      </c>
      <c r="N15" s="337"/>
      <c r="O15" s="248">
        <v>2</v>
      </c>
      <c r="P15" s="337"/>
      <c r="Q15" s="248">
        <v>4</v>
      </c>
      <c r="R15" s="337"/>
      <c r="S15" s="257">
        <v>4</v>
      </c>
      <c r="T15" s="336"/>
      <c r="U15" s="247">
        <v>4</v>
      </c>
      <c r="V15" s="338"/>
      <c r="W15" s="247">
        <v>2</v>
      </c>
      <c r="X15" s="379"/>
      <c r="Y15" s="324"/>
    </row>
    <row r="16" spans="1:25" s="39" customFormat="1" ht="12" customHeight="1">
      <c r="A16" s="47"/>
      <c r="B16" s="327" t="s">
        <v>14</v>
      </c>
      <c r="C16" s="335">
        <v>4</v>
      </c>
      <c r="D16" s="248"/>
      <c r="E16" s="247">
        <v>1</v>
      </c>
      <c r="F16" s="329">
        <v>2</v>
      </c>
      <c r="G16" s="247">
        <v>1</v>
      </c>
      <c r="H16" s="340">
        <v>2</v>
      </c>
      <c r="I16" s="247">
        <v>4</v>
      </c>
      <c r="J16" s="340"/>
      <c r="K16" s="248">
        <v>1</v>
      </c>
      <c r="L16" s="340">
        <v>2</v>
      </c>
      <c r="M16" s="248">
        <v>1</v>
      </c>
      <c r="N16" s="340">
        <v>2</v>
      </c>
      <c r="O16" s="248">
        <v>1</v>
      </c>
      <c r="P16" s="340">
        <v>2</v>
      </c>
      <c r="Q16" s="248">
        <v>1</v>
      </c>
      <c r="R16" s="340">
        <v>2</v>
      </c>
      <c r="S16" s="257">
        <v>1</v>
      </c>
      <c r="T16" s="340">
        <v>2</v>
      </c>
      <c r="U16" s="247">
        <v>4</v>
      </c>
      <c r="V16" s="325"/>
      <c r="W16" s="255">
        <v>1</v>
      </c>
      <c r="X16" s="374">
        <v>2</v>
      </c>
      <c r="Y16" s="324"/>
    </row>
    <row r="17" spans="1:25" s="39" customFormat="1" ht="12" customHeight="1">
      <c r="A17" s="47"/>
      <c r="B17" s="327" t="s">
        <v>15</v>
      </c>
      <c r="C17" s="335">
        <v>4</v>
      </c>
      <c r="D17" s="248"/>
      <c r="E17" s="247">
        <v>1</v>
      </c>
      <c r="F17" s="336">
        <v>2</v>
      </c>
      <c r="G17" s="247">
        <v>1</v>
      </c>
      <c r="H17" s="340">
        <v>2</v>
      </c>
      <c r="I17" s="341">
        <v>1</v>
      </c>
      <c r="J17" s="249">
        <v>2</v>
      </c>
      <c r="K17" s="257">
        <v>1</v>
      </c>
      <c r="L17" s="249">
        <v>2</v>
      </c>
      <c r="M17" s="257">
        <v>1</v>
      </c>
      <c r="N17" s="249">
        <v>2</v>
      </c>
      <c r="O17" s="257">
        <v>1</v>
      </c>
      <c r="P17" s="249">
        <v>2</v>
      </c>
      <c r="Q17" s="257">
        <v>4</v>
      </c>
      <c r="R17" s="249"/>
      <c r="S17" s="257">
        <v>1</v>
      </c>
      <c r="T17" s="248">
        <v>2</v>
      </c>
      <c r="U17" s="247">
        <v>4</v>
      </c>
      <c r="V17" s="338"/>
      <c r="W17" s="255">
        <v>4</v>
      </c>
      <c r="X17" s="374"/>
      <c r="Y17" s="324"/>
    </row>
    <row r="18" spans="1:25" s="39" customFormat="1" ht="12" customHeight="1">
      <c r="A18" s="47"/>
      <c r="B18" s="327" t="s">
        <v>16</v>
      </c>
      <c r="C18" s="335">
        <v>4</v>
      </c>
      <c r="D18" s="248"/>
      <c r="E18" s="247">
        <v>3</v>
      </c>
      <c r="F18" s="329">
        <v>2</v>
      </c>
      <c r="G18" s="247">
        <v>2</v>
      </c>
      <c r="H18" s="340"/>
      <c r="I18" s="341">
        <v>4</v>
      </c>
      <c r="J18" s="326"/>
      <c r="K18" s="257">
        <v>4</v>
      </c>
      <c r="L18" s="326"/>
      <c r="M18" s="257">
        <v>2</v>
      </c>
      <c r="N18" s="326"/>
      <c r="O18" s="257">
        <v>2</v>
      </c>
      <c r="P18" s="326"/>
      <c r="Q18" s="257">
        <v>2</v>
      </c>
      <c r="R18" s="326"/>
      <c r="S18" s="257">
        <v>2</v>
      </c>
      <c r="T18" s="326"/>
      <c r="U18" s="247">
        <v>4</v>
      </c>
      <c r="V18" s="325"/>
      <c r="W18" s="255">
        <v>3</v>
      </c>
      <c r="X18" s="374">
        <v>2</v>
      </c>
      <c r="Y18" s="324"/>
    </row>
    <row r="19" spans="1:25" s="39" customFormat="1" ht="12" customHeight="1">
      <c r="A19" s="47"/>
      <c r="B19" s="327" t="s">
        <v>17</v>
      </c>
      <c r="C19" s="335">
        <v>4</v>
      </c>
      <c r="D19" s="248"/>
      <c r="E19" s="247">
        <v>1</v>
      </c>
      <c r="F19" s="336">
        <v>1</v>
      </c>
      <c r="G19" s="341">
        <v>1</v>
      </c>
      <c r="H19" s="248">
        <v>1</v>
      </c>
      <c r="I19" s="339">
        <v>4</v>
      </c>
      <c r="J19" s="249"/>
      <c r="K19" s="326">
        <v>1</v>
      </c>
      <c r="L19" s="249">
        <v>1</v>
      </c>
      <c r="M19" s="326">
        <v>1</v>
      </c>
      <c r="N19" s="249">
        <v>1</v>
      </c>
      <c r="O19" s="326">
        <v>1</v>
      </c>
      <c r="P19" s="249">
        <v>1</v>
      </c>
      <c r="Q19" s="326">
        <v>4</v>
      </c>
      <c r="R19" s="249"/>
      <c r="S19" s="326">
        <v>4</v>
      </c>
      <c r="T19" s="248"/>
      <c r="U19" s="342">
        <v>4</v>
      </c>
      <c r="V19" s="338"/>
      <c r="W19" s="255">
        <v>1</v>
      </c>
      <c r="X19" s="379">
        <v>1</v>
      </c>
      <c r="Y19" s="324"/>
    </row>
    <row r="20" spans="1:25" s="39" customFormat="1" ht="12" customHeight="1">
      <c r="A20" s="47"/>
      <c r="B20" s="327" t="s">
        <v>18</v>
      </c>
      <c r="C20" s="335">
        <v>4</v>
      </c>
      <c r="D20" s="248"/>
      <c r="E20" s="255">
        <v>1</v>
      </c>
      <c r="F20" s="336">
        <v>1</v>
      </c>
      <c r="G20" s="339">
        <v>1</v>
      </c>
      <c r="H20" s="336">
        <v>1</v>
      </c>
      <c r="I20" s="339">
        <v>4</v>
      </c>
      <c r="J20" s="337"/>
      <c r="K20" s="326">
        <v>1</v>
      </c>
      <c r="L20" s="337">
        <v>1</v>
      </c>
      <c r="M20" s="326">
        <v>1</v>
      </c>
      <c r="N20" s="337">
        <v>1</v>
      </c>
      <c r="O20" s="326">
        <v>1</v>
      </c>
      <c r="P20" s="337">
        <v>1</v>
      </c>
      <c r="Q20" s="326">
        <v>1</v>
      </c>
      <c r="R20" s="337">
        <v>1</v>
      </c>
      <c r="S20" s="326">
        <v>4</v>
      </c>
      <c r="T20" s="336"/>
      <c r="U20" s="342">
        <v>1</v>
      </c>
      <c r="V20" s="338">
        <v>1</v>
      </c>
      <c r="W20" s="255">
        <v>1</v>
      </c>
      <c r="X20" s="379">
        <v>1</v>
      </c>
      <c r="Y20" s="324"/>
    </row>
    <row r="21" spans="1:25" s="39" customFormat="1" ht="12" customHeight="1">
      <c r="A21" s="47"/>
      <c r="B21" s="327" t="s">
        <v>19</v>
      </c>
      <c r="C21" s="335">
        <v>4</v>
      </c>
      <c r="D21" s="248"/>
      <c r="E21" s="247">
        <v>1</v>
      </c>
      <c r="F21" s="336">
        <v>2</v>
      </c>
      <c r="G21" s="247">
        <v>1</v>
      </c>
      <c r="H21" s="340">
        <v>2</v>
      </c>
      <c r="I21" s="247">
        <v>1</v>
      </c>
      <c r="J21" s="337">
        <v>2</v>
      </c>
      <c r="K21" s="248">
        <v>1</v>
      </c>
      <c r="L21" s="337">
        <v>2</v>
      </c>
      <c r="M21" s="248">
        <v>2</v>
      </c>
      <c r="N21" s="337"/>
      <c r="O21" s="248">
        <v>2</v>
      </c>
      <c r="P21" s="337"/>
      <c r="Q21" s="248">
        <v>1</v>
      </c>
      <c r="R21" s="337">
        <v>2</v>
      </c>
      <c r="S21" s="257">
        <v>4</v>
      </c>
      <c r="T21" s="336"/>
      <c r="U21" s="247">
        <v>2</v>
      </c>
      <c r="V21" s="338"/>
      <c r="W21" s="341">
        <v>1</v>
      </c>
      <c r="X21" s="374">
        <v>2</v>
      </c>
      <c r="Y21" s="324"/>
    </row>
    <row r="22" spans="1:25" s="39" customFormat="1" ht="12" customHeight="1">
      <c r="A22" s="47"/>
      <c r="B22" s="327" t="s">
        <v>20</v>
      </c>
      <c r="C22" s="335">
        <v>4</v>
      </c>
      <c r="D22" s="248"/>
      <c r="E22" s="247">
        <v>2</v>
      </c>
      <c r="F22" s="336"/>
      <c r="G22" s="247">
        <v>2</v>
      </c>
      <c r="H22" s="340"/>
      <c r="I22" s="247">
        <v>4</v>
      </c>
      <c r="J22" s="337"/>
      <c r="K22" s="248">
        <v>4</v>
      </c>
      <c r="L22" s="337"/>
      <c r="M22" s="248">
        <v>2</v>
      </c>
      <c r="N22" s="337"/>
      <c r="O22" s="248">
        <v>2</v>
      </c>
      <c r="P22" s="337"/>
      <c r="Q22" s="248">
        <v>4</v>
      </c>
      <c r="R22" s="337"/>
      <c r="S22" s="257">
        <v>4</v>
      </c>
      <c r="T22" s="336"/>
      <c r="U22" s="247">
        <v>2</v>
      </c>
      <c r="V22" s="338"/>
      <c r="W22" s="247">
        <v>2</v>
      </c>
      <c r="X22" s="374"/>
      <c r="Y22" s="324"/>
    </row>
    <row r="23" spans="1:25" s="39" customFormat="1" ht="12" customHeight="1">
      <c r="A23" s="47"/>
      <c r="B23" s="327" t="s">
        <v>21</v>
      </c>
      <c r="C23" s="335">
        <v>4</v>
      </c>
      <c r="D23" s="248"/>
      <c r="E23" s="247">
        <v>1</v>
      </c>
      <c r="F23" s="336">
        <v>2</v>
      </c>
      <c r="G23" s="247">
        <v>1</v>
      </c>
      <c r="H23" s="340">
        <v>1</v>
      </c>
      <c r="I23" s="247">
        <v>4</v>
      </c>
      <c r="J23" s="337"/>
      <c r="K23" s="248">
        <v>4</v>
      </c>
      <c r="L23" s="337"/>
      <c r="M23" s="248">
        <v>4</v>
      </c>
      <c r="N23" s="337"/>
      <c r="O23" s="248">
        <v>4</v>
      </c>
      <c r="P23" s="337"/>
      <c r="Q23" s="248">
        <v>4</v>
      </c>
      <c r="R23" s="337"/>
      <c r="S23" s="257">
        <v>4</v>
      </c>
      <c r="T23" s="336"/>
      <c r="U23" s="247">
        <v>4</v>
      </c>
      <c r="V23" s="338"/>
      <c r="W23" s="247">
        <v>1</v>
      </c>
      <c r="X23" s="374">
        <v>1</v>
      </c>
      <c r="Y23" s="324"/>
    </row>
    <row r="24" spans="1:25" s="39" customFormat="1" ht="12" customHeight="1">
      <c r="A24" s="47"/>
      <c r="B24" s="327" t="s">
        <v>22</v>
      </c>
      <c r="C24" s="335">
        <v>4</v>
      </c>
      <c r="D24" s="248"/>
      <c r="E24" s="247">
        <v>2</v>
      </c>
      <c r="F24" s="336"/>
      <c r="G24" s="247">
        <v>2</v>
      </c>
      <c r="H24" s="340"/>
      <c r="I24" s="247">
        <v>2</v>
      </c>
      <c r="J24" s="337"/>
      <c r="K24" s="248">
        <v>2</v>
      </c>
      <c r="L24" s="337"/>
      <c r="M24" s="248">
        <v>2</v>
      </c>
      <c r="N24" s="337"/>
      <c r="O24" s="248">
        <v>2</v>
      </c>
      <c r="P24" s="337"/>
      <c r="Q24" s="248">
        <v>4</v>
      </c>
      <c r="R24" s="337"/>
      <c r="S24" s="257">
        <v>2</v>
      </c>
      <c r="T24" s="336"/>
      <c r="U24" s="247">
        <v>4</v>
      </c>
      <c r="V24" s="338"/>
      <c r="W24" s="247">
        <v>2</v>
      </c>
      <c r="X24" s="379"/>
      <c r="Y24" s="324"/>
    </row>
    <row r="25" spans="1:25" s="39" customFormat="1" ht="12" customHeight="1">
      <c r="A25" s="47"/>
      <c r="B25" s="327" t="s">
        <v>23</v>
      </c>
      <c r="C25" s="335">
        <v>4</v>
      </c>
      <c r="D25" s="248"/>
      <c r="E25" s="255">
        <v>2</v>
      </c>
      <c r="F25" s="336"/>
      <c r="G25" s="339">
        <v>2</v>
      </c>
      <c r="H25" s="336"/>
      <c r="I25" s="339">
        <v>2</v>
      </c>
      <c r="J25" s="337"/>
      <c r="K25" s="326">
        <v>2</v>
      </c>
      <c r="L25" s="337"/>
      <c r="M25" s="326">
        <v>2</v>
      </c>
      <c r="N25" s="337"/>
      <c r="O25" s="326">
        <v>2</v>
      </c>
      <c r="P25" s="337"/>
      <c r="Q25" s="326">
        <v>2</v>
      </c>
      <c r="R25" s="337"/>
      <c r="S25" s="326">
        <v>2</v>
      </c>
      <c r="T25" s="336"/>
      <c r="U25" s="339">
        <v>2</v>
      </c>
      <c r="V25" s="338"/>
      <c r="W25" s="255">
        <v>2</v>
      </c>
      <c r="X25" s="379"/>
      <c r="Y25" s="324"/>
    </row>
    <row r="26" spans="1:25" s="39" customFormat="1" ht="12" customHeight="1">
      <c r="A26" s="47"/>
      <c r="B26" s="327" t="s">
        <v>24</v>
      </c>
      <c r="C26" s="335">
        <v>4</v>
      </c>
      <c r="D26" s="248"/>
      <c r="E26" s="255">
        <v>3</v>
      </c>
      <c r="F26" s="336">
        <v>2</v>
      </c>
      <c r="G26" s="339">
        <v>4</v>
      </c>
      <c r="H26" s="336"/>
      <c r="I26" s="339">
        <v>2</v>
      </c>
      <c r="J26" s="337"/>
      <c r="K26" s="326">
        <v>3</v>
      </c>
      <c r="L26" s="337">
        <v>2</v>
      </c>
      <c r="M26" s="326">
        <v>3</v>
      </c>
      <c r="N26" s="337">
        <v>2</v>
      </c>
      <c r="O26" s="326">
        <v>4</v>
      </c>
      <c r="P26" s="337"/>
      <c r="Q26" s="326">
        <v>4</v>
      </c>
      <c r="R26" s="337"/>
      <c r="S26" s="326">
        <v>4</v>
      </c>
      <c r="T26" s="336"/>
      <c r="U26" s="339">
        <v>4</v>
      </c>
      <c r="V26" s="338"/>
      <c r="W26" s="255">
        <v>1</v>
      </c>
      <c r="X26" s="379">
        <v>3</v>
      </c>
      <c r="Y26" s="324"/>
    </row>
    <row r="27" spans="1:25" s="39" customFormat="1" ht="12" customHeight="1">
      <c r="A27" s="47"/>
      <c r="B27" s="327" t="s">
        <v>25</v>
      </c>
      <c r="C27" s="335">
        <v>4</v>
      </c>
      <c r="D27" s="248"/>
      <c r="E27" s="247">
        <v>1</v>
      </c>
      <c r="F27" s="336">
        <v>2</v>
      </c>
      <c r="G27" s="339">
        <v>1</v>
      </c>
      <c r="H27" s="336">
        <v>2</v>
      </c>
      <c r="I27" s="339">
        <v>4</v>
      </c>
      <c r="J27" s="337"/>
      <c r="K27" s="326">
        <v>4</v>
      </c>
      <c r="L27" s="337"/>
      <c r="M27" s="326">
        <v>4</v>
      </c>
      <c r="N27" s="337"/>
      <c r="O27" s="326">
        <v>4</v>
      </c>
      <c r="P27" s="337"/>
      <c r="Q27" s="326">
        <v>4</v>
      </c>
      <c r="R27" s="337"/>
      <c r="S27" s="326">
        <v>4</v>
      </c>
      <c r="T27" s="336"/>
      <c r="U27" s="339">
        <v>2</v>
      </c>
      <c r="V27" s="338"/>
      <c r="W27" s="255">
        <v>1</v>
      </c>
      <c r="X27" s="379">
        <v>2</v>
      </c>
      <c r="Y27" s="324"/>
    </row>
    <row r="28" spans="1:25" s="39" customFormat="1" ht="12" customHeight="1">
      <c r="A28" s="47"/>
      <c r="B28" s="327" t="s">
        <v>26</v>
      </c>
      <c r="C28" s="335">
        <v>4</v>
      </c>
      <c r="D28" s="248"/>
      <c r="E28" s="247">
        <v>1</v>
      </c>
      <c r="F28" s="336">
        <v>2</v>
      </c>
      <c r="G28" s="247">
        <v>1</v>
      </c>
      <c r="H28" s="336">
        <v>2</v>
      </c>
      <c r="I28" s="247">
        <v>1</v>
      </c>
      <c r="J28" s="340">
        <v>2</v>
      </c>
      <c r="K28" s="248">
        <v>1</v>
      </c>
      <c r="L28" s="340">
        <v>2</v>
      </c>
      <c r="M28" s="248">
        <v>1</v>
      </c>
      <c r="N28" s="340">
        <v>2</v>
      </c>
      <c r="O28" s="248">
        <v>4</v>
      </c>
      <c r="P28" s="340"/>
      <c r="Q28" s="248">
        <v>4</v>
      </c>
      <c r="R28" s="340"/>
      <c r="S28" s="257">
        <v>4</v>
      </c>
      <c r="T28" s="340"/>
      <c r="U28" s="247">
        <v>4</v>
      </c>
      <c r="V28" s="325"/>
      <c r="W28" s="247">
        <v>1</v>
      </c>
      <c r="X28" s="374">
        <v>2</v>
      </c>
      <c r="Y28" s="324"/>
    </row>
    <row r="29" spans="1:25" s="39" customFormat="1" ht="12" customHeight="1">
      <c r="A29" s="47"/>
      <c r="B29" s="327" t="s">
        <v>27</v>
      </c>
      <c r="C29" s="335">
        <v>4</v>
      </c>
      <c r="D29" s="248"/>
      <c r="E29" s="247">
        <v>1</v>
      </c>
      <c r="F29" s="336">
        <v>2</v>
      </c>
      <c r="G29" s="339">
        <v>4</v>
      </c>
      <c r="H29" s="336"/>
      <c r="I29" s="247">
        <v>1</v>
      </c>
      <c r="J29" s="337">
        <v>2</v>
      </c>
      <c r="K29" s="248">
        <v>1</v>
      </c>
      <c r="L29" s="337">
        <v>2</v>
      </c>
      <c r="M29" s="248">
        <v>1</v>
      </c>
      <c r="N29" s="337">
        <v>2</v>
      </c>
      <c r="O29" s="248">
        <v>1</v>
      </c>
      <c r="P29" s="337">
        <v>2</v>
      </c>
      <c r="Q29" s="248">
        <v>4</v>
      </c>
      <c r="R29" s="337"/>
      <c r="S29" s="257">
        <v>4</v>
      </c>
      <c r="T29" s="336"/>
      <c r="U29" s="247">
        <v>1</v>
      </c>
      <c r="V29" s="338">
        <v>2</v>
      </c>
      <c r="W29" s="255">
        <v>1</v>
      </c>
      <c r="X29" s="379">
        <v>2</v>
      </c>
      <c r="Y29" s="324"/>
    </row>
    <row r="30" spans="1:25" s="39" customFormat="1" ht="12" customHeight="1">
      <c r="A30" s="47"/>
      <c r="B30" s="327" t="s">
        <v>28</v>
      </c>
      <c r="C30" s="335">
        <v>4</v>
      </c>
      <c r="D30" s="248"/>
      <c r="E30" s="247">
        <v>1</v>
      </c>
      <c r="F30" s="336">
        <v>1</v>
      </c>
      <c r="G30" s="339">
        <v>4</v>
      </c>
      <c r="H30" s="336"/>
      <c r="I30" s="339">
        <v>4</v>
      </c>
      <c r="J30" s="337"/>
      <c r="K30" s="326">
        <v>4</v>
      </c>
      <c r="L30" s="337"/>
      <c r="M30" s="326">
        <v>4</v>
      </c>
      <c r="N30" s="337"/>
      <c r="O30" s="326">
        <v>4</v>
      </c>
      <c r="P30" s="337"/>
      <c r="Q30" s="326">
        <v>4</v>
      </c>
      <c r="R30" s="337"/>
      <c r="S30" s="326">
        <v>4</v>
      </c>
      <c r="T30" s="336"/>
      <c r="U30" s="339">
        <v>4</v>
      </c>
      <c r="V30" s="338"/>
      <c r="W30" s="255">
        <v>4</v>
      </c>
      <c r="X30" s="379"/>
      <c r="Y30" s="324"/>
    </row>
    <row r="31" spans="1:25" s="39" customFormat="1" ht="12" customHeight="1">
      <c r="A31" s="47"/>
      <c r="B31" s="327" t="s">
        <v>29</v>
      </c>
      <c r="C31" s="335">
        <v>4</v>
      </c>
      <c r="D31" s="248"/>
      <c r="E31" s="247">
        <v>2</v>
      </c>
      <c r="F31" s="329"/>
      <c r="G31" s="247">
        <v>2</v>
      </c>
      <c r="H31" s="340"/>
      <c r="I31" s="247">
        <v>2</v>
      </c>
      <c r="J31" s="340"/>
      <c r="K31" s="248">
        <v>2</v>
      </c>
      <c r="L31" s="340"/>
      <c r="M31" s="248">
        <v>2</v>
      </c>
      <c r="N31" s="340"/>
      <c r="O31" s="248">
        <v>2</v>
      </c>
      <c r="P31" s="340"/>
      <c r="Q31" s="248">
        <v>2</v>
      </c>
      <c r="R31" s="340"/>
      <c r="S31" s="257">
        <v>2</v>
      </c>
      <c r="T31" s="340"/>
      <c r="U31" s="247">
        <v>2</v>
      </c>
      <c r="V31" s="325"/>
      <c r="W31" s="255">
        <v>2</v>
      </c>
      <c r="X31" s="374"/>
      <c r="Y31" s="324"/>
    </row>
    <row r="32" spans="1:25" s="39" customFormat="1" ht="12" customHeight="1">
      <c r="A32" s="47"/>
      <c r="B32" s="327" t="s">
        <v>30</v>
      </c>
      <c r="C32" s="335">
        <v>4</v>
      </c>
      <c r="D32" s="248"/>
      <c r="E32" s="255">
        <v>2</v>
      </c>
      <c r="F32" s="336"/>
      <c r="G32" s="339">
        <v>2</v>
      </c>
      <c r="H32" s="336"/>
      <c r="I32" s="339">
        <v>2</v>
      </c>
      <c r="J32" s="337"/>
      <c r="K32" s="326">
        <v>2</v>
      </c>
      <c r="L32" s="337"/>
      <c r="M32" s="326">
        <v>2</v>
      </c>
      <c r="N32" s="337"/>
      <c r="O32" s="326">
        <v>2</v>
      </c>
      <c r="P32" s="337"/>
      <c r="Q32" s="326">
        <v>2</v>
      </c>
      <c r="R32" s="337"/>
      <c r="S32" s="326">
        <v>2</v>
      </c>
      <c r="T32" s="336"/>
      <c r="U32" s="339">
        <v>2</v>
      </c>
      <c r="V32" s="338"/>
      <c r="W32" s="255">
        <v>2</v>
      </c>
      <c r="X32" s="374"/>
      <c r="Y32" s="324"/>
    </row>
    <row r="33" spans="1:25" s="39" customFormat="1" ht="12" customHeight="1">
      <c r="A33" s="47"/>
      <c r="B33" s="327" t="s">
        <v>31</v>
      </c>
      <c r="C33" s="335">
        <v>4</v>
      </c>
      <c r="D33" s="248"/>
      <c r="E33" s="247">
        <v>2</v>
      </c>
      <c r="F33" s="329"/>
      <c r="G33" s="247">
        <v>2</v>
      </c>
      <c r="H33" s="336"/>
      <c r="I33" s="247">
        <v>2</v>
      </c>
      <c r="J33" s="340"/>
      <c r="K33" s="248">
        <v>2</v>
      </c>
      <c r="L33" s="340"/>
      <c r="M33" s="248">
        <v>2</v>
      </c>
      <c r="N33" s="340"/>
      <c r="O33" s="248">
        <v>2</v>
      </c>
      <c r="P33" s="340"/>
      <c r="Q33" s="248">
        <v>2</v>
      </c>
      <c r="R33" s="340"/>
      <c r="S33" s="257">
        <v>4</v>
      </c>
      <c r="T33" s="340"/>
      <c r="U33" s="247">
        <v>2</v>
      </c>
      <c r="V33" s="325"/>
      <c r="W33" s="247">
        <v>2</v>
      </c>
      <c r="X33" s="374"/>
      <c r="Y33" s="324"/>
    </row>
    <row r="34" spans="1:25" s="39" customFormat="1" ht="12" customHeight="1">
      <c r="A34" s="47"/>
      <c r="B34" s="327" t="s">
        <v>209</v>
      </c>
      <c r="C34" s="335">
        <v>4</v>
      </c>
      <c r="D34" s="248"/>
      <c r="E34" s="247">
        <v>2</v>
      </c>
      <c r="F34" s="329"/>
      <c r="G34" s="247">
        <v>2</v>
      </c>
      <c r="H34" s="340"/>
      <c r="I34" s="247">
        <v>2</v>
      </c>
      <c r="J34" s="340"/>
      <c r="K34" s="248">
        <v>2</v>
      </c>
      <c r="L34" s="340"/>
      <c r="M34" s="248">
        <v>2</v>
      </c>
      <c r="N34" s="340"/>
      <c r="O34" s="248">
        <v>2</v>
      </c>
      <c r="P34" s="340"/>
      <c r="Q34" s="248">
        <v>2</v>
      </c>
      <c r="R34" s="340"/>
      <c r="S34" s="257">
        <v>4</v>
      </c>
      <c r="T34" s="340"/>
      <c r="U34" s="247">
        <v>2</v>
      </c>
      <c r="V34" s="325"/>
      <c r="W34" s="255">
        <v>2</v>
      </c>
      <c r="X34" s="374"/>
      <c r="Y34" s="324"/>
    </row>
    <row r="35" spans="1:25" s="39" customFormat="1" ht="12" customHeight="1">
      <c r="A35" s="47"/>
      <c r="B35" s="327" t="s">
        <v>33</v>
      </c>
      <c r="C35" s="335">
        <v>4</v>
      </c>
      <c r="D35" s="248"/>
      <c r="E35" s="247">
        <v>2</v>
      </c>
      <c r="F35" s="329"/>
      <c r="G35" s="247">
        <v>2</v>
      </c>
      <c r="H35" s="340"/>
      <c r="I35" s="247">
        <v>2</v>
      </c>
      <c r="J35" s="340"/>
      <c r="K35" s="248">
        <v>2</v>
      </c>
      <c r="L35" s="340"/>
      <c r="M35" s="248">
        <v>2</v>
      </c>
      <c r="N35" s="340"/>
      <c r="O35" s="248">
        <v>2</v>
      </c>
      <c r="P35" s="340"/>
      <c r="Q35" s="248">
        <v>2</v>
      </c>
      <c r="R35" s="340"/>
      <c r="S35" s="257">
        <v>2</v>
      </c>
      <c r="T35" s="340"/>
      <c r="U35" s="247">
        <v>2</v>
      </c>
      <c r="V35" s="325"/>
      <c r="W35" s="255">
        <v>2</v>
      </c>
      <c r="X35" s="374"/>
      <c r="Y35" s="324"/>
    </row>
    <row r="36" spans="1:25" s="39" customFormat="1" ht="12" customHeight="1">
      <c r="A36" s="47"/>
      <c r="B36" s="327" t="s">
        <v>34</v>
      </c>
      <c r="C36" s="335">
        <v>4</v>
      </c>
      <c r="D36" s="248"/>
      <c r="E36" s="247">
        <v>1</v>
      </c>
      <c r="F36" s="336">
        <v>1</v>
      </c>
      <c r="G36" s="339">
        <v>3</v>
      </c>
      <c r="H36" s="336">
        <v>1</v>
      </c>
      <c r="I36" s="339">
        <v>2</v>
      </c>
      <c r="J36" s="337"/>
      <c r="K36" s="326">
        <v>2</v>
      </c>
      <c r="L36" s="337"/>
      <c r="M36" s="326">
        <v>2</v>
      </c>
      <c r="N36" s="337"/>
      <c r="O36" s="326">
        <v>2</v>
      </c>
      <c r="P36" s="337"/>
      <c r="Q36" s="326">
        <v>2</v>
      </c>
      <c r="R36" s="337"/>
      <c r="S36" s="326">
        <v>2</v>
      </c>
      <c r="T36" s="336"/>
      <c r="U36" s="339">
        <v>4</v>
      </c>
      <c r="V36" s="338"/>
      <c r="W36" s="255">
        <v>1</v>
      </c>
      <c r="X36" s="374">
        <v>1</v>
      </c>
      <c r="Y36" s="324"/>
    </row>
    <row r="37" spans="1:25" s="39" customFormat="1" ht="12" customHeight="1">
      <c r="A37" s="47"/>
      <c r="B37" s="327" t="s">
        <v>35</v>
      </c>
      <c r="C37" s="335">
        <v>4</v>
      </c>
      <c r="D37" s="248"/>
      <c r="E37" s="247">
        <v>3</v>
      </c>
      <c r="F37" s="336">
        <v>2</v>
      </c>
      <c r="G37" s="247">
        <v>3</v>
      </c>
      <c r="H37" s="340">
        <v>2</v>
      </c>
      <c r="I37" s="247">
        <v>3</v>
      </c>
      <c r="J37" s="340">
        <v>2</v>
      </c>
      <c r="K37" s="248">
        <v>3</v>
      </c>
      <c r="L37" s="340">
        <v>2</v>
      </c>
      <c r="M37" s="248">
        <v>3</v>
      </c>
      <c r="N37" s="340">
        <v>2</v>
      </c>
      <c r="O37" s="248">
        <v>3</v>
      </c>
      <c r="P37" s="340">
        <v>2</v>
      </c>
      <c r="Q37" s="248">
        <v>3</v>
      </c>
      <c r="R37" s="340">
        <v>2</v>
      </c>
      <c r="S37" s="257">
        <v>4</v>
      </c>
      <c r="T37" s="340"/>
      <c r="U37" s="247">
        <v>4</v>
      </c>
      <c r="V37" s="325"/>
      <c r="W37" s="255">
        <v>3</v>
      </c>
      <c r="X37" s="374">
        <v>2</v>
      </c>
      <c r="Y37" s="324"/>
    </row>
    <row r="38" spans="1:25" s="39" customFormat="1" ht="12" customHeight="1">
      <c r="A38" s="47"/>
      <c r="B38" s="327" t="s">
        <v>36</v>
      </c>
      <c r="C38" s="335">
        <v>4</v>
      </c>
      <c r="D38" s="248"/>
      <c r="E38" s="255">
        <v>1</v>
      </c>
      <c r="F38" s="336">
        <v>1</v>
      </c>
      <c r="G38" s="339">
        <v>2</v>
      </c>
      <c r="H38" s="340"/>
      <c r="I38" s="339">
        <v>2</v>
      </c>
      <c r="J38" s="337"/>
      <c r="K38" s="326">
        <v>2</v>
      </c>
      <c r="L38" s="337"/>
      <c r="M38" s="326">
        <v>2</v>
      </c>
      <c r="N38" s="337"/>
      <c r="O38" s="326">
        <v>2</v>
      </c>
      <c r="P38" s="337"/>
      <c r="Q38" s="326">
        <v>1</v>
      </c>
      <c r="R38" s="337">
        <v>1</v>
      </c>
      <c r="S38" s="326">
        <v>2</v>
      </c>
      <c r="T38" s="336"/>
      <c r="U38" s="339">
        <v>4</v>
      </c>
      <c r="V38" s="338"/>
      <c r="W38" s="255">
        <v>1</v>
      </c>
      <c r="X38" s="374">
        <v>1</v>
      </c>
      <c r="Y38" s="324"/>
    </row>
    <row r="39" spans="1:25" s="39" customFormat="1" ht="12" customHeight="1">
      <c r="A39" s="47"/>
      <c r="B39" s="327" t="s">
        <v>37</v>
      </c>
      <c r="C39" s="335">
        <v>4</v>
      </c>
      <c r="D39" s="248"/>
      <c r="E39" s="255">
        <v>4</v>
      </c>
      <c r="F39" s="336"/>
      <c r="G39" s="339">
        <v>4</v>
      </c>
      <c r="H39" s="336"/>
      <c r="I39" s="339">
        <v>4</v>
      </c>
      <c r="J39" s="337"/>
      <c r="K39" s="326">
        <v>4</v>
      </c>
      <c r="L39" s="337"/>
      <c r="M39" s="326">
        <v>4</v>
      </c>
      <c r="N39" s="337"/>
      <c r="O39" s="326">
        <v>4</v>
      </c>
      <c r="P39" s="337"/>
      <c r="Q39" s="326">
        <v>4</v>
      </c>
      <c r="R39" s="337"/>
      <c r="S39" s="326">
        <v>4</v>
      </c>
      <c r="T39" s="336"/>
      <c r="U39" s="339">
        <v>4</v>
      </c>
      <c r="V39" s="338"/>
      <c r="W39" s="255">
        <v>4</v>
      </c>
      <c r="X39" s="374"/>
      <c r="Y39" s="324"/>
    </row>
    <row r="40" spans="1:25" s="39" customFormat="1" ht="12" customHeight="1">
      <c r="A40" s="47"/>
      <c r="B40" s="327" t="s">
        <v>38</v>
      </c>
      <c r="C40" s="335">
        <v>4</v>
      </c>
      <c r="D40" s="248"/>
      <c r="E40" s="247">
        <v>2</v>
      </c>
      <c r="F40" s="336"/>
      <c r="G40" s="247">
        <v>2</v>
      </c>
      <c r="H40" s="336"/>
      <c r="I40" s="339">
        <v>2</v>
      </c>
      <c r="J40" s="337"/>
      <c r="K40" s="326">
        <v>2</v>
      </c>
      <c r="L40" s="337"/>
      <c r="M40" s="326">
        <v>2</v>
      </c>
      <c r="N40" s="337"/>
      <c r="O40" s="326">
        <v>2</v>
      </c>
      <c r="P40" s="337"/>
      <c r="Q40" s="326">
        <v>2</v>
      </c>
      <c r="R40" s="337"/>
      <c r="S40" s="326">
        <v>2</v>
      </c>
      <c r="T40" s="336"/>
      <c r="U40" s="339">
        <v>2</v>
      </c>
      <c r="V40" s="338"/>
      <c r="W40" s="255">
        <v>4</v>
      </c>
      <c r="X40" s="374"/>
      <c r="Y40" s="324"/>
    </row>
    <row r="41" spans="1:25" s="39" customFormat="1" ht="12" customHeight="1">
      <c r="A41" s="47"/>
      <c r="B41" s="327" t="s">
        <v>39</v>
      </c>
      <c r="C41" s="335">
        <v>4</v>
      </c>
      <c r="D41" s="248"/>
      <c r="E41" s="247">
        <v>2</v>
      </c>
      <c r="F41" s="336"/>
      <c r="G41" s="247">
        <v>4</v>
      </c>
      <c r="H41" s="336"/>
      <c r="I41" s="247">
        <v>2</v>
      </c>
      <c r="J41" s="337"/>
      <c r="K41" s="248">
        <v>2</v>
      </c>
      <c r="L41" s="337"/>
      <c r="M41" s="248">
        <v>2</v>
      </c>
      <c r="N41" s="337"/>
      <c r="O41" s="248">
        <v>2</v>
      </c>
      <c r="P41" s="337"/>
      <c r="Q41" s="248">
        <v>4</v>
      </c>
      <c r="R41" s="337"/>
      <c r="S41" s="257">
        <v>4</v>
      </c>
      <c r="T41" s="336"/>
      <c r="U41" s="247">
        <v>2</v>
      </c>
      <c r="V41" s="338"/>
      <c r="W41" s="255">
        <v>4</v>
      </c>
      <c r="X41" s="374"/>
      <c r="Y41" s="324"/>
    </row>
    <row r="42" spans="1:25" s="39" customFormat="1" ht="12" customHeight="1">
      <c r="A42" s="47"/>
      <c r="B42" s="327" t="s">
        <v>40</v>
      </c>
      <c r="C42" s="335">
        <v>4</v>
      </c>
      <c r="D42" s="248"/>
      <c r="E42" s="255">
        <v>2</v>
      </c>
      <c r="F42" s="336"/>
      <c r="G42" s="339">
        <v>2</v>
      </c>
      <c r="H42" s="336"/>
      <c r="I42" s="339">
        <v>4</v>
      </c>
      <c r="J42" s="337"/>
      <c r="K42" s="326">
        <v>2</v>
      </c>
      <c r="L42" s="337"/>
      <c r="M42" s="326">
        <v>4</v>
      </c>
      <c r="N42" s="337"/>
      <c r="O42" s="326">
        <v>4</v>
      </c>
      <c r="P42" s="337"/>
      <c r="Q42" s="326">
        <v>4</v>
      </c>
      <c r="R42" s="337"/>
      <c r="S42" s="326">
        <v>4</v>
      </c>
      <c r="T42" s="336"/>
      <c r="U42" s="339">
        <v>4</v>
      </c>
      <c r="V42" s="338"/>
      <c r="W42" s="255">
        <v>2</v>
      </c>
      <c r="X42" s="379"/>
      <c r="Y42" s="324"/>
    </row>
    <row r="43" spans="1:25" s="39" customFormat="1" ht="12" customHeight="1">
      <c r="A43" s="47"/>
      <c r="B43" s="327" t="s">
        <v>41</v>
      </c>
      <c r="C43" s="335">
        <v>4</v>
      </c>
      <c r="D43" s="248"/>
      <c r="E43" s="255">
        <v>1</v>
      </c>
      <c r="F43" s="336">
        <v>1</v>
      </c>
      <c r="G43" s="339">
        <v>2</v>
      </c>
      <c r="H43" s="336"/>
      <c r="I43" s="339">
        <v>4</v>
      </c>
      <c r="J43" s="337"/>
      <c r="K43" s="326">
        <v>2</v>
      </c>
      <c r="L43" s="337"/>
      <c r="M43" s="326">
        <v>2</v>
      </c>
      <c r="N43" s="337"/>
      <c r="O43" s="326">
        <v>4</v>
      </c>
      <c r="P43" s="337"/>
      <c r="Q43" s="326">
        <v>4</v>
      </c>
      <c r="R43" s="337"/>
      <c r="S43" s="326">
        <v>4</v>
      </c>
      <c r="T43" s="336"/>
      <c r="U43" s="339">
        <v>4</v>
      </c>
      <c r="V43" s="338"/>
      <c r="W43" s="255">
        <v>4</v>
      </c>
      <c r="X43" s="379"/>
      <c r="Y43" s="324"/>
    </row>
    <row r="44" spans="1:25" s="39" customFormat="1" ht="12" customHeight="1">
      <c r="A44" s="47"/>
      <c r="B44" s="327" t="s">
        <v>42</v>
      </c>
      <c r="C44" s="335">
        <v>4</v>
      </c>
      <c r="D44" s="248"/>
      <c r="E44" s="247">
        <v>1</v>
      </c>
      <c r="F44" s="336">
        <v>1</v>
      </c>
      <c r="G44" s="339">
        <v>4</v>
      </c>
      <c r="H44" s="336"/>
      <c r="I44" s="247">
        <v>4</v>
      </c>
      <c r="J44" s="337"/>
      <c r="K44" s="248">
        <v>4</v>
      </c>
      <c r="L44" s="337"/>
      <c r="M44" s="248">
        <v>4</v>
      </c>
      <c r="N44" s="337"/>
      <c r="O44" s="248">
        <v>4</v>
      </c>
      <c r="P44" s="337"/>
      <c r="Q44" s="248">
        <v>4</v>
      </c>
      <c r="R44" s="337"/>
      <c r="S44" s="257">
        <v>4</v>
      </c>
      <c r="T44" s="336"/>
      <c r="U44" s="247">
        <v>4</v>
      </c>
      <c r="V44" s="338"/>
      <c r="W44" s="255">
        <v>4</v>
      </c>
      <c r="X44" s="379"/>
      <c r="Y44" s="324"/>
    </row>
    <row r="45" spans="1:25" s="39" customFormat="1" ht="12" customHeight="1">
      <c r="A45" s="47"/>
      <c r="B45" s="327" t="s">
        <v>43</v>
      </c>
      <c r="C45" s="335">
        <v>4</v>
      </c>
      <c r="D45" s="248"/>
      <c r="E45" s="247">
        <v>1</v>
      </c>
      <c r="F45" s="329">
        <v>1</v>
      </c>
      <c r="G45" s="247">
        <v>4</v>
      </c>
      <c r="H45" s="340"/>
      <c r="I45" s="247">
        <v>4</v>
      </c>
      <c r="J45" s="340"/>
      <c r="K45" s="248">
        <v>4</v>
      </c>
      <c r="L45" s="340"/>
      <c r="M45" s="248">
        <v>4</v>
      </c>
      <c r="N45" s="340"/>
      <c r="O45" s="248">
        <v>4</v>
      </c>
      <c r="P45" s="340"/>
      <c r="Q45" s="248">
        <v>4</v>
      </c>
      <c r="R45" s="340"/>
      <c r="S45" s="257">
        <v>4</v>
      </c>
      <c r="T45" s="340"/>
      <c r="U45" s="247">
        <v>4</v>
      </c>
      <c r="V45" s="325"/>
      <c r="W45" s="247">
        <v>4</v>
      </c>
      <c r="X45" s="374"/>
      <c r="Y45" s="324"/>
    </row>
    <row r="46" spans="1:25" s="39" customFormat="1" ht="12" customHeight="1">
      <c r="A46" s="47"/>
      <c r="B46" s="327" t="s">
        <v>210</v>
      </c>
      <c r="C46" s="335">
        <v>4</v>
      </c>
      <c r="D46" s="248"/>
      <c r="E46" s="255">
        <v>3</v>
      </c>
      <c r="F46" s="336">
        <v>2</v>
      </c>
      <c r="G46" s="339">
        <v>3</v>
      </c>
      <c r="H46" s="336">
        <v>2</v>
      </c>
      <c r="I46" s="339">
        <v>4</v>
      </c>
      <c r="J46" s="337"/>
      <c r="K46" s="326">
        <v>3</v>
      </c>
      <c r="L46" s="337">
        <v>2</v>
      </c>
      <c r="M46" s="326">
        <v>3</v>
      </c>
      <c r="N46" s="337">
        <v>2</v>
      </c>
      <c r="O46" s="326">
        <v>3</v>
      </c>
      <c r="P46" s="337">
        <v>2</v>
      </c>
      <c r="Q46" s="326">
        <v>4</v>
      </c>
      <c r="R46" s="337"/>
      <c r="S46" s="326">
        <v>3</v>
      </c>
      <c r="T46" s="336">
        <v>2</v>
      </c>
      <c r="U46" s="339">
        <v>4</v>
      </c>
      <c r="V46" s="338"/>
      <c r="W46" s="255">
        <v>4</v>
      </c>
      <c r="X46" s="374"/>
      <c r="Y46" s="324"/>
    </row>
    <row r="47" spans="1:25" s="39" customFormat="1" ht="12" customHeight="1">
      <c r="A47" s="47"/>
      <c r="B47" s="327" t="s">
        <v>45</v>
      </c>
      <c r="C47" s="335">
        <v>4</v>
      </c>
      <c r="D47" s="248"/>
      <c r="E47" s="255">
        <v>1</v>
      </c>
      <c r="F47" s="336">
        <v>2</v>
      </c>
      <c r="G47" s="339">
        <v>1</v>
      </c>
      <c r="H47" s="336">
        <v>2</v>
      </c>
      <c r="I47" s="339">
        <v>4</v>
      </c>
      <c r="J47" s="337"/>
      <c r="K47" s="326">
        <v>1</v>
      </c>
      <c r="L47" s="337">
        <v>2</v>
      </c>
      <c r="M47" s="326">
        <v>1</v>
      </c>
      <c r="N47" s="337">
        <v>2</v>
      </c>
      <c r="O47" s="326">
        <v>1</v>
      </c>
      <c r="P47" s="337">
        <v>2</v>
      </c>
      <c r="Q47" s="326">
        <v>4</v>
      </c>
      <c r="R47" s="337"/>
      <c r="S47" s="326">
        <v>3</v>
      </c>
      <c r="T47" s="336">
        <v>2</v>
      </c>
      <c r="U47" s="339">
        <v>4</v>
      </c>
      <c r="V47" s="338"/>
      <c r="W47" s="255">
        <v>1</v>
      </c>
      <c r="X47" s="374">
        <v>2</v>
      </c>
      <c r="Y47" s="324"/>
    </row>
    <row r="48" spans="1:25" s="39" customFormat="1" ht="12" customHeight="1">
      <c r="A48" s="47"/>
      <c r="B48" s="327" t="s">
        <v>46</v>
      </c>
      <c r="C48" s="335">
        <v>4</v>
      </c>
      <c r="D48" s="248"/>
      <c r="E48" s="255">
        <v>3</v>
      </c>
      <c r="F48" s="336">
        <v>2</v>
      </c>
      <c r="G48" s="341">
        <v>3</v>
      </c>
      <c r="H48" s="336">
        <v>2</v>
      </c>
      <c r="I48" s="341">
        <v>4</v>
      </c>
      <c r="J48" s="337"/>
      <c r="K48" s="257">
        <v>4</v>
      </c>
      <c r="L48" s="337"/>
      <c r="M48" s="257">
        <v>4</v>
      </c>
      <c r="N48" s="337"/>
      <c r="O48" s="257">
        <v>4</v>
      </c>
      <c r="P48" s="337"/>
      <c r="Q48" s="257">
        <v>4</v>
      </c>
      <c r="R48" s="337"/>
      <c r="S48" s="257">
        <v>4</v>
      </c>
      <c r="T48" s="336"/>
      <c r="U48" s="341">
        <v>4</v>
      </c>
      <c r="V48" s="338"/>
      <c r="W48" s="255">
        <v>3</v>
      </c>
      <c r="X48" s="379">
        <v>2</v>
      </c>
      <c r="Y48" s="324"/>
    </row>
    <row r="49" spans="1:25" s="39" customFormat="1" ht="12" customHeight="1">
      <c r="A49" s="47"/>
      <c r="B49" s="327" t="s">
        <v>47</v>
      </c>
      <c r="C49" s="335">
        <v>4</v>
      </c>
      <c r="D49" s="248"/>
      <c r="E49" s="247">
        <v>1</v>
      </c>
      <c r="F49" s="329">
        <v>1</v>
      </c>
      <c r="G49" s="247">
        <v>2</v>
      </c>
      <c r="H49" s="340"/>
      <c r="I49" s="247">
        <v>2</v>
      </c>
      <c r="J49" s="340"/>
      <c r="K49" s="248">
        <v>4</v>
      </c>
      <c r="L49" s="340"/>
      <c r="M49" s="248">
        <v>4</v>
      </c>
      <c r="N49" s="340"/>
      <c r="O49" s="248">
        <v>4</v>
      </c>
      <c r="P49" s="340"/>
      <c r="Q49" s="248">
        <v>4</v>
      </c>
      <c r="R49" s="340"/>
      <c r="S49" s="257">
        <v>4</v>
      </c>
      <c r="T49" s="340"/>
      <c r="U49" s="247">
        <v>2</v>
      </c>
      <c r="V49" s="325"/>
      <c r="W49" s="255">
        <v>4</v>
      </c>
      <c r="X49" s="374"/>
      <c r="Y49" s="324"/>
    </row>
    <row r="50" spans="1:25" s="39" customFormat="1" ht="12" customHeight="1">
      <c r="A50" s="47"/>
      <c r="B50" s="327" t="s">
        <v>48</v>
      </c>
      <c r="C50" s="335">
        <v>4</v>
      </c>
      <c r="D50" s="248"/>
      <c r="E50" s="247">
        <v>2</v>
      </c>
      <c r="F50" s="329"/>
      <c r="G50" s="247">
        <v>2</v>
      </c>
      <c r="H50" s="340"/>
      <c r="I50" s="339">
        <v>2</v>
      </c>
      <c r="J50" s="337"/>
      <c r="K50" s="326">
        <v>2</v>
      </c>
      <c r="L50" s="337"/>
      <c r="M50" s="326">
        <v>2</v>
      </c>
      <c r="N50" s="337"/>
      <c r="O50" s="326">
        <v>2</v>
      </c>
      <c r="P50" s="337"/>
      <c r="Q50" s="326">
        <v>2</v>
      </c>
      <c r="R50" s="337"/>
      <c r="S50" s="326">
        <v>4</v>
      </c>
      <c r="T50" s="336"/>
      <c r="U50" s="339">
        <v>4</v>
      </c>
      <c r="V50" s="338"/>
      <c r="W50" s="255">
        <v>4</v>
      </c>
      <c r="X50" s="374"/>
      <c r="Y50" s="324"/>
    </row>
    <row r="51" spans="1:25" s="39" customFormat="1" ht="12" customHeight="1">
      <c r="A51" s="47"/>
      <c r="B51" s="327" t="s">
        <v>49</v>
      </c>
      <c r="C51" s="335">
        <v>4</v>
      </c>
      <c r="D51" s="248"/>
      <c r="E51" s="247">
        <v>1</v>
      </c>
      <c r="F51" s="343">
        <v>1</v>
      </c>
      <c r="G51" s="247">
        <v>4</v>
      </c>
      <c r="H51" s="340"/>
      <c r="I51" s="247">
        <v>4</v>
      </c>
      <c r="J51" s="337"/>
      <c r="K51" s="248">
        <v>4</v>
      </c>
      <c r="L51" s="337"/>
      <c r="M51" s="248">
        <v>4</v>
      </c>
      <c r="N51" s="337"/>
      <c r="O51" s="248">
        <v>4</v>
      </c>
      <c r="P51" s="337"/>
      <c r="Q51" s="248">
        <v>4</v>
      </c>
      <c r="R51" s="337"/>
      <c r="S51" s="257">
        <v>4</v>
      </c>
      <c r="T51" s="336"/>
      <c r="U51" s="247">
        <v>4</v>
      </c>
      <c r="V51" s="338"/>
      <c r="W51" s="247">
        <v>4</v>
      </c>
      <c r="X51" s="374"/>
      <c r="Y51" s="324"/>
    </row>
    <row r="52" spans="1:25" s="39" customFormat="1" ht="12" customHeight="1">
      <c r="A52" s="47"/>
      <c r="B52" s="327" t="s">
        <v>50</v>
      </c>
      <c r="C52" s="335">
        <v>4</v>
      </c>
      <c r="D52" s="248"/>
      <c r="E52" s="247">
        <v>1</v>
      </c>
      <c r="F52" s="329">
        <v>1</v>
      </c>
      <c r="G52" s="339">
        <v>1</v>
      </c>
      <c r="H52" s="248">
        <v>1</v>
      </c>
      <c r="I52" s="339">
        <v>1</v>
      </c>
      <c r="J52" s="249">
        <v>1</v>
      </c>
      <c r="K52" s="326">
        <v>1</v>
      </c>
      <c r="L52" s="249">
        <v>1</v>
      </c>
      <c r="M52" s="326">
        <v>1</v>
      </c>
      <c r="N52" s="249">
        <v>1</v>
      </c>
      <c r="O52" s="326">
        <v>1</v>
      </c>
      <c r="P52" s="249">
        <v>1</v>
      </c>
      <c r="Q52" s="326">
        <v>1</v>
      </c>
      <c r="R52" s="249">
        <v>1</v>
      </c>
      <c r="S52" s="326">
        <v>1</v>
      </c>
      <c r="T52" s="248">
        <v>1</v>
      </c>
      <c r="U52" s="339">
        <v>4</v>
      </c>
      <c r="V52" s="338"/>
      <c r="W52" s="255">
        <v>4</v>
      </c>
      <c r="X52" s="374"/>
      <c r="Y52" s="324"/>
    </row>
    <row r="53" spans="1:25" s="39" customFormat="1" ht="12" customHeight="1">
      <c r="A53" s="47"/>
      <c r="B53" s="327" t="s">
        <v>51</v>
      </c>
      <c r="C53" s="335">
        <v>4</v>
      </c>
      <c r="D53" s="248"/>
      <c r="E53" s="247">
        <v>1</v>
      </c>
      <c r="F53" s="329">
        <v>1</v>
      </c>
      <c r="G53" s="247">
        <v>1</v>
      </c>
      <c r="H53" s="340">
        <v>1</v>
      </c>
      <c r="I53" s="339">
        <v>1</v>
      </c>
      <c r="J53" s="340">
        <v>1</v>
      </c>
      <c r="K53" s="326">
        <v>1</v>
      </c>
      <c r="L53" s="340">
        <v>1</v>
      </c>
      <c r="M53" s="326">
        <v>1</v>
      </c>
      <c r="N53" s="340">
        <v>1</v>
      </c>
      <c r="O53" s="326">
        <v>1</v>
      </c>
      <c r="P53" s="340">
        <v>1</v>
      </c>
      <c r="Q53" s="326">
        <v>4</v>
      </c>
      <c r="R53" s="340"/>
      <c r="S53" s="326">
        <v>1</v>
      </c>
      <c r="T53" s="340">
        <v>1</v>
      </c>
      <c r="U53" s="339">
        <v>4</v>
      </c>
      <c r="V53" s="325"/>
      <c r="W53" s="255">
        <v>1</v>
      </c>
      <c r="X53" s="374">
        <v>1</v>
      </c>
      <c r="Y53" s="324"/>
    </row>
    <row r="54" spans="1:25" s="39" customFormat="1" ht="12" customHeight="1">
      <c r="A54" s="47"/>
      <c r="B54" s="327" t="s">
        <v>52</v>
      </c>
      <c r="C54" s="335">
        <v>4</v>
      </c>
      <c r="D54" s="248"/>
      <c r="E54" s="247">
        <v>1</v>
      </c>
      <c r="F54" s="329">
        <v>1</v>
      </c>
      <c r="G54" s="247">
        <v>1</v>
      </c>
      <c r="H54" s="340">
        <v>1</v>
      </c>
      <c r="I54" s="339">
        <v>1</v>
      </c>
      <c r="J54" s="340">
        <v>1</v>
      </c>
      <c r="K54" s="326">
        <v>1</v>
      </c>
      <c r="L54" s="340">
        <v>1</v>
      </c>
      <c r="M54" s="326">
        <v>1</v>
      </c>
      <c r="N54" s="340">
        <v>1</v>
      </c>
      <c r="O54" s="326">
        <v>1</v>
      </c>
      <c r="P54" s="340">
        <v>1</v>
      </c>
      <c r="Q54" s="326">
        <v>4</v>
      </c>
      <c r="R54" s="340"/>
      <c r="S54" s="326">
        <v>1</v>
      </c>
      <c r="T54" s="340">
        <v>1</v>
      </c>
      <c r="U54" s="339">
        <v>4</v>
      </c>
      <c r="V54" s="325"/>
      <c r="W54" s="255">
        <v>1</v>
      </c>
      <c r="X54" s="374">
        <v>1</v>
      </c>
      <c r="Y54" s="324"/>
    </row>
    <row r="55" spans="1:25" s="39" customFormat="1" ht="12" customHeight="1">
      <c r="A55" s="47"/>
      <c r="B55" s="327" t="s">
        <v>53</v>
      </c>
      <c r="C55" s="335">
        <v>4</v>
      </c>
      <c r="D55" s="248"/>
      <c r="E55" s="247">
        <v>1</v>
      </c>
      <c r="F55" s="329">
        <v>1</v>
      </c>
      <c r="G55" s="339">
        <v>1</v>
      </c>
      <c r="H55" s="336">
        <v>1</v>
      </c>
      <c r="I55" s="339">
        <v>1</v>
      </c>
      <c r="J55" s="337">
        <v>1</v>
      </c>
      <c r="K55" s="326">
        <v>1</v>
      </c>
      <c r="L55" s="337">
        <v>1</v>
      </c>
      <c r="M55" s="326">
        <v>1</v>
      </c>
      <c r="N55" s="337">
        <v>1</v>
      </c>
      <c r="O55" s="326">
        <v>1</v>
      </c>
      <c r="P55" s="337">
        <v>1</v>
      </c>
      <c r="Q55" s="326">
        <v>1</v>
      </c>
      <c r="R55" s="337">
        <v>1</v>
      </c>
      <c r="S55" s="326">
        <v>1</v>
      </c>
      <c r="T55" s="336">
        <v>1</v>
      </c>
      <c r="U55" s="339">
        <v>4</v>
      </c>
      <c r="V55" s="338"/>
      <c r="W55" s="255">
        <v>4</v>
      </c>
      <c r="X55" s="374"/>
      <c r="Y55" s="324"/>
    </row>
    <row r="56" spans="1:25" s="39" customFormat="1" ht="12" customHeight="1">
      <c r="A56" s="47"/>
      <c r="B56" s="327" t="s">
        <v>54</v>
      </c>
      <c r="C56" s="335">
        <v>4</v>
      </c>
      <c r="D56" s="248"/>
      <c r="E56" s="255">
        <v>1</v>
      </c>
      <c r="F56" s="336">
        <v>1</v>
      </c>
      <c r="G56" s="339">
        <v>1</v>
      </c>
      <c r="H56" s="336">
        <v>1</v>
      </c>
      <c r="I56" s="339">
        <v>1</v>
      </c>
      <c r="J56" s="337">
        <v>1</v>
      </c>
      <c r="K56" s="326">
        <v>1</v>
      </c>
      <c r="L56" s="337">
        <v>1</v>
      </c>
      <c r="M56" s="326">
        <v>1</v>
      </c>
      <c r="N56" s="337">
        <v>1</v>
      </c>
      <c r="O56" s="326">
        <v>1</v>
      </c>
      <c r="P56" s="337">
        <v>1</v>
      </c>
      <c r="Q56" s="326">
        <v>1</v>
      </c>
      <c r="R56" s="337">
        <v>1</v>
      </c>
      <c r="S56" s="326">
        <v>1</v>
      </c>
      <c r="T56" s="336">
        <v>1</v>
      </c>
      <c r="U56" s="339">
        <v>1</v>
      </c>
      <c r="V56" s="338">
        <v>1</v>
      </c>
      <c r="W56" s="255">
        <v>1</v>
      </c>
      <c r="X56" s="374">
        <v>1</v>
      </c>
      <c r="Y56" s="324"/>
    </row>
    <row r="57" spans="1:25" s="39" customFormat="1" ht="12" customHeight="1">
      <c r="A57" s="47"/>
      <c r="B57" s="327" t="s">
        <v>55</v>
      </c>
      <c r="C57" s="335">
        <v>4</v>
      </c>
      <c r="D57" s="248"/>
      <c r="E57" s="255">
        <v>1</v>
      </c>
      <c r="F57" s="336">
        <v>1</v>
      </c>
      <c r="G57" s="339">
        <v>1</v>
      </c>
      <c r="H57" s="336">
        <v>1</v>
      </c>
      <c r="I57" s="339">
        <v>4</v>
      </c>
      <c r="J57" s="337"/>
      <c r="K57" s="326">
        <v>4</v>
      </c>
      <c r="L57" s="337"/>
      <c r="M57" s="326">
        <v>4</v>
      </c>
      <c r="N57" s="337"/>
      <c r="O57" s="326">
        <v>4</v>
      </c>
      <c r="P57" s="337"/>
      <c r="Q57" s="326">
        <v>4</v>
      </c>
      <c r="R57" s="337"/>
      <c r="S57" s="326">
        <v>4</v>
      </c>
      <c r="T57" s="336"/>
      <c r="U57" s="339">
        <v>4</v>
      </c>
      <c r="V57" s="338"/>
      <c r="W57" s="255">
        <v>1</v>
      </c>
      <c r="X57" s="374">
        <v>1</v>
      </c>
      <c r="Y57" s="324"/>
    </row>
    <row r="58" spans="1:25" s="39" customFormat="1" ht="12" customHeight="1">
      <c r="A58" s="47"/>
      <c r="B58" s="327" t="s">
        <v>56</v>
      </c>
      <c r="C58" s="335">
        <v>4</v>
      </c>
      <c r="D58" s="248"/>
      <c r="E58" s="255">
        <v>1</v>
      </c>
      <c r="F58" s="336">
        <v>1</v>
      </c>
      <c r="G58" s="339">
        <v>1</v>
      </c>
      <c r="H58" s="336">
        <v>1</v>
      </c>
      <c r="I58" s="339">
        <v>4</v>
      </c>
      <c r="J58" s="337"/>
      <c r="K58" s="326">
        <v>4</v>
      </c>
      <c r="L58" s="337"/>
      <c r="M58" s="326">
        <v>4</v>
      </c>
      <c r="N58" s="337"/>
      <c r="O58" s="326">
        <v>4</v>
      </c>
      <c r="P58" s="337"/>
      <c r="Q58" s="326">
        <v>4</v>
      </c>
      <c r="R58" s="337"/>
      <c r="S58" s="326">
        <v>4</v>
      </c>
      <c r="T58" s="336"/>
      <c r="U58" s="339">
        <v>4</v>
      </c>
      <c r="V58" s="338"/>
      <c r="W58" s="255">
        <v>1</v>
      </c>
      <c r="X58" s="374">
        <v>1</v>
      </c>
      <c r="Y58" s="324"/>
    </row>
    <row r="59" spans="1:25" s="39" customFormat="1" ht="12" customHeight="1">
      <c r="A59" s="47"/>
      <c r="B59" s="327" t="s">
        <v>57</v>
      </c>
      <c r="C59" s="335">
        <v>4</v>
      </c>
      <c r="D59" s="248"/>
      <c r="E59" s="247">
        <v>1</v>
      </c>
      <c r="F59" s="329">
        <v>1</v>
      </c>
      <c r="G59" s="339">
        <v>1</v>
      </c>
      <c r="H59" s="336">
        <v>1</v>
      </c>
      <c r="I59" s="339">
        <v>1</v>
      </c>
      <c r="J59" s="337">
        <v>1</v>
      </c>
      <c r="K59" s="326">
        <v>1</v>
      </c>
      <c r="L59" s="337">
        <v>1</v>
      </c>
      <c r="M59" s="326">
        <v>1</v>
      </c>
      <c r="N59" s="337">
        <v>1</v>
      </c>
      <c r="O59" s="326">
        <v>1</v>
      </c>
      <c r="P59" s="337">
        <v>1</v>
      </c>
      <c r="Q59" s="326">
        <v>1</v>
      </c>
      <c r="R59" s="337">
        <v>1</v>
      </c>
      <c r="S59" s="326">
        <v>1</v>
      </c>
      <c r="T59" s="336">
        <v>1</v>
      </c>
      <c r="U59" s="339">
        <v>4</v>
      </c>
      <c r="V59" s="338"/>
      <c r="W59" s="255">
        <v>4</v>
      </c>
      <c r="X59" s="374"/>
      <c r="Y59" s="324"/>
    </row>
    <row r="60" spans="1:25" s="39" customFormat="1" ht="12" customHeight="1">
      <c r="A60" s="47"/>
      <c r="B60" s="327" t="s">
        <v>58</v>
      </c>
      <c r="C60" s="335">
        <v>4</v>
      </c>
      <c r="D60" s="248"/>
      <c r="E60" s="255">
        <v>1</v>
      </c>
      <c r="F60" s="336">
        <v>1</v>
      </c>
      <c r="G60" s="339">
        <v>1</v>
      </c>
      <c r="H60" s="336">
        <v>1</v>
      </c>
      <c r="I60" s="339">
        <v>1</v>
      </c>
      <c r="J60" s="337">
        <v>1</v>
      </c>
      <c r="K60" s="326">
        <v>1</v>
      </c>
      <c r="L60" s="337">
        <v>1</v>
      </c>
      <c r="M60" s="326">
        <v>1</v>
      </c>
      <c r="N60" s="337">
        <v>1</v>
      </c>
      <c r="O60" s="326">
        <v>1</v>
      </c>
      <c r="P60" s="337">
        <v>1</v>
      </c>
      <c r="Q60" s="326">
        <v>1</v>
      </c>
      <c r="R60" s="337">
        <v>1</v>
      </c>
      <c r="S60" s="326">
        <v>1</v>
      </c>
      <c r="T60" s="336">
        <v>1</v>
      </c>
      <c r="U60" s="339">
        <v>1</v>
      </c>
      <c r="V60" s="338">
        <v>1</v>
      </c>
      <c r="W60" s="255">
        <v>1</v>
      </c>
      <c r="X60" s="374">
        <v>1</v>
      </c>
      <c r="Y60" s="324"/>
    </row>
    <row r="61" spans="1:25" s="39" customFormat="1" ht="12" customHeight="1">
      <c r="A61" s="47"/>
      <c r="B61" s="327" t="s">
        <v>211</v>
      </c>
      <c r="C61" s="335">
        <v>4</v>
      </c>
      <c r="D61" s="248"/>
      <c r="E61" s="255">
        <v>1</v>
      </c>
      <c r="F61" s="336">
        <v>1</v>
      </c>
      <c r="G61" s="339">
        <v>1</v>
      </c>
      <c r="H61" s="336">
        <v>1</v>
      </c>
      <c r="I61" s="339">
        <v>4</v>
      </c>
      <c r="J61" s="337"/>
      <c r="K61" s="326">
        <v>1</v>
      </c>
      <c r="L61" s="337">
        <v>1</v>
      </c>
      <c r="M61" s="326">
        <v>4</v>
      </c>
      <c r="N61" s="337"/>
      <c r="O61" s="326">
        <v>4</v>
      </c>
      <c r="P61" s="337"/>
      <c r="Q61" s="326">
        <v>4</v>
      </c>
      <c r="R61" s="337"/>
      <c r="S61" s="326">
        <v>1</v>
      </c>
      <c r="T61" s="336">
        <v>1</v>
      </c>
      <c r="U61" s="339">
        <v>4</v>
      </c>
      <c r="V61" s="338"/>
      <c r="W61" s="255">
        <v>1</v>
      </c>
      <c r="X61" s="374">
        <v>1</v>
      </c>
      <c r="Y61" s="324"/>
    </row>
    <row r="62" spans="1:25" s="39" customFormat="1" ht="12" customHeight="1">
      <c r="A62" s="47"/>
      <c r="B62" s="327" t="s">
        <v>60</v>
      </c>
      <c r="C62" s="335">
        <v>4</v>
      </c>
      <c r="D62" s="248"/>
      <c r="E62" s="255">
        <v>1</v>
      </c>
      <c r="F62" s="336">
        <v>1</v>
      </c>
      <c r="G62" s="339">
        <v>2</v>
      </c>
      <c r="H62" s="336"/>
      <c r="I62" s="339">
        <v>2</v>
      </c>
      <c r="J62" s="337"/>
      <c r="K62" s="326">
        <v>2</v>
      </c>
      <c r="L62" s="337"/>
      <c r="M62" s="326">
        <v>4</v>
      </c>
      <c r="N62" s="337"/>
      <c r="O62" s="326">
        <v>4</v>
      </c>
      <c r="P62" s="337"/>
      <c r="Q62" s="326">
        <v>4</v>
      </c>
      <c r="R62" s="337"/>
      <c r="S62" s="326">
        <v>4</v>
      </c>
      <c r="T62" s="336"/>
      <c r="U62" s="339">
        <v>2</v>
      </c>
      <c r="V62" s="338"/>
      <c r="W62" s="255">
        <v>2</v>
      </c>
      <c r="X62" s="379"/>
      <c r="Y62" s="324"/>
    </row>
    <row r="63" spans="1:25" s="39" customFormat="1" ht="12" customHeight="1">
      <c r="A63" s="47"/>
      <c r="B63" s="327" t="s">
        <v>61</v>
      </c>
      <c r="C63" s="335">
        <v>4</v>
      </c>
      <c r="D63" s="248"/>
      <c r="E63" s="255">
        <v>1</v>
      </c>
      <c r="F63" s="336">
        <v>1</v>
      </c>
      <c r="G63" s="339">
        <v>2</v>
      </c>
      <c r="H63" s="336"/>
      <c r="I63" s="339">
        <v>2</v>
      </c>
      <c r="J63" s="337"/>
      <c r="K63" s="326">
        <v>2</v>
      </c>
      <c r="L63" s="337"/>
      <c r="M63" s="326">
        <v>4</v>
      </c>
      <c r="N63" s="337"/>
      <c r="O63" s="326">
        <v>4</v>
      </c>
      <c r="P63" s="337"/>
      <c r="Q63" s="326">
        <v>4</v>
      </c>
      <c r="R63" s="337"/>
      <c r="S63" s="326">
        <v>4</v>
      </c>
      <c r="T63" s="336"/>
      <c r="U63" s="339">
        <v>2</v>
      </c>
      <c r="V63" s="338"/>
      <c r="W63" s="255">
        <v>1</v>
      </c>
      <c r="X63" s="379">
        <v>1</v>
      </c>
      <c r="Y63" s="324"/>
    </row>
    <row r="64" spans="1:25" s="39" customFormat="1" ht="12" customHeight="1">
      <c r="A64" s="47"/>
      <c r="B64" s="327" t="s">
        <v>62</v>
      </c>
      <c r="C64" s="335">
        <v>4</v>
      </c>
      <c r="D64" s="248"/>
      <c r="E64" s="255">
        <v>1</v>
      </c>
      <c r="F64" s="336">
        <v>1</v>
      </c>
      <c r="G64" s="339">
        <v>2</v>
      </c>
      <c r="H64" s="336"/>
      <c r="I64" s="339">
        <v>2</v>
      </c>
      <c r="J64" s="337"/>
      <c r="K64" s="326">
        <v>2</v>
      </c>
      <c r="L64" s="337"/>
      <c r="M64" s="326">
        <v>4</v>
      </c>
      <c r="N64" s="337"/>
      <c r="O64" s="326">
        <v>4</v>
      </c>
      <c r="P64" s="337"/>
      <c r="Q64" s="326">
        <v>4</v>
      </c>
      <c r="R64" s="337"/>
      <c r="S64" s="326">
        <v>4</v>
      </c>
      <c r="T64" s="336"/>
      <c r="U64" s="339">
        <v>2</v>
      </c>
      <c r="V64" s="338"/>
      <c r="W64" s="255">
        <v>2</v>
      </c>
      <c r="X64" s="379"/>
      <c r="Y64" s="324"/>
    </row>
    <row r="65" spans="1:25" s="39" customFormat="1" ht="12" customHeight="1">
      <c r="A65" s="47"/>
      <c r="B65" s="327" t="s">
        <v>63</v>
      </c>
      <c r="C65" s="335">
        <v>4</v>
      </c>
      <c r="D65" s="248"/>
      <c r="E65" s="255">
        <v>3</v>
      </c>
      <c r="F65" s="336">
        <v>1</v>
      </c>
      <c r="G65" s="339">
        <v>2</v>
      </c>
      <c r="H65" s="336"/>
      <c r="I65" s="339">
        <v>2</v>
      </c>
      <c r="J65" s="337"/>
      <c r="K65" s="326">
        <v>2</v>
      </c>
      <c r="L65" s="337"/>
      <c r="M65" s="326">
        <v>2</v>
      </c>
      <c r="N65" s="337"/>
      <c r="O65" s="326">
        <v>2</v>
      </c>
      <c r="P65" s="337"/>
      <c r="Q65" s="326">
        <v>2</v>
      </c>
      <c r="R65" s="337"/>
      <c r="S65" s="326">
        <v>4</v>
      </c>
      <c r="T65" s="336"/>
      <c r="U65" s="339">
        <v>2</v>
      </c>
      <c r="V65" s="338"/>
      <c r="W65" s="255">
        <v>2</v>
      </c>
      <c r="X65" s="379"/>
      <c r="Y65" s="324"/>
    </row>
    <row r="66" spans="1:25" s="39" customFormat="1" ht="12" customHeight="1">
      <c r="A66" s="47"/>
      <c r="B66" s="327" t="s">
        <v>64</v>
      </c>
      <c r="C66" s="335">
        <v>4</v>
      </c>
      <c r="D66" s="248"/>
      <c r="E66" s="255">
        <v>1</v>
      </c>
      <c r="F66" s="336">
        <v>1</v>
      </c>
      <c r="G66" s="339">
        <v>1</v>
      </c>
      <c r="H66" s="336">
        <v>1</v>
      </c>
      <c r="I66" s="339">
        <v>1</v>
      </c>
      <c r="J66" s="340">
        <v>1</v>
      </c>
      <c r="K66" s="326">
        <v>1</v>
      </c>
      <c r="L66" s="340">
        <v>1</v>
      </c>
      <c r="M66" s="326">
        <v>1</v>
      </c>
      <c r="N66" s="340">
        <v>1</v>
      </c>
      <c r="O66" s="326">
        <v>1</v>
      </c>
      <c r="P66" s="340">
        <v>1</v>
      </c>
      <c r="Q66" s="326">
        <v>1</v>
      </c>
      <c r="R66" s="340">
        <v>1</v>
      </c>
      <c r="S66" s="326">
        <v>1</v>
      </c>
      <c r="T66" s="340">
        <v>1</v>
      </c>
      <c r="U66" s="339">
        <v>4</v>
      </c>
      <c r="V66" s="325"/>
      <c r="W66" s="255">
        <v>1</v>
      </c>
      <c r="X66" s="374">
        <v>1</v>
      </c>
      <c r="Y66" s="324"/>
    </row>
    <row r="67" spans="1:25" s="39" customFormat="1" ht="12" customHeight="1">
      <c r="A67" s="47"/>
      <c r="B67" s="327" t="s">
        <v>218</v>
      </c>
      <c r="C67" s="335">
        <v>4</v>
      </c>
      <c r="D67" s="248"/>
      <c r="E67" s="247">
        <v>1</v>
      </c>
      <c r="F67" s="329">
        <v>2</v>
      </c>
      <c r="G67" s="247">
        <v>2</v>
      </c>
      <c r="H67" s="340"/>
      <c r="I67" s="247">
        <v>1</v>
      </c>
      <c r="J67" s="340">
        <v>2</v>
      </c>
      <c r="K67" s="248">
        <v>2</v>
      </c>
      <c r="L67" s="340"/>
      <c r="M67" s="248">
        <v>2</v>
      </c>
      <c r="N67" s="340"/>
      <c r="O67" s="248">
        <v>2</v>
      </c>
      <c r="P67" s="340"/>
      <c r="Q67" s="248">
        <v>4</v>
      </c>
      <c r="R67" s="340"/>
      <c r="S67" s="257">
        <v>4</v>
      </c>
      <c r="T67" s="340"/>
      <c r="U67" s="247">
        <v>2</v>
      </c>
      <c r="V67" s="325"/>
      <c r="W67" s="255">
        <v>2</v>
      </c>
      <c r="X67" s="374"/>
      <c r="Y67" s="324"/>
    </row>
    <row r="68" spans="1:25" s="39" customFormat="1" ht="12" customHeight="1">
      <c r="A68" s="47"/>
      <c r="B68" s="327" t="s">
        <v>219</v>
      </c>
      <c r="C68" s="335">
        <v>4</v>
      </c>
      <c r="D68" s="248"/>
      <c r="E68" s="247">
        <v>1</v>
      </c>
      <c r="F68" s="329">
        <v>1</v>
      </c>
      <c r="G68" s="247">
        <v>2</v>
      </c>
      <c r="H68" s="340"/>
      <c r="I68" s="247">
        <v>1</v>
      </c>
      <c r="J68" s="340">
        <v>1</v>
      </c>
      <c r="K68" s="248">
        <v>2</v>
      </c>
      <c r="L68" s="340"/>
      <c r="M68" s="248">
        <v>2</v>
      </c>
      <c r="N68" s="340"/>
      <c r="O68" s="248">
        <v>2</v>
      </c>
      <c r="P68" s="340"/>
      <c r="Q68" s="248">
        <v>4</v>
      </c>
      <c r="R68" s="340"/>
      <c r="S68" s="257">
        <v>4</v>
      </c>
      <c r="T68" s="340"/>
      <c r="U68" s="247">
        <v>2</v>
      </c>
      <c r="V68" s="325"/>
      <c r="W68" s="247">
        <v>2</v>
      </c>
      <c r="X68" s="374"/>
      <c r="Y68" s="324"/>
    </row>
    <row r="69" spans="1:25" s="39" customFormat="1" ht="12" customHeight="1">
      <c r="A69" s="47"/>
      <c r="B69" s="327" t="s">
        <v>67</v>
      </c>
      <c r="C69" s="335">
        <v>4</v>
      </c>
      <c r="D69" s="248"/>
      <c r="E69" s="255">
        <v>1</v>
      </c>
      <c r="F69" s="336">
        <v>1</v>
      </c>
      <c r="G69" s="339">
        <v>1</v>
      </c>
      <c r="H69" s="336">
        <v>1</v>
      </c>
      <c r="I69" s="339">
        <v>1</v>
      </c>
      <c r="J69" s="337">
        <v>1</v>
      </c>
      <c r="K69" s="326">
        <v>1</v>
      </c>
      <c r="L69" s="337">
        <v>1</v>
      </c>
      <c r="M69" s="326">
        <v>1</v>
      </c>
      <c r="N69" s="337">
        <v>1</v>
      </c>
      <c r="O69" s="326">
        <v>1</v>
      </c>
      <c r="P69" s="337">
        <v>1</v>
      </c>
      <c r="Q69" s="326">
        <v>4</v>
      </c>
      <c r="R69" s="337"/>
      <c r="S69" s="326">
        <v>1</v>
      </c>
      <c r="T69" s="336">
        <v>1</v>
      </c>
      <c r="U69" s="339">
        <v>4</v>
      </c>
      <c r="V69" s="338"/>
      <c r="W69" s="255">
        <v>1</v>
      </c>
      <c r="X69" s="379">
        <v>1</v>
      </c>
      <c r="Y69" s="324"/>
    </row>
    <row r="70" spans="1:25" s="39" customFormat="1" ht="12" customHeight="1">
      <c r="A70" s="47"/>
      <c r="B70" s="327" t="s">
        <v>68</v>
      </c>
      <c r="C70" s="335">
        <v>4</v>
      </c>
      <c r="D70" s="248"/>
      <c r="E70" s="255">
        <v>2</v>
      </c>
      <c r="F70" s="336"/>
      <c r="G70" s="339">
        <v>2</v>
      </c>
      <c r="H70" s="336"/>
      <c r="I70" s="339">
        <v>4</v>
      </c>
      <c r="J70" s="337"/>
      <c r="K70" s="326">
        <v>2</v>
      </c>
      <c r="L70" s="337"/>
      <c r="M70" s="326">
        <v>2</v>
      </c>
      <c r="N70" s="337"/>
      <c r="O70" s="326">
        <v>2</v>
      </c>
      <c r="P70" s="337"/>
      <c r="Q70" s="326">
        <v>2</v>
      </c>
      <c r="R70" s="337"/>
      <c r="S70" s="326">
        <v>2</v>
      </c>
      <c r="T70" s="336"/>
      <c r="U70" s="339">
        <v>2</v>
      </c>
      <c r="V70" s="338"/>
      <c r="W70" s="255">
        <v>2</v>
      </c>
      <c r="X70" s="379"/>
      <c r="Y70" s="324"/>
    </row>
    <row r="71" spans="1:25" s="39" customFormat="1" ht="12" customHeight="1">
      <c r="A71" s="47"/>
      <c r="B71" s="327" t="s">
        <v>220</v>
      </c>
      <c r="C71" s="335">
        <v>4</v>
      </c>
      <c r="D71" s="248"/>
      <c r="E71" s="247">
        <v>2</v>
      </c>
      <c r="F71" s="336"/>
      <c r="G71" s="339">
        <v>2</v>
      </c>
      <c r="H71" s="336"/>
      <c r="I71" s="339">
        <v>4</v>
      </c>
      <c r="J71" s="337"/>
      <c r="K71" s="326">
        <v>2</v>
      </c>
      <c r="L71" s="337"/>
      <c r="M71" s="326">
        <v>2</v>
      </c>
      <c r="N71" s="337"/>
      <c r="O71" s="326">
        <v>2</v>
      </c>
      <c r="P71" s="337"/>
      <c r="Q71" s="326">
        <v>2</v>
      </c>
      <c r="R71" s="337"/>
      <c r="S71" s="326">
        <v>2</v>
      </c>
      <c r="T71" s="336"/>
      <c r="U71" s="339">
        <v>2</v>
      </c>
      <c r="V71" s="338"/>
      <c r="W71" s="247">
        <v>2</v>
      </c>
      <c r="X71" s="379"/>
      <c r="Y71" s="324"/>
    </row>
    <row r="72" spans="1:25" s="39" customFormat="1" ht="12" customHeight="1">
      <c r="A72" s="47"/>
      <c r="B72" s="327" t="s">
        <v>70</v>
      </c>
      <c r="C72" s="335">
        <v>4</v>
      </c>
      <c r="D72" s="248"/>
      <c r="E72" s="255">
        <v>1</v>
      </c>
      <c r="F72" s="336">
        <v>1</v>
      </c>
      <c r="G72" s="339">
        <v>1</v>
      </c>
      <c r="H72" s="336">
        <v>1</v>
      </c>
      <c r="I72" s="339">
        <v>4</v>
      </c>
      <c r="J72" s="337"/>
      <c r="K72" s="326">
        <v>4</v>
      </c>
      <c r="L72" s="337"/>
      <c r="M72" s="326">
        <v>4</v>
      </c>
      <c r="N72" s="337"/>
      <c r="O72" s="326">
        <v>4</v>
      </c>
      <c r="P72" s="337"/>
      <c r="Q72" s="326">
        <v>4</v>
      </c>
      <c r="R72" s="337"/>
      <c r="S72" s="326">
        <v>4</v>
      </c>
      <c r="T72" s="336"/>
      <c r="U72" s="339">
        <v>4</v>
      </c>
      <c r="V72" s="338"/>
      <c r="W72" s="255">
        <v>1</v>
      </c>
      <c r="X72" s="379">
        <v>1</v>
      </c>
      <c r="Y72" s="324"/>
    </row>
    <row r="73" spans="1:25" s="39" customFormat="1" ht="12" customHeight="1">
      <c r="A73" s="47"/>
      <c r="B73" s="327" t="s">
        <v>71</v>
      </c>
      <c r="C73" s="335">
        <v>4</v>
      </c>
      <c r="D73" s="248"/>
      <c r="E73" s="255">
        <v>1</v>
      </c>
      <c r="F73" s="336">
        <v>1</v>
      </c>
      <c r="G73" s="339">
        <v>1</v>
      </c>
      <c r="H73" s="336">
        <v>1</v>
      </c>
      <c r="I73" s="339">
        <v>4</v>
      </c>
      <c r="J73" s="337"/>
      <c r="K73" s="326">
        <v>4</v>
      </c>
      <c r="L73" s="337"/>
      <c r="M73" s="326">
        <v>4</v>
      </c>
      <c r="N73" s="337"/>
      <c r="O73" s="326">
        <v>4</v>
      </c>
      <c r="P73" s="337"/>
      <c r="Q73" s="326">
        <v>4</v>
      </c>
      <c r="R73" s="337"/>
      <c r="S73" s="326">
        <v>4</v>
      </c>
      <c r="T73" s="336"/>
      <c r="U73" s="339">
        <v>4</v>
      </c>
      <c r="V73" s="338"/>
      <c r="W73" s="255">
        <v>4</v>
      </c>
      <c r="X73" s="379"/>
      <c r="Y73" s="324"/>
    </row>
    <row r="74" spans="1:25" s="39" customFormat="1" ht="12" customHeight="1">
      <c r="A74" s="47"/>
      <c r="B74" s="327" t="s">
        <v>72</v>
      </c>
      <c r="C74" s="335">
        <v>4</v>
      </c>
      <c r="D74" s="248"/>
      <c r="E74" s="255">
        <v>1</v>
      </c>
      <c r="F74" s="336">
        <v>1</v>
      </c>
      <c r="G74" s="339">
        <v>1</v>
      </c>
      <c r="H74" s="336">
        <v>1</v>
      </c>
      <c r="I74" s="339">
        <v>4</v>
      </c>
      <c r="J74" s="337"/>
      <c r="K74" s="326">
        <v>4</v>
      </c>
      <c r="L74" s="337"/>
      <c r="M74" s="326">
        <v>4</v>
      </c>
      <c r="N74" s="337"/>
      <c r="O74" s="326">
        <v>4</v>
      </c>
      <c r="P74" s="337"/>
      <c r="Q74" s="326">
        <v>4</v>
      </c>
      <c r="R74" s="337"/>
      <c r="S74" s="326">
        <v>4</v>
      </c>
      <c r="T74" s="336"/>
      <c r="U74" s="339">
        <v>4</v>
      </c>
      <c r="V74" s="338"/>
      <c r="W74" s="255">
        <v>1</v>
      </c>
      <c r="X74" s="379">
        <v>1</v>
      </c>
      <c r="Y74" s="324"/>
    </row>
    <row r="75" spans="1:25" s="39" customFormat="1" ht="12" customHeight="1">
      <c r="A75" s="47"/>
      <c r="B75" s="327" t="s">
        <v>73</v>
      </c>
      <c r="C75" s="335">
        <v>4</v>
      </c>
      <c r="D75" s="248"/>
      <c r="E75" s="247">
        <v>2</v>
      </c>
      <c r="F75" s="329"/>
      <c r="G75" s="247">
        <v>2</v>
      </c>
      <c r="H75" s="340"/>
      <c r="I75" s="247">
        <v>4</v>
      </c>
      <c r="J75" s="340"/>
      <c r="K75" s="248">
        <v>2</v>
      </c>
      <c r="L75" s="340"/>
      <c r="M75" s="248">
        <v>4</v>
      </c>
      <c r="N75" s="340"/>
      <c r="O75" s="248">
        <v>4</v>
      </c>
      <c r="P75" s="340"/>
      <c r="Q75" s="248">
        <v>4</v>
      </c>
      <c r="R75" s="340"/>
      <c r="S75" s="257">
        <v>4</v>
      </c>
      <c r="T75" s="340"/>
      <c r="U75" s="247">
        <v>4</v>
      </c>
      <c r="V75" s="325"/>
      <c r="W75" s="255">
        <v>2</v>
      </c>
      <c r="X75" s="379"/>
      <c r="Y75" s="324"/>
    </row>
    <row r="76" spans="1:25" s="39" customFormat="1" ht="12" customHeight="1">
      <c r="A76" s="47"/>
      <c r="B76" s="327" t="s">
        <v>74</v>
      </c>
      <c r="C76" s="335">
        <v>4</v>
      </c>
      <c r="D76" s="248"/>
      <c r="E76" s="255">
        <v>2</v>
      </c>
      <c r="F76" s="336"/>
      <c r="G76" s="341">
        <v>2</v>
      </c>
      <c r="H76" s="336"/>
      <c r="I76" s="341">
        <v>2</v>
      </c>
      <c r="J76" s="337"/>
      <c r="K76" s="257">
        <v>2</v>
      </c>
      <c r="L76" s="337"/>
      <c r="M76" s="257">
        <v>2</v>
      </c>
      <c r="N76" s="337"/>
      <c r="O76" s="257">
        <v>2</v>
      </c>
      <c r="P76" s="337"/>
      <c r="Q76" s="257">
        <v>2</v>
      </c>
      <c r="R76" s="337"/>
      <c r="S76" s="257">
        <v>4</v>
      </c>
      <c r="T76" s="336"/>
      <c r="U76" s="341">
        <v>2</v>
      </c>
      <c r="V76" s="338"/>
      <c r="W76" s="255">
        <v>2</v>
      </c>
      <c r="X76" s="374"/>
      <c r="Y76" s="324"/>
    </row>
    <row r="77" spans="1:25" s="39" customFormat="1" ht="12" customHeight="1">
      <c r="A77" s="47"/>
      <c r="B77" s="327" t="s">
        <v>75</v>
      </c>
      <c r="C77" s="335">
        <v>4</v>
      </c>
      <c r="D77" s="248"/>
      <c r="E77" s="255">
        <v>1</v>
      </c>
      <c r="F77" s="336">
        <v>1</v>
      </c>
      <c r="G77" s="339">
        <v>1</v>
      </c>
      <c r="H77" s="336">
        <v>1</v>
      </c>
      <c r="I77" s="339">
        <v>1</v>
      </c>
      <c r="J77" s="337">
        <v>1</v>
      </c>
      <c r="K77" s="326">
        <v>1</v>
      </c>
      <c r="L77" s="337">
        <v>1</v>
      </c>
      <c r="M77" s="326">
        <v>4</v>
      </c>
      <c r="N77" s="337"/>
      <c r="O77" s="326">
        <v>4</v>
      </c>
      <c r="P77" s="337"/>
      <c r="Q77" s="326">
        <v>4</v>
      </c>
      <c r="R77" s="337"/>
      <c r="S77" s="326">
        <v>1</v>
      </c>
      <c r="T77" s="336">
        <v>1</v>
      </c>
      <c r="U77" s="339">
        <v>4</v>
      </c>
      <c r="V77" s="338"/>
      <c r="W77" s="255">
        <v>4</v>
      </c>
      <c r="X77" s="374"/>
      <c r="Y77" s="324"/>
    </row>
    <row r="78" spans="1:25" s="39" customFormat="1" ht="12" customHeight="1" thickBot="1">
      <c r="A78" s="344"/>
      <c r="B78" s="345" t="s">
        <v>76</v>
      </c>
      <c r="C78" s="346">
        <v>4</v>
      </c>
      <c r="D78" s="347"/>
      <c r="E78" s="348">
        <v>4</v>
      </c>
      <c r="F78" s="349"/>
      <c r="G78" s="348">
        <v>1</v>
      </c>
      <c r="H78" s="350">
        <v>1</v>
      </c>
      <c r="I78" s="351">
        <v>4</v>
      </c>
      <c r="J78" s="350"/>
      <c r="K78" s="352">
        <v>4</v>
      </c>
      <c r="L78" s="350"/>
      <c r="M78" s="352">
        <v>4</v>
      </c>
      <c r="N78" s="350"/>
      <c r="O78" s="352">
        <v>4</v>
      </c>
      <c r="P78" s="350"/>
      <c r="Q78" s="352">
        <v>4</v>
      </c>
      <c r="R78" s="350"/>
      <c r="S78" s="352">
        <v>4</v>
      </c>
      <c r="T78" s="350"/>
      <c r="U78" s="351">
        <v>4</v>
      </c>
      <c r="V78" s="349"/>
      <c r="W78" s="348">
        <v>1</v>
      </c>
      <c r="X78" s="353">
        <v>1</v>
      </c>
      <c r="Y78" s="324"/>
    </row>
    <row r="79" spans="1:25" s="39" customFormat="1" ht="12" customHeight="1">
      <c r="A79" s="41"/>
      <c r="B79" s="365" t="s">
        <v>159</v>
      </c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U79" s="43"/>
      <c r="V79" s="43"/>
      <c r="W79" s="43"/>
      <c r="X79" s="43"/>
      <c r="Y79" s="41"/>
    </row>
    <row r="80" spans="1:25" s="39" customFormat="1" ht="12" customHeight="1">
      <c r="A80" s="41"/>
      <c r="B80" s="42"/>
      <c r="C80" s="43"/>
      <c r="D80" s="43"/>
      <c r="E80" s="323"/>
      <c r="F80" s="32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1"/>
    </row>
    <row r="81" spans="1:25" s="39" customFormat="1" ht="12" customHeight="1">
      <c r="A81" s="41"/>
      <c r="B81" s="42"/>
      <c r="C81" s="43"/>
      <c r="D81" s="43"/>
      <c r="E81" s="32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1"/>
    </row>
    <row r="82" spans="1:25" s="39" customFormat="1" ht="12" customHeight="1">
      <c r="A82" s="41"/>
      <c r="B82" s="42"/>
      <c r="C82" s="43"/>
      <c r="D82" s="43"/>
      <c r="E82" s="32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1"/>
    </row>
    <row r="83" spans="1:25" s="39" customFormat="1" ht="12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1"/>
    </row>
    <row r="84" spans="3:24" s="39" customFormat="1" ht="12" customHeight="1">
      <c r="C84" s="323"/>
      <c r="D84" s="323"/>
      <c r="E84" s="360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</row>
    <row r="85" spans="3:24" s="39" customFormat="1" ht="12" customHeight="1">
      <c r="C85" s="323"/>
      <c r="D85" s="323"/>
      <c r="E85" s="360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</row>
    <row r="86" spans="3:24" s="39" customFormat="1" ht="12" customHeight="1"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</row>
    <row r="87" spans="3:24" s="39" customFormat="1" ht="12" customHeight="1"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</row>
    <row r="88" spans="3:24" s="39" customFormat="1" ht="12" customHeight="1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</row>
    <row r="89" spans="3:24" s="39" customFormat="1" ht="12" customHeight="1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</row>
    <row r="90" spans="3:24" s="39" customFormat="1" ht="12" customHeight="1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</row>
    <row r="91" spans="3:24" s="39" customFormat="1" ht="12" customHeight="1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</row>
    <row r="92" spans="3:24" s="39" customFormat="1" ht="12" customHeight="1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</row>
    <row r="93" spans="3:24" s="39" customFormat="1" ht="12" customHeight="1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</row>
    <row r="94" spans="3:24" s="39" customFormat="1" ht="12" customHeight="1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</row>
    <row r="95" spans="3:24" s="39" customFormat="1" ht="12" customHeight="1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</row>
    <row r="96" spans="3:24" s="39" customFormat="1" ht="12" customHeight="1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</row>
    <row r="97" spans="3:24" s="39" customFormat="1" ht="12" customHeight="1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</row>
    <row r="98" spans="3:24" s="39" customFormat="1" ht="12" customHeight="1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</row>
    <row r="99" spans="3:24" s="39" customFormat="1" ht="12" customHeight="1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</row>
  </sheetData>
  <mergeCells count="13">
    <mergeCell ref="A2:B4"/>
    <mergeCell ref="C2:D3"/>
    <mergeCell ref="E2:F3"/>
    <mergeCell ref="G2:H3"/>
    <mergeCell ref="U2:V3"/>
    <mergeCell ref="W2:X3"/>
    <mergeCell ref="O3:P3"/>
    <mergeCell ref="Q3:R3"/>
    <mergeCell ref="S3:T3"/>
    <mergeCell ref="I2:T2"/>
    <mergeCell ref="I3:J3"/>
    <mergeCell ref="K3:L3"/>
    <mergeCell ref="M3:N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9"/>
  <sheetViews>
    <sheetView view="pageBreakPreview" zoomScaleNormal="75" zoomScaleSheetLayoutView="10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7" sqref="R17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9" customFormat="1" ht="12" customHeight="1" thickBot="1">
      <c r="B1" s="42" t="s">
        <v>237</v>
      </c>
      <c r="C1" s="43"/>
      <c r="D1" s="43"/>
      <c r="E1" s="323"/>
      <c r="I1" s="464" t="s">
        <v>158</v>
      </c>
      <c r="J1" s="464"/>
      <c r="K1" s="464"/>
      <c r="L1" s="323"/>
      <c r="M1" s="323"/>
      <c r="N1" s="323"/>
      <c r="O1" s="323"/>
      <c r="P1" s="323"/>
      <c r="Q1" s="323"/>
      <c r="R1" s="323"/>
      <c r="S1" s="323"/>
      <c r="T1" s="323"/>
      <c r="U1" s="323" t="s">
        <v>238</v>
      </c>
      <c r="V1" s="323"/>
      <c r="W1" s="323"/>
      <c r="X1" s="323"/>
    </row>
    <row r="2" spans="1:25" s="39" customFormat="1" ht="12" customHeight="1">
      <c r="A2" s="444" t="s">
        <v>207</v>
      </c>
      <c r="B2" s="434"/>
      <c r="C2" s="444" t="s">
        <v>223</v>
      </c>
      <c r="D2" s="434"/>
      <c r="E2" s="444" t="s">
        <v>152</v>
      </c>
      <c r="F2" s="434"/>
      <c r="G2" s="427" t="s">
        <v>153</v>
      </c>
      <c r="H2" s="429"/>
      <c r="I2" s="450" t="s">
        <v>154</v>
      </c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2"/>
      <c r="U2" s="460" t="s">
        <v>79</v>
      </c>
      <c r="V2" s="461"/>
      <c r="W2" s="456" t="s">
        <v>78</v>
      </c>
      <c r="X2" s="447"/>
      <c r="Y2" s="324"/>
    </row>
    <row r="3" spans="1:25" s="39" customFormat="1" ht="12" customHeight="1">
      <c r="A3" s="435"/>
      <c r="B3" s="436"/>
      <c r="C3" s="422"/>
      <c r="D3" s="424"/>
      <c r="E3" s="422"/>
      <c r="F3" s="424"/>
      <c r="G3" s="430"/>
      <c r="H3" s="432"/>
      <c r="I3" s="453" t="s">
        <v>155</v>
      </c>
      <c r="J3" s="454"/>
      <c r="K3" s="455" t="s">
        <v>224</v>
      </c>
      <c r="L3" s="454"/>
      <c r="M3" s="455" t="s">
        <v>186</v>
      </c>
      <c r="N3" s="454"/>
      <c r="O3" s="455" t="s">
        <v>187</v>
      </c>
      <c r="P3" s="454"/>
      <c r="Q3" s="455" t="s">
        <v>188</v>
      </c>
      <c r="R3" s="454"/>
      <c r="S3" s="455" t="s">
        <v>189</v>
      </c>
      <c r="T3" s="459"/>
      <c r="U3" s="462"/>
      <c r="V3" s="463"/>
      <c r="W3" s="457"/>
      <c r="X3" s="458"/>
      <c r="Y3" s="324"/>
    </row>
    <row r="4" spans="1:25" s="39" customFormat="1" ht="24" customHeight="1" thickBot="1">
      <c r="A4" s="437"/>
      <c r="B4" s="438"/>
      <c r="C4" s="354" t="s">
        <v>225</v>
      </c>
      <c r="D4" s="361" t="s">
        <v>156</v>
      </c>
      <c r="E4" s="362" t="s">
        <v>157</v>
      </c>
      <c r="F4" s="363" t="s">
        <v>156</v>
      </c>
      <c r="G4" s="362" t="s">
        <v>157</v>
      </c>
      <c r="H4" s="363" t="s">
        <v>156</v>
      </c>
      <c r="I4" s="362" t="s">
        <v>157</v>
      </c>
      <c r="J4" s="322" t="s">
        <v>156</v>
      </c>
      <c r="K4" s="364" t="s">
        <v>157</v>
      </c>
      <c r="L4" s="322" t="s">
        <v>156</v>
      </c>
      <c r="M4" s="364" t="s">
        <v>157</v>
      </c>
      <c r="N4" s="322" t="s">
        <v>156</v>
      </c>
      <c r="O4" s="364" t="s">
        <v>157</v>
      </c>
      <c r="P4" s="322" t="s">
        <v>156</v>
      </c>
      <c r="Q4" s="364" t="s">
        <v>157</v>
      </c>
      <c r="R4" s="322" t="s">
        <v>156</v>
      </c>
      <c r="S4" s="364" t="s">
        <v>157</v>
      </c>
      <c r="T4" s="363" t="s">
        <v>156</v>
      </c>
      <c r="U4" s="362" t="s">
        <v>157</v>
      </c>
      <c r="V4" s="363" t="s">
        <v>156</v>
      </c>
      <c r="W4" s="362" t="s">
        <v>157</v>
      </c>
      <c r="X4" s="380" t="s">
        <v>156</v>
      </c>
      <c r="Y4" s="324"/>
    </row>
    <row r="5" spans="1:25" s="39" customFormat="1" ht="12" customHeight="1">
      <c r="A5" s="47"/>
      <c r="B5" s="327" t="s">
        <v>3</v>
      </c>
      <c r="C5" s="328">
        <v>4</v>
      </c>
      <c r="D5" s="248"/>
      <c r="E5" s="247">
        <v>1</v>
      </c>
      <c r="F5" s="329">
        <v>3</v>
      </c>
      <c r="G5" s="247">
        <v>1</v>
      </c>
      <c r="H5" s="330">
        <v>3</v>
      </c>
      <c r="I5" s="331">
        <v>4</v>
      </c>
      <c r="J5" s="332"/>
      <c r="K5" s="333">
        <v>4</v>
      </c>
      <c r="L5" s="332"/>
      <c r="M5" s="333">
        <v>4</v>
      </c>
      <c r="N5" s="332"/>
      <c r="O5" s="333">
        <v>4</v>
      </c>
      <c r="P5" s="332"/>
      <c r="Q5" s="333">
        <v>4</v>
      </c>
      <c r="R5" s="332"/>
      <c r="S5" s="333">
        <v>4</v>
      </c>
      <c r="T5" s="332"/>
      <c r="U5" s="331">
        <v>4</v>
      </c>
      <c r="V5" s="334"/>
      <c r="W5" s="255">
        <v>1</v>
      </c>
      <c r="X5" s="374">
        <v>3</v>
      </c>
      <c r="Y5" s="324"/>
    </row>
    <row r="6" spans="1:25" s="39" customFormat="1" ht="12" customHeight="1">
      <c r="A6" s="47"/>
      <c r="B6" s="327" t="s">
        <v>4</v>
      </c>
      <c r="C6" s="335">
        <v>4</v>
      </c>
      <c r="D6" s="248"/>
      <c r="E6" s="247">
        <v>2</v>
      </c>
      <c r="F6" s="336"/>
      <c r="G6" s="247">
        <v>2</v>
      </c>
      <c r="H6" s="336"/>
      <c r="I6" s="247">
        <v>2</v>
      </c>
      <c r="J6" s="337"/>
      <c r="K6" s="248">
        <v>2</v>
      </c>
      <c r="L6" s="337"/>
      <c r="M6" s="248">
        <v>2</v>
      </c>
      <c r="N6" s="337"/>
      <c r="O6" s="248">
        <v>4</v>
      </c>
      <c r="P6" s="337"/>
      <c r="Q6" s="248">
        <v>4</v>
      </c>
      <c r="R6" s="337"/>
      <c r="S6" s="257">
        <v>2</v>
      </c>
      <c r="T6" s="336"/>
      <c r="U6" s="247">
        <v>4</v>
      </c>
      <c r="V6" s="338"/>
      <c r="W6" s="247">
        <v>2</v>
      </c>
      <c r="X6" s="379"/>
      <c r="Y6" s="324"/>
    </row>
    <row r="7" spans="1:25" s="39" customFormat="1" ht="12" customHeight="1">
      <c r="A7" s="47"/>
      <c r="B7" s="327" t="s">
        <v>5</v>
      </c>
      <c r="C7" s="335">
        <v>4</v>
      </c>
      <c r="D7" s="248"/>
      <c r="E7" s="247">
        <v>2</v>
      </c>
      <c r="F7" s="336"/>
      <c r="G7" s="247">
        <v>2</v>
      </c>
      <c r="H7" s="336"/>
      <c r="I7" s="247">
        <v>2</v>
      </c>
      <c r="J7" s="337"/>
      <c r="K7" s="248">
        <v>2</v>
      </c>
      <c r="L7" s="337"/>
      <c r="M7" s="248">
        <v>2</v>
      </c>
      <c r="N7" s="337"/>
      <c r="O7" s="248">
        <v>2</v>
      </c>
      <c r="P7" s="337"/>
      <c r="Q7" s="248">
        <v>2</v>
      </c>
      <c r="R7" s="337"/>
      <c r="S7" s="257">
        <v>4</v>
      </c>
      <c r="T7" s="336"/>
      <c r="U7" s="247">
        <v>2</v>
      </c>
      <c r="V7" s="338"/>
      <c r="W7" s="247">
        <v>2</v>
      </c>
      <c r="X7" s="379"/>
      <c r="Y7" s="324"/>
    </row>
    <row r="8" spans="1:25" s="39" customFormat="1" ht="12" customHeight="1">
      <c r="A8" s="47"/>
      <c r="B8" s="327" t="s">
        <v>6</v>
      </c>
      <c r="C8" s="335">
        <v>4</v>
      </c>
      <c r="D8" s="248"/>
      <c r="E8" s="247">
        <v>1</v>
      </c>
      <c r="F8" s="336">
        <v>1</v>
      </c>
      <c r="G8" s="339">
        <v>4</v>
      </c>
      <c r="H8" s="340"/>
      <c r="I8" s="339">
        <v>1</v>
      </c>
      <c r="J8" s="337">
        <v>1</v>
      </c>
      <c r="K8" s="326">
        <v>1</v>
      </c>
      <c r="L8" s="337">
        <v>1</v>
      </c>
      <c r="M8" s="326">
        <v>1</v>
      </c>
      <c r="N8" s="337">
        <v>1</v>
      </c>
      <c r="O8" s="326">
        <v>1</v>
      </c>
      <c r="P8" s="337">
        <v>1</v>
      </c>
      <c r="Q8" s="326">
        <v>1</v>
      </c>
      <c r="R8" s="337">
        <v>1</v>
      </c>
      <c r="S8" s="326">
        <v>4</v>
      </c>
      <c r="T8" s="336"/>
      <c r="U8" s="339">
        <v>1</v>
      </c>
      <c r="V8" s="338">
        <v>1</v>
      </c>
      <c r="W8" s="247">
        <v>4</v>
      </c>
      <c r="X8" s="374"/>
      <c r="Y8" s="324"/>
    </row>
    <row r="9" spans="1:25" s="39" customFormat="1" ht="12" customHeight="1">
      <c r="A9" s="47"/>
      <c r="B9" s="327" t="s">
        <v>7</v>
      </c>
      <c r="C9" s="335">
        <v>4</v>
      </c>
      <c r="D9" s="248"/>
      <c r="E9" s="247">
        <v>2</v>
      </c>
      <c r="F9" s="336"/>
      <c r="G9" s="247">
        <v>2</v>
      </c>
      <c r="H9" s="340"/>
      <c r="I9" s="247">
        <v>2</v>
      </c>
      <c r="J9" s="340"/>
      <c r="K9" s="248">
        <v>2</v>
      </c>
      <c r="L9" s="340"/>
      <c r="M9" s="248">
        <v>2</v>
      </c>
      <c r="N9" s="340"/>
      <c r="O9" s="248">
        <v>2</v>
      </c>
      <c r="P9" s="340"/>
      <c r="Q9" s="248">
        <v>2</v>
      </c>
      <c r="R9" s="340"/>
      <c r="S9" s="257">
        <v>2</v>
      </c>
      <c r="T9" s="340"/>
      <c r="U9" s="247">
        <v>4</v>
      </c>
      <c r="V9" s="325"/>
      <c r="W9" s="255">
        <v>4</v>
      </c>
      <c r="X9" s="374"/>
      <c r="Y9" s="324"/>
    </row>
    <row r="10" spans="1:25" s="39" customFormat="1" ht="12" customHeight="1">
      <c r="A10" s="47"/>
      <c r="B10" s="327" t="s">
        <v>8</v>
      </c>
      <c r="C10" s="335">
        <v>4</v>
      </c>
      <c r="D10" s="248"/>
      <c r="E10" s="255">
        <v>1</v>
      </c>
      <c r="F10" s="336">
        <v>1</v>
      </c>
      <c r="G10" s="339">
        <v>1</v>
      </c>
      <c r="H10" s="336">
        <v>1</v>
      </c>
      <c r="I10" s="339">
        <v>1</v>
      </c>
      <c r="J10" s="337">
        <v>1</v>
      </c>
      <c r="K10" s="326">
        <v>1</v>
      </c>
      <c r="L10" s="337">
        <v>1</v>
      </c>
      <c r="M10" s="326">
        <v>1</v>
      </c>
      <c r="N10" s="337">
        <v>1</v>
      </c>
      <c r="O10" s="326">
        <v>4</v>
      </c>
      <c r="P10" s="337"/>
      <c r="Q10" s="326">
        <v>4</v>
      </c>
      <c r="R10" s="337"/>
      <c r="S10" s="326">
        <v>4</v>
      </c>
      <c r="T10" s="336"/>
      <c r="U10" s="339">
        <v>4</v>
      </c>
      <c r="V10" s="338"/>
      <c r="W10" s="255">
        <v>1</v>
      </c>
      <c r="X10" s="379">
        <v>1</v>
      </c>
      <c r="Y10" s="324"/>
    </row>
    <row r="11" spans="1:25" s="39" customFormat="1" ht="12" customHeight="1">
      <c r="A11" s="47"/>
      <c r="B11" s="327" t="s">
        <v>9</v>
      </c>
      <c r="C11" s="335">
        <v>4</v>
      </c>
      <c r="D11" s="248"/>
      <c r="E11" s="247">
        <v>1</v>
      </c>
      <c r="F11" s="336">
        <v>1</v>
      </c>
      <c r="G11" s="247">
        <v>1</v>
      </c>
      <c r="H11" s="340">
        <v>1</v>
      </c>
      <c r="I11" s="247">
        <v>4</v>
      </c>
      <c r="J11" s="337"/>
      <c r="K11" s="248">
        <v>4</v>
      </c>
      <c r="L11" s="337"/>
      <c r="M11" s="248">
        <v>4</v>
      </c>
      <c r="N11" s="337"/>
      <c r="O11" s="248">
        <v>4</v>
      </c>
      <c r="P11" s="337"/>
      <c r="Q11" s="248">
        <v>4</v>
      </c>
      <c r="R11" s="337"/>
      <c r="S11" s="257">
        <v>4</v>
      </c>
      <c r="T11" s="336"/>
      <c r="U11" s="247">
        <v>4</v>
      </c>
      <c r="V11" s="338"/>
      <c r="W11" s="247">
        <v>4</v>
      </c>
      <c r="X11" s="374"/>
      <c r="Y11" s="324"/>
    </row>
    <row r="12" spans="1:25" s="39" customFormat="1" ht="12" customHeight="1">
      <c r="A12" s="47"/>
      <c r="B12" s="327" t="s">
        <v>10</v>
      </c>
      <c r="C12" s="335">
        <v>4</v>
      </c>
      <c r="D12" s="248"/>
      <c r="E12" s="247">
        <v>1</v>
      </c>
      <c r="F12" s="329"/>
      <c r="G12" s="247">
        <v>4</v>
      </c>
      <c r="H12" s="340"/>
      <c r="I12" s="247">
        <v>4</v>
      </c>
      <c r="J12" s="337"/>
      <c r="K12" s="248">
        <v>4</v>
      </c>
      <c r="L12" s="337"/>
      <c r="M12" s="248">
        <v>4</v>
      </c>
      <c r="N12" s="337"/>
      <c r="O12" s="248">
        <v>4</v>
      </c>
      <c r="P12" s="337"/>
      <c r="Q12" s="248">
        <v>4</v>
      </c>
      <c r="R12" s="337"/>
      <c r="S12" s="257">
        <v>4</v>
      </c>
      <c r="T12" s="336"/>
      <c r="U12" s="247">
        <v>4</v>
      </c>
      <c r="V12" s="338"/>
      <c r="W12" s="255">
        <v>4</v>
      </c>
      <c r="X12" s="374"/>
      <c r="Y12" s="324"/>
    </row>
    <row r="13" spans="1:25" s="39" customFormat="1" ht="12" customHeight="1">
      <c r="A13" s="47"/>
      <c r="B13" s="327" t="s">
        <v>11</v>
      </c>
      <c r="C13" s="335">
        <v>4</v>
      </c>
      <c r="D13" s="248"/>
      <c r="E13" s="255">
        <v>1</v>
      </c>
      <c r="F13" s="336">
        <v>1</v>
      </c>
      <c r="G13" s="339">
        <v>1</v>
      </c>
      <c r="H13" s="336">
        <v>1</v>
      </c>
      <c r="I13" s="247">
        <v>4</v>
      </c>
      <c r="J13" s="337"/>
      <c r="K13" s="248">
        <v>4</v>
      </c>
      <c r="L13" s="337"/>
      <c r="M13" s="248">
        <v>4</v>
      </c>
      <c r="N13" s="337"/>
      <c r="O13" s="248">
        <v>4</v>
      </c>
      <c r="P13" s="337"/>
      <c r="Q13" s="248">
        <v>4</v>
      </c>
      <c r="R13" s="337"/>
      <c r="S13" s="257">
        <v>4</v>
      </c>
      <c r="T13" s="336"/>
      <c r="U13" s="247">
        <v>4</v>
      </c>
      <c r="V13" s="338"/>
      <c r="W13" s="255">
        <v>4</v>
      </c>
      <c r="X13" s="379"/>
      <c r="Y13" s="324"/>
    </row>
    <row r="14" spans="1:25" s="39" customFormat="1" ht="12" customHeight="1">
      <c r="A14" s="47"/>
      <c r="B14" s="327" t="s">
        <v>12</v>
      </c>
      <c r="C14" s="335">
        <v>4</v>
      </c>
      <c r="D14" s="248"/>
      <c r="E14" s="341">
        <v>4</v>
      </c>
      <c r="F14" s="248"/>
      <c r="G14" s="339">
        <v>4</v>
      </c>
      <c r="H14" s="340"/>
      <c r="I14" s="247">
        <v>4</v>
      </c>
      <c r="J14" s="337"/>
      <c r="K14" s="248">
        <v>4</v>
      </c>
      <c r="L14" s="337"/>
      <c r="M14" s="248">
        <v>4</v>
      </c>
      <c r="N14" s="337"/>
      <c r="O14" s="248">
        <v>4</v>
      </c>
      <c r="P14" s="337"/>
      <c r="Q14" s="248">
        <v>4</v>
      </c>
      <c r="R14" s="337"/>
      <c r="S14" s="257">
        <v>4</v>
      </c>
      <c r="T14" s="336"/>
      <c r="U14" s="247">
        <v>4</v>
      </c>
      <c r="V14" s="338"/>
      <c r="W14" s="247">
        <v>4</v>
      </c>
      <c r="X14" s="374"/>
      <c r="Y14" s="324"/>
    </row>
    <row r="15" spans="1:25" s="39" customFormat="1" ht="12" customHeight="1">
      <c r="A15" s="47"/>
      <c r="B15" s="327" t="s">
        <v>13</v>
      </c>
      <c r="C15" s="335">
        <v>4</v>
      </c>
      <c r="D15" s="248"/>
      <c r="E15" s="247">
        <v>1</v>
      </c>
      <c r="F15" s="336">
        <v>1</v>
      </c>
      <c r="G15" s="247">
        <v>4</v>
      </c>
      <c r="H15" s="336"/>
      <c r="I15" s="247">
        <v>4</v>
      </c>
      <c r="J15" s="337"/>
      <c r="K15" s="248">
        <v>4</v>
      </c>
      <c r="L15" s="337"/>
      <c r="M15" s="248">
        <v>4</v>
      </c>
      <c r="N15" s="337"/>
      <c r="O15" s="248">
        <v>4</v>
      </c>
      <c r="P15" s="337"/>
      <c r="Q15" s="248">
        <v>4</v>
      </c>
      <c r="R15" s="337"/>
      <c r="S15" s="257">
        <v>4</v>
      </c>
      <c r="T15" s="336"/>
      <c r="U15" s="247">
        <v>4</v>
      </c>
      <c r="V15" s="338"/>
      <c r="W15" s="247">
        <v>4</v>
      </c>
      <c r="X15" s="379"/>
      <c r="Y15" s="324"/>
    </row>
    <row r="16" spans="1:25" s="39" customFormat="1" ht="12" customHeight="1">
      <c r="A16" s="47"/>
      <c r="B16" s="327" t="s">
        <v>14</v>
      </c>
      <c r="C16" s="335">
        <v>4</v>
      </c>
      <c r="D16" s="248"/>
      <c r="E16" s="247">
        <v>1</v>
      </c>
      <c r="F16" s="329">
        <v>1</v>
      </c>
      <c r="G16" s="247">
        <v>1</v>
      </c>
      <c r="H16" s="340">
        <v>1</v>
      </c>
      <c r="I16" s="247">
        <v>1</v>
      </c>
      <c r="J16" s="340">
        <v>1</v>
      </c>
      <c r="K16" s="248">
        <v>1</v>
      </c>
      <c r="L16" s="340">
        <v>1</v>
      </c>
      <c r="M16" s="248">
        <v>1</v>
      </c>
      <c r="N16" s="340">
        <v>1</v>
      </c>
      <c r="O16" s="248">
        <v>1</v>
      </c>
      <c r="P16" s="340">
        <v>1</v>
      </c>
      <c r="Q16" s="248">
        <v>4</v>
      </c>
      <c r="R16" s="340"/>
      <c r="S16" s="257">
        <v>4</v>
      </c>
      <c r="T16" s="340"/>
      <c r="U16" s="247">
        <v>4</v>
      </c>
      <c r="V16" s="325"/>
      <c r="W16" s="255">
        <v>1</v>
      </c>
      <c r="X16" s="374">
        <v>1</v>
      </c>
      <c r="Y16" s="324"/>
    </row>
    <row r="17" spans="1:25" s="39" customFormat="1" ht="12" customHeight="1">
      <c r="A17" s="47"/>
      <c r="B17" s="327" t="s">
        <v>15</v>
      </c>
      <c r="C17" s="335">
        <v>4</v>
      </c>
      <c r="D17" s="248"/>
      <c r="E17" s="247">
        <v>1</v>
      </c>
      <c r="F17" s="336">
        <v>1</v>
      </c>
      <c r="G17" s="247">
        <v>1</v>
      </c>
      <c r="H17" s="340"/>
      <c r="I17" s="341">
        <v>1</v>
      </c>
      <c r="J17" s="249"/>
      <c r="K17" s="257">
        <v>1</v>
      </c>
      <c r="L17" s="249"/>
      <c r="M17" s="257">
        <v>1</v>
      </c>
      <c r="N17" s="249"/>
      <c r="O17" s="257">
        <v>1</v>
      </c>
      <c r="P17" s="249"/>
      <c r="Q17" s="257">
        <v>4</v>
      </c>
      <c r="R17" s="249"/>
      <c r="S17" s="257">
        <v>1</v>
      </c>
      <c r="T17" s="248"/>
      <c r="U17" s="247">
        <v>4</v>
      </c>
      <c r="V17" s="338"/>
      <c r="W17" s="255">
        <v>4</v>
      </c>
      <c r="X17" s="374"/>
      <c r="Y17" s="324"/>
    </row>
    <row r="18" spans="1:25" s="39" customFormat="1" ht="12" customHeight="1">
      <c r="A18" s="47"/>
      <c r="B18" s="327" t="s">
        <v>16</v>
      </c>
      <c r="C18" s="335">
        <v>4</v>
      </c>
      <c r="D18" s="248"/>
      <c r="E18" s="247">
        <v>3</v>
      </c>
      <c r="F18" s="329">
        <v>3</v>
      </c>
      <c r="G18" s="247">
        <v>1</v>
      </c>
      <c r="H18" s="340"/>
      <c r="I18" s="341">
        <v>2</v>
      </c>
      <c r="J18" s="326"/>
      <c r="K18" s="257">
        <v>4</v>
      </c>
      <c r="L18" s="326"/>
      <c r="M18" s="257">
        <v>2</v>
      </c>
      <c r="N18" s="326"/>
      <c r="O18" s="257">
        <v>2</v>
      </c>
      <c r="P18" s="326"/>
      <c r="Q18" s="257">
        <v>2</v>
      </c>
      <c r="R18" s="326"/>
      <c r="S18" s="257">
        <v>2</v>
      </c>
      <c r="T18" s="326"/>
      <c r="U18" s="247">
        <v>4</v>
      </c>
      <c r="V18" s="325"/>
      <c r="W18" s="255">
        <v>4</v>
      </c>
      <c r="X18" s="374"/>
      <c r="Y18" s="324"/>
    </row>
    <row r="19" spans="1:25" s="39" customFormat="1" ht="12" customHeight="1">
      <c r="A19" s="47"/>
      <c r="B19" s="327" t="s">
        <v>17</v>
      </c>
      <c r="C19" s="335">
        <v>4</v>
      </c>
      <c r="D19" s="248"/>
      <c r="E19" s="247">
        <v>1</v>
      </c>
      <c r="F19" s="336">
        <v>1</v>
      </c>
      <c r="G19" s="341">
        <v>1</v>
      </c>
      <c r="H19" s="248">
        <v>1</v>
      </c>
      <c r="I19" s="339">
        <v>4</v>
      </c>
      <c r="J19" s="249"/>
      <c r="K19" s="326">
        <v>4</v>
      </c>
      <c r="L19" s="249"/>
      <c r="M19" s="326">
        <v>4</v>
      </c>
      <c r="N19" s="249"/>
      <c r="O19" s="326">
        <v>4</v>
      </c>
      <c r="P19" s="249"/>
      <c r="Q19" s="326">
        <v>4</v>
      </c>
      <c r="R19" s="249"/>
      <c r="S19" s="326">
        <v>4</v>
      </c>
      <c r="T19" s="248"/>
      <c r="U19" s="342">
        <v>4</v>
      </c>
      <c r="V19" s="338"/>
      <c r="W19" s="255">
        <v>4</v>
      </c>
      <c r="X19" s="379"/>
      <c r="Y19" s="324"/>
    </row>
    <row r="20" spans="1:25" s="39" customFormat="1" ht="12" customHeight="1">
      <c r="A20" s="47"/>
      <c r="B20" s="327" t="s">
        <v>18</v>
      </c>
      <c r="C20" s="335">
        <v>4</v>
      </c>
      <c r="D20" s="248"/>
      <c r="E20" s="255">
        <v>1</v>
      </c>
      <c r="F20" s="336">
        <v>1</v>
      </c>
      <c r="G20" s="339">
        <v>4</v>
      </c>
      <c r="H20" s="336"/>
      <c r="I20" s="339">
        <v>4</v>
      </c>
      <c r="J20" s="337"/>
      <c r="K20" s="326">
        <v>4</v>
      </c>
      <c r="L20" s="337"/>
      <c r="M20" s="326">
        <v>4</v>
      </c>
      <c r="N20" s="337"/>
      <c r="O20" s="326">
        <v>4</v>
      </c>
      <c r="P20" s="337"/>
      <c r="Q20" s="326">
        <v>4</v>
      </c>
      <c r="R20" s="337"/>
      <c r="S20" s="326">
        <v>4</v>
      </c>
      <c r="T20" s="336"/>
      <c r="U20" s="342">
        <v>4</v>
      </c>
      <c r="V20" s="338"/>
      <c r="W20" s="255">
        <v>4</v>
      </c>
      <c r="X20" s="379"/>
      <c r="Y20" s="324"/>
    </row>
    <row r="21" spans="1:25" s="39" customFormat="1" ht="12" customHeight="1">
      <c r="A21" s="47"/>
      <c r="B21" s="327" t="s">
        <v>19</v>
      </c>
      <c r="C21" s="335">
        <v>4</v>
      </c>
      <c r="D21" s="248"/>
      <c r="E21" s="247">
        <v>1</v>
      </c>
      <c r="F21" s="336"/>
      <c r="G21" s="247">
        <v>4</v>
      </c>
      <c r="H21" s="340"/>
      <c r="I21" s="247">
        <v>4</v>
      </c>
      <c r="J21" s="337"/>
      <c r="K21" s="248">
        <v>4</v>
      </c>
      <c r="L21" s="337"/>
      <c r="M21" s="248">
        <v>4</v>
      </c>
      <c r="N21" s="337"/>
      <c r="O21" s="248">
        <v>4</v>
      </c>
      <c r="P21" s="337"/>
      <c r="Q21" s="248">
        <v>4</v>
      </c>
      <c r="R21" s="337"/>
      <c r="S21" s="257">
        <v>4</v>
      </c>
      <c r="T21" s="336"/>
      <c r="U21" s="247">
        <v>4</v>
      </c>
      <c r="V21" s="338"/>
      <c r="W21" s="341">
        <v>4</v>
      </c>
      <c r="X21" s="374"/>
      <c r="Y21" s="324"/>
    </row>
    <row r="22" spans="1:25" s="39" customFormat="1" ht="12" customHeight="1">
      <c r="A22" s="47"/>
      <c r="B22" s="327" t="s">
        <v>20</v>
      </c>
      <c r="C22" s="335">
        <v>4</v>
      </c>
      <c r="D22" s="248"/>
      <c r="E22" s="247">
        <v>1</v>
      </c>
      <c r="F22" s="336">
        <v>1</v>
      </c>
      <c r="G22" s="247">
        <v>1</v>
      </c>
      <c r="H22" s="340">
        <v>1</v>
      </c>
      <c r="I22" s="247">
        <v>4</v>
      </c>
      <c r="J22" s="337"/>
      <c r="K22" s="248">
        <v>1</v>
      </c>
      <c r="L22" s="337">
        <v>1</v>
      </c>
      <c r="M22" s="248">
        <v>1</v>
      </c>
      <c r="N22" s="337">
        <v>1</v>
      </c>
      <c r="O22" s="248">
        <v>1</v>
      </c>
      <c r="P22" s="337">
        <v>1</v>
      </c>
      <c r="Q22" s="248">
        <v>4</v>
      </c>
      <c r="R22" s="337"/>
      <c r="S22" s="257">
        <v>4</v>
      </c>
      <c r="T22" s="336"/>
      <c r="U22" s="247">
        <v>1</v>
      </c>
      <c r="V22" s="338">
        <v>1</v>
      </c>
      <c r="W22" s="247">
        <v>4</v>
      </c>
      <c r="X22" s="374"/>
      <c r="Y22" s="324"/>
    </row>
    <row r="23" spans="1:25" s="39" customFormat="1" ht="12" customHeight="1">
      <c r="A23" s="47"/>
      <c r="B23" s="327" t="s">
        <v>21</v>
      </c>
      <c r="C23" s="335">
        <v>4</v>
      </c>
      <c r="D23" s="248"/>
      <c r="E23" s="247">
        <v>1</v>
      </c>
      <c r="F23" s="336">
        <v>2</v>
      </c>
      <c r="G23" s="247">
        <v>1</v>
      </c>
      <c r="H23" s="340">
        <v>2</v>
      </c>
      <c r="I23" s="247">
        <v>4</v>
      </c>
      <c r="J23" s="337"/>
      <c r="K23" s="248">
        <v>1</v>
      </c>
      <c r="L23" s="337">
        <v>2</v>
      </c>
      <c r="M23" s="248">
        <v>1</v>
      </c>
      <c r="N23" s="337">
        <v>2</v>
      </c>
      <c r="O23" s="248">
        <v>1</v>
      </c>
      <c r="P23" s="337">
        <v>2</v>
      </c>
      <c r="Q23" s="248">
        <v>1</v>
      </c>
      <c r="R23" s="337">
        <v>2</v>
      </c>
      <c r="S23" s="257">
        <v>1</v>
      </c>
      <c r="T23" s="336">
        <v>2</v>
      </c>
      <c r="U23" s="247">
        <v>4</v>
      </c>
      <c r="V23" s="338"/>
      <c r="W23" s="247">
        <v>1</v>
      </c>
      <c r="X23" s="374">
        <v>2</v>
      </c>
      <c r="Y23" s="324"/>
    </row>
    <row r="24" spans="1:25" s="39" customFormat="1" ht="12" customHeight="1">
      <c r="A24" s="47"/>
      <c r="B24" s="327" t="s">
        <v>22</v>
      </c>
      <c r="C24" s="335">
        <v>4</v>
      </c>
      <c r="D24" s="248"/>
      <c r="E24" s="247">
        <v>1</v>
      </c>
      <c r="F24" s="336">
        <v>1</v>
      </c>
      <c r="G24" s="247">
        <v>4</v>
      </c>
      <c r="H24" s="340"/>
      <c r="I24" s="247">
        <v>4</v>
      </c>
      <c r="J24" s="337"/>
      <c r="K24" s="248">
        <v>4</v>
      </c>
      <c r="L24" s="337"/>
      <c r="M24" s="248">
        <v>4</v>
      </c>
      <c r="N24" s="337"/>
      <c r="O24" s="248">
        <v>4</v>
      </c>
      <c r="P24" s="337"/>
      <c r="Q24" s="248">
        <v>4</v>
      </c>
      <c r="R24" s="337"/>
      <c r="S24" s="257">
        <v>4</v>
      </c>
      <c r="T24" s="336"/>
      <c r="U24" s="247">
        <v>4</v>
      </c>
      <c r="V24" s="338"/>
      <c r="W24" s="247">
        <v>4</v>
      </c>
      <c r="X24" s="379"/>
      <c r="Y24" s="324"/>
    </row>
    <row r="25" spans="1:25" s="39" customFormat="1" ht="12" customHeight="1">
      <c r="A25" s="47"/>
      <c r="B25" s="327" t="s">
        <v>23</v>
      </c>
      <c r="C25" s="335">
        <v>4</v>
      </c>
      <c r="D25" s="248"/>
      <c r="E25" s="255">
        <v>1</v>
      </c>
      <c r="F25" s="336">
        <v>1</v>
      </c>
      <c r="G25" s="339">
        <v>1</v>
      </c>
      <c r="H25" s="336">
        <v>1</v>
      </c>
      <c r="I25" s="339">
        <v>4</v>
      </c>
      <c r="J25" s="337"/>
      <c r="K25" s="326">
        <v>1</v>
      </c>
      <c r="L25" s="337">
        <v>1</v>
      </c>
      <c r="M25" s="326">
        <v>1</v>
      </c>
      <c r="N25" s="337">
        <v>1</v>
      </c>
      <c r="O25" s="326">
        <v>1</v>
      </c>
      <c r="P25" s="337">
        <v>1</v>
      </c>
      <c r="Q25" s="326">
        <v>4</v>
      </c>
      <c r="R25" s="337"/>
      <c r="S25" s="326">
        <v>4</v>
      </c>
      <c r="T25" s="336"/>
      <c r="U25" s="339">
        <v>4</v>
      </c>
      <c r="V25" s="338"/>
      <c r="W25" s="255">
        <v>4</v>
      </c>
      <c r="X25" s="379"/>
      <c r="Y25" s="324"/>
    </row>
    <row r="26" spans="1:25" s="39" customFormat="1" ht="12" customHeight="1">
      <c r="A26" s="47"/>
      <c r="B26" s="327" t="s">
        <v>24</v>
      </c>
      <c r="C26" s="335">
        <v>4</v>
      </c>
      <c r="D26" s="248"/>
      <c r="E26" s="255">
        <v>3</v>
      </c>
      <c r="F26" s="336">
        <v>3</v>
      </c>
      <c r="G26" s="339">
        <v>4</v>
      </c>
      <c r="H26" s="336"/>
      <c r="I26" s="339">
        <v>2</v>
      </c>
      <c r="J26" s="337"/>
      <c r="K26" s="326">
        <v>3</v>
      </c>
      <c r="L26" s="337">
        <v>3</v>
      </c>
      <c r="M26" s="326">
        <v>3</v>
      </c>
      <c r="N26" s="337">
        <v>3</v>
      </c>
      <c r="O26" s="326">
        <v>4</v>
      </c>
      <c r="P26" s="337"/>
      <c r="Q26" s="326">
        <v>4</v>
      </c>
      <c r="R26" s="337"/>
      <c r="S26" s="326">
        <v>4</v>
      </c>
      <c r="T26" s="336"/>
      <c r="U26" s="339">
        <v>4</v>
      </c>
      <c r="V26" s="338"/>
      <c r="W26" s="255">
        <v>3</v>
      </c>
      <c r="X26" s="379">
        <v>3</v>
      </c>
      <c r="Y26" s="324"/>
    </row>
    <row r="27" spans="1:25" s="39" customFormat="1" ht="12" customHeight="1">
      <c r="A27" s="47"/>
      <c r="B27" s="327" t="s">
        <v>25</v>
      </c>
      <c r="C27" s="335">
        <v>4</v>
      </c>
      <c r="D27" s="248"/>
      <c r="E27" s="247">
        <v>2</v>
      </c>
      <c r="F27" s="336"/>
      <c r="G27" s="339">
        <v>2</v>
      </c>
      <c r="H27" s="336"/>
      <c r="I27" s="339">
        <v>4</v>
      </c>
      <c r="J27" s="337"/>
      <c r="K27" s="326">
        <v>4</v>
      </c>
      <c r="L27" s="337"/>
      <c r="M27" s="326">
        <v>4</v>
      </c>
      <c r="N27" s="337"/>
      <c r="O27" s="326">
        <v>4</v>
      </c>
      <c r="P27" s="337"/>
      <c r="Q27" s="326">
        <v>4</v>
      </c>
      <c r="R27" s="337"/>
      <c r="S27" s="326">
        <v>4</v>
      </c>
      <c r="T27" s="336"/>
      <c r="U27" s="339">
        <v>2</v>
      </c>
      <c r="V27" s="338"/>
      <c r="W27" s="255">
        <v>1</v>
      </c>
      <c r="X27" s="379">
        <v>3</v>
      </c>
      <c r="Y27" s="324"/>
    </row>
    <row r="28" spans="1:25" s="39" customFormat="1" ht="12" customHeight="1">
      <c r="A28" s="47"/>
      <c r="B28" s="327" t="s">
        <v>26</v>
      </c>
      <c r="C28" s="335">
        <v>4</v>
      </c>
      <c r="D28" s="248"/>
      <c r="E28" s="247">
        <v>1</v>
      </c>
      <c r="F28" s="336">
        <v>3</v>
      </c>
      <c r="G28" s="247">
        <v>1</v>
      </c>
      <c r="H28" s="336">
        <v>3</v>
      </c>
      <c r="I28" s="247">
        <v>1</v>
      </c>
      <c r="J28" s="340">
        <v>3</v>
      </c>
      <c r="K28" s="248">
        <v>1</v>
      </c>
      <c r="L28" s="340">
        <v>3</v>
      </c>
      <c r="M28" s="248">
        <v>1</v>
      </c>
      <c r="N28" s="340">
        <v>3</v>
      </c>
      <c r="O28" s="248">
        <v>4</v>
      </c>
      <c r="P28" s="340"/>
      <c r="Q28" s="248">
        <v>4</v>
      </c>
      <c r="R28" s="340"/>
      <c r="S28" s="257">
        <v>4</v>
      </c>
      <c r="T28" s="340"/>
      <c r="U28" s="247">
        <v>4</v>
      </c>
      <c r="V28" s="325"/>
      <c r="W28" s="247">
        <v>1</v>
      </c>
      <c r="X28" s="374">
        <v>3</v>
      </c>
      <c r="Y28" s="324"/>
    </row>
    <row r="29" spans="1:25" s="39" customFormat="1" ht="12" customHeight="1">
      <c r="A29" s="47"/>
      <c r="B29" s="327" t="s">
        <v>27</v>
      </c>
      <c r="C29" s="335">
        <v>4</v>
      </c>
      <c r="D29" s="248"/>
      <c r="E29" s="247">
        <v>1</v>
      </c>
      <c r="F29" s="336">
        <v>2</v>
      </c>
      <c r="G29" s="339">
        <v>4</v>
      </c>
      <c r="H29" s="336"/>
      <c r="I29" s="247">
        <v>1</v>
      </c>
      <c r="J29" s="337">
        <v>2</v>
      </c>
      <c r="K29" s="248">
        <v>1</v>
      </c>
      <c r="L29" s="337">
        <v>2</v>
      </c>
      <c r="M29" s="248">
        <v>1</v>
      </c>
      <c r="N29" s="337">
        <v>2</v>
      </c>
      <c r="O29" s="248">
        <v>1</v>
      </c>
      <c r="P29" s="337">
        <v>2</v>
      </c>
      <c r="Q29" s="248">
        <v>4</v>
      </c>
      <c r="R29" s="337"/>
      <c r="S29" s="257">
        <v>4</v>
      </c>
      <c r="T29" s="336"/>
      <c r="U29" s="247">
        <v>1</v>
      </c>
      <c r="V29" s="338">
        <v>2</v>
      </c>
      <c r="W29" s="255">
        <v>1</v>
      </c>
      <c r="X29" s="379">
        <v>2</v>
      </c>
      <c r="Y29" s="324"/>
    </row>
    <row r="30" spans="1:25" s="39" customFormat="1" ht="12" customHeight="1">
      <c r="A30" s="47"/>
      <c r="B30" s="327" t="s">
        <v>28</v>
      </c>
      <c r="C30" s="335">
        <v>4</v>
      </c>
      <c r="D30" s="248"/>
      <c r="E30" s="247">
        <v>1</v>
      </c>
      <c r="F30" s="336">
        <v>1</v>
      </c>
      <c r="G30" s="339">
        <v>2</v>
      </c>
      <c r="H30" s="336"/>
      <c r="I30" s="339">
        <v>4</v>
      </c>
      <c r="J30" s="337"/>
      <c r="K30" s="326">
        <v>2</v>
      </c>
      <c r="L30" s="337"/>
      <c r="M30" s="326">
        <v>2</v>
      </c>
      <c r="N30" s="337"/>
      <c r="O30" s="326">
        <v>4</v>
      </c>
      <c r="P30" s="337"/>
      <c r="Q30" s="326">
        <v>4</v>
      </c>
      <c r="R30" s="337"/>
      <c r="S30" s="326">
        <v>4</v>
      </c>
      <c r="T30" s="336"/>
      <c r="U30" s="339">
        <v>4</v>
      </c>
      <c r="V30" s="338"/>
      <c r="W30" s="255">
        <v>2</v>
      </c>
      <c r="X30" s="379"/>
      <c r="Y30" s="324"/>
    </row>
    <row r="31" spans="1:25" s="39" customFormat="1" ht="12" customHeight="1">
      <c r="A31" s="47"/>
      <c r="B31" s="327" t="s">
        <v>29</v>
      </c>
      <c r="C31" s="335">
        <v>4</v>
      </c>
      <c r="D31" s="248"/>
      <c r="E31" s="247">
        <v>4</v>
      </c>
      <c r="F31" s="329"/>
      <c r="G31" s="247">
        <v>4</v>
      </c>
      <c r="H31" s="340"/>
      <c r="I31" s="247">
        <v>4</v>
      </c>
      <c r="J31" s="340"/>
      <c r="K31" s="248">
        <v>4</v>
      </c>
      <c r="L31" s="340"/>
      <c r="M31" s="248">
        <v>4</v>
      </c>
      <c r="N31" s="340"/>
      <c r="O31" s="248">
        <v>4</v>
      </c>
      <c r="P31" s="340"/>
      <c r="Q31" s="248">
        <v>4</v>
      </c>
      <c r="R31" s="340"/>
      <c r="S31" s="257">
        <v>4</v>
      </c>
      <c r="T31" s="340"/>
      <c r="U31" s="247">
        <v>4</v>
      </c>
      <c r="V31" s="325"/>
      <c r="W31" s="255">
        <v>4</v>
      </c>
      <c r="X31" s="374"/>
      <c r="Y31" s="324"/>
    </row>
    <row r="32" spans="1:25" s="39" customFormat="1" ht="12" customHeight="1">
      <c r="A32" s="47"/>
      <c r="B32" s="327" t="s">
        <v>30</v>
      </c>
      <c r="C32" s="335">
        <v>4</v>
      </c>
      <c r="D32" s="248"/>
      <c r="E32" s="255">
        <v>1</v>
      </c>
      <c r="F32" s="336">
        <v>2</v>
      </c>
      <c r="G32" s="339">
        <v>2</v>
      </c>
      <c r="H32" s="336"/>
      <c r="I32" s="339">
        <v>2</v>
      </c>
      <c r="J32" s="337"/>
      <c r="K32" s="326">
        <v>2</v>
      </c>
      <c r="L32" s="337"/>
      <c r="M32" s="326">
        <v>2</v>
      </c>
      <c r="N32" s="337"/>
      <c r="O32" s="326">
        <v>2</v>
      </c>
      <c r="P32" s="337"/>
      <c r="Q32" s="326">
        <v>2</v>
      </c>
      <c r="R32" s="337"/>
      <c r="S32" s="326">
        <v>2</v>
      </c>
      <c r="T32" s="336"/>
      <c r="U32" s="339">
        <v>2</v>
      </c>
      <c r="V32" s="338"/>
      <c r="W32" s="255">
        <v>4</v>
      </c>
      <c r="X32" s="374"/>
      <c r="Y32" s="324"/>
    </row>
    <row r="33" spans="1:25" s="39" customFormat="1" ht="12" customHeight="1">
      <c r="A33" s="47"/>
      <c r="B33" s="327" t="s">
        <v>31</v>
      </c>
      <c r="C33" s="335">
        <v>4</v>
      </c>
      <c r="D33" s="248"/>
      <c r="E33" s="247">
        <v>4</v>
      </c>
      <c r="F33" s="329"/>
      <c r="G33" s="247">
        <v>4</v>
      </c>
      <c r="H33" s="336"/>
      <c r="I33" s="247">
        <v>4</v>
      </c>
      <c r="J33" s="340"/>
      <c r="K33" s="248">
        <v>4</v>
      </c>
      <c r="L33" s="340"/>
      <c r="M33" s="248">
        <v>4</v>
      </c>
      <c r="N33" s="340"/>
      <c r="O33" s="248">
        <v>4</v>
      </c>
      <c r="P33" s="340"/>
      <c r="Q33" s="248">
        <v>4</v>
      </c>
      <c r="R33" s="340"/>
      <c r="S33" s="257">
        <v>4</v>
      </c>
      <c r="T33" s="340"/>
      <c r="U33" s="247">
        <v>4</v>
      </c>
      <c r="V33" s="325"/>
      <c r="W33" s="247">
        <v>4</v>
      </c>
      <c r="X33" s="374"/>
      <c r="Y33" s="324"/>
    </row>
    <row r="34" spans="1:25" s="39" customFormat="1" ht="12" customHeight="1">
      <c r="A34" s="47"/>
      <c r="B34" s="327" t="s">
        <v>209</v>
      </c>
      <c r="C34" s="335">
        <v>4</v>
      </c>
      <c r="D34" s="248"/>
      <c r="E34" s="247">
        <v>4</v>
      </c>
      <c r="F34" s="329"/>
      <c r="G34" s="247">
        <v>4</v>
      </c>
      <c r="H34" s="340"/>
      <c r="I34" s="247">
        <v>4</v>
      </c>
      <c r="J34" s="340"/>
      <c r="K34" s="248">
        <v>4</v>
      </c>
      <c r="L34" s="340"/>
      <c r="M34" s="248">
        <v>4</v>
      </c>
      <c r="N34" s="340"/>
      <c r="O34" s="248">
        <v>4</v>
      </c>
      <c r="P34" s="340"/>
      <c r="Q34" s="248">
        <v>4</v>
      </c>
      <c r="R34" s="340"/>
      <c r="S34" s="257">
        <v>4</v>
      </c>
      <c r="T34" s="340"/>
      <c r="U34" s="247">
        <v>4</v>
      </c>
      <c r="V34" s="325"/>
      <c r="W34" s="255">
        <v>4</v>
      </c>
      <c r="X34" s="374"/>
      <c r="Y34" s="324"/>
    </row>
    <row r="35" spans="1:25" s="39" customFormat="1" ht="12" customHeight="1">
      <c r="A35" s="47"/>
      <c r="B35" s="327" t="s">
        <v>33</v>
      </c>
      <c r="C35" s="335">
        <v>4</v>
      </c>
      <c r="D35" s="248"/>
      <c r="E35" s="247">
        <v>4</v>
      </c>
      <c r="F35" s="329"/>
      <c r="G35" s="247">
        <v>4</v>
      </c>
      <c r="H35" s="340"/>
      <c r="I35" s="247">
        <v>4</v>
      </c>
      <c r="J35" s="340"/>
      <c r="K35" s="248">
        <v>4</v>
      </c>
      <c r="L35" s="340"/>
      <c r="M35" s="248">
        <v>4</v>
      </c>
      <c r="N35" s="340"/>
      <c r="O35" s="248">
        <v>4</v>
      </c>
      <c r="P35" s="340"/>
      <c r="Q35" s="248">
        <v>4</v>
      </c>
      <c r="R35" s="340"/>
      <c r="S35" s="257">
        <v>4</v>
      </c>
      <c r="T35" s="340"/>
      <c r="U35" s="247">
        <v>4</v>
      </c>
      <c r="V35" s="325"/>
      <c r="W35" s="255">
        <v>4</v>
      </c>
      <c r="X35" s="374"/>
      <c r="Y35" s="324"/>
    </row>
    <row r="36" spans="1:25" s="39" customFormat="1" ht="12" customHeight="1">
      <c r="A36" s="47"/>
      <c r="B36" s="327" t="s">
        <v>34</v>
      </c>
      <c r="C36" s="335">
        <v>4</v>
      </c>
      <c r="D36" s="248"/>
      <c r="E36" s="247">
        <v>1</v>
      </c>
      <c r="F36" s="336">
        <v>1</v>
      </c>
      <c r="G36" s="339">
        <v>3</v>
      </c>
      <c r="H36" s="336">
        <v>1</v>
      </c>
      <c r="I36" s="339">
        <v>2</v>
      </c>
      <c r="J36" s="337"/>
      <c r="K36" s="326">
        <v>2</v>
      </c>
      <c r="L36" s="337"/>
      <c r="M36" s="326">
        <v>2</v>
      </c>
      <c r="N36" s="337"/>
      <c r="O36" s="326">
        <v>2</v>
      </c>
      <c r="P36" s="337"/>
      <c r="Q36" s="326">
        <v>2</v>
      </c>
      <c r="R36" s="337"/>
      <c r="S36" s="326">
        <v>2</v>
      </c>
      <c r="T36" s="336"/>
      <c r="U36" s="339">
        <v>4</v>
      </c>
      <c r="V36" s="338"/>
      <c r="W36" s="255">
        <v>4</v>
      </c>
      <c r="X36" s="374"/>
      <c r="Y36" s="324"/>
    </row>
    <row r="37" spans="1:25" s="39" customFormat="1" ht="12" customHeight="1">
      <c r="A37" s="47"/>
      <c r="B37" s="327" t="s">
        <v>35</v>
      </c>
      <c r="C37" s="335">
        <v>4</v>
      </c>
      <c r="D37" s="248"/>
      <c r="E37" s="247">
        <v>1</v>
      </c>
      <c r="F37" s="336">
        <v>1</v>
      </c>
      <c r="G37" s="247">
        <v>1</v>
      </c>
      <c r="H37" s="340">
        <v>1</v>
      </c>
      <c r="I37" s="247">
        <v>1</v>
      </c>
      <c r="J37" s="340">
        <v>1</v>
      </c>
      <c r="K37" s="248">
        <v>1</v>
      </c>
      <c r="L37" s="340">
        <v>1</v>
      </c>
      <c r="M37" s="248">
        <v>1</v>
      </c>
      <c r="N37" s="340">
        <v>1</v>
      </c>
      <c r="O37" s="248">
        <v>1</v>
      </c>
      <c r="P37" s="340">
        <v>1</v>
      </c>
      <c r="Q37" s="248">
        <v>1</v>
      </c>
      <c r="R37" s="340">
        <v>1</v>
      </c>
      <c r="S37" s="257">
        <v>4</v>
      </c>
      <c r="T37" s="340"/>
      <c r="U37" s="247">
        <v>4</v>
      </c>
      <c r="V37" s="325"/>
      <c r="W37" s="255">
        <v>1</v>
      </c>
      <c r="X37" s="374">
        <v>1</v>
      </c>
      <c r="Y37" s="324"/>
    </row>
    <row r="38" spans="1:25" s="39" customFormat="1" ht="12" customHeight="1">
      <c r="A38" s="47"/>
      <c r="B38" s="327" t="s">
        <v>36</v>
      </c>
      <c r="C38" s="335">
        <v>4</v>
      </c>
      <c r="D38" s="248"/>
      <c r="E38" s="255">
        <v>1</v>
      </c>
      <c r="F38" s="336">
        <v>1</v>
      </c>
      <c r="G38" s="339">
        <v>2</v>
      </c>
      <c r="H38" s="340"/>
      <c r="I38" s="339">
        <v>2</v>
      </c>
      <c r="J38" s="337"/>
      <c r="K38" s="326">
        <v>2</v>
      </c>
      <c r="L38" s="337"/>
      <c r="M38" s="326">
        <v>2</v>
      </c>
      <c r="N38" s="337"/>
      <c r="O38" s="326">
        <v>2</v>
      </c>
      <c r="P38" s="337"/>
      <c r="Q38" s="326">
        <v>1</v>
      </c>
      <c r="R38" s="337">
        <v>1</v>
      </c>
      <c r="S38" s="326">
        <v>2</v>
      </c>
      <c r="T38" s="336"/>
      <c r="U38" s="339">
        <v>4</v>
      </c>
      <c r="V38" s="338"/>
      <c r="W38" s="255">
        <v>4</v>
      </c>
      <c r="X38" s="374"/>
      <c r="Y38" s="324"/>
    </row>
    <row r="39" spans="1:25" s="39" customFormat="1" ht="12" customHeight="1">
      <c r="A39" s="47"/>
      <c r="B39" s="327" t="s">
        <v>37</v>
      </c>
      <c r="C39" s="335">
        <v>4</v>
      </c>
      <c r="D39" s="248"/>
      <c r="E39" s="255">
        <v>2</v>
      </c>
      <c r="F39" s="336"/>
      <c r="G39" s="339">
        <v>4</v>
      </c>
      <c r="H39" s="336"/>
      <c r="I39" s="339">
        <v>4</v>
      </c>
      <c r="J39" s="337"/>
      <c r="K39" s="326">
        <v>4</v>
      </c>
      <c r="L39" s="337"/>
      <c r="M39" s="326">
        <v>4</v>
      </c>
      <c r="N39" s="337"/>
      <c r="O39" s="326">
        <v>4</v>
      </c>
      <c r="P39" s="337"/>
      <c r="Q39" s="326">
        <v>4</v>
      </c>
      <c r="R39" s="337"/>
      <c r="S39" s="326">
        <v>4</v>
      </c>
      <c r="T39" s="336"/>
      <c r="U39" s="339">
        <v>4</v>
      </c>
      <c r="V39" s="338"/>
      <c r="W39" s="255">
        <v>4</v>
      </c>
      <c r="X39" s="374"/>
      <c r="Y39" s="324"/>
    </row>
    <row r="40" spans="1:25" s="39" customFormat="1" ht="12" customHeight="1">
      <c r="A40" s="47"/>
      <c r="B40" s="327" t="s">
        <v>38</v>
      </c>
      <c r="C40" s="335">
        <v>4</v>
      </c>
      <c r="D40" s="248"/>
      <c r="E40" s="247">
        <v>1</v>
      </c>
      <c r="F40" s="336">
        <v>1</v>
      </c>
      <c r="G40" s="247">
        <v>1</v>
      </c>
      <c r="H40" s="336">
        <v>1</v>
      </c>
      <c r="I40" s="339">
        <v>1</v>
      </c>
      <c r="J40" s="337">
        <v>1</v>
      </c>
      <c r="K40" s="326">
        <v>1</v>
      </c>
      <c r="L40" s="337">
        <v>1</v>
      </c>
      <c r="M40" s="326">
        <v>1</v>
      </c>
      <c r="N40" s="337">
        <v>1</v>
      </c>
      <c r="O40" s="326">
        <v>1</v>
      </c>
      <c r="P40" s="337">
        <v>1</v>
      </c>
      <c r="Q40" s="326">
        <v>1</v>
      </c>
      <c r="R40" s="337">
        <v>1</v>
      </c>
      <c r="S40" s="326">
        <v>4</v>
      </c>
      <c r="T40" s="336"/>
      <c r="U40" s="339">
        <v>4</v>
      </c>
      <c r="V40" s="338"/>
      <c r="W40" s="255">
        <v>4</v>
      </c>
      <c r="X40" s="374"/>
      <c r="Y40" s="324"/>
    </row>
    <row r="41" spans="1:25" s="39" customFormat="1" ht="12" customHeight="1">
      <c r="A41" s="47"/>
      <c r="B41" s="327" t="s">
        <v>39</v>
      </c>
      <c r="C41" s="335">
        <v>4</v>
      </c>
      <c r="D41" s="248"/>
      <c r="E41" s="247">
        <v>1</v>
      </c>
      <c r="F41" s="336">
        <v>1</v>
      </c>
      <c r="G41" s="247">
        <v>4</v>
      </c>
      <c r="H41" s="336"/>
      <c r="I41" s="247">
        <v>4</v>
      </c>
      <c r="J41" s="337"/>
      <c r="K41" s="248">
        <v>4</v>
      </c>
      <c r="L41" s="337"/>
      <c r="M41" s="248">
        <v>4</v>
      </c>
      <c r="N41" s="337"/>
      <c r="O41" s="248">
        <v>4</v>
      </c>
      <c r="P41" s="337"/>
      <c r="Q41" s="248">
        <v>4</v>
      </c>
      <c r="R41" s="337"/>
      <c r="S41" s="257">
        <v>4</v>
      </c>
      <c r="T41" s="336"/>
      <c r="U41" s="247">
        <v>4</v>
      </c>
      <c r="V41" s="338"/>
      <c r="W41" s="255">
        <v>4</v>
      </c>
      <c r="X41" s="374"/>
      <c r="Y41" s="324"/>
    </row>
    <row r="42" spans="1:25" s="39" customFormat="1" ht="12" customHeight="1">
      <c r="A42" s="47"/>
      <c r="B42" s="327" t="s">
        <v>40</v>
      </c>
      <c r="C42" s="335">
        <v>4</v>
      </c>
      <c r="D42" s="248"/>
      <c r="E42" s="255">
        <v>4</v>
      </c>
      <c r="F42" s="336"/>
      <c r="G42" s="339">
        <v>4</v>
      </c>
      <c r="H42" s="336"/>
      <c r="I42" s="339">
        <v>4</v>
      </c>
      <c r="J42" s="337"/>
      <c r="K42" s="326">
        <v>4</v>
      </c>
      <c r="L42" s="337"/>
      <c r="M42" s="326">
        <v>4</v>
      </c>
      <c r="N42" s="337"/>
      <c r="O42" s="326">
        <v>4</v>
      </c>
      <c r="P42" s="337"/>
      <c r="Q42" s="326">
        <v>4</v>
      </c>
      <c r="R42" s="337"/>
      <c r="S42" s="326">
        <v>4</v>
      </c>
      <c r="T42" s="336"/>
      <c r="U42" s="339">
        <v>4</v>
      </c>
      <c r="V42" s="338"/>
      <c r="W42" s="255">
        <v>4</v>
      </c>
      <c r="X42" s="379"/>
      <c r="Y42" s="324"/>
    </row>
    <row r="43" spans="1:25" s="39" customFormat="1" ht="12" customHeight="1">
      <c r="A43" s="47"/>
      <c r="B43" s="327" t="s">
        <v>41</v>
      </c>
      <c r="C43" s="335">
        <v>4</v>
      </c>
      <c r="D43" s="248"/>
      <c r="E43" s="255">
        <v>1</v>
      </c>
      <c r="F43" s="336">
        <v>1</v>
      </c>
      <c r="G43" s="339">
        <v>4</v>
      </c>
      <c r="H43" s="336"/>
      <c r="I43" s="339">
        <v>4</v>
      </c>
      <c r="J43" s="337"/>
      <c r="K43" s="326">
        <v>4</v>
      </c>
      <c r="L43" s="337"/>
      <c r="M43" s="326">
        <v>4</v>
      </c>
      <c r="N43" s="337"/>
      <c r="O43" s="326">
        <v>4</v>
      </c>
      <c r="P43" s="337"/>
      <c r="Q43" s="326">
        <v>4</v>
      </c>
      <c r="R43" s="337"/>
      <c r="S43" s="326">
        <v>4</v>
      </c>
      <c r="T43" s="336"/>
      <c r="U43" s="339">
        <v>4</v>
      </c>
      <c r="V43" s="338"/>
      <c r="W43" s="255">
        <v>4</v>
      </c>
      <c r="X43" s="379"/>
      <c r="Y43" s="324"/>
    </row>
    <row r="44" spans="1:25" s="39" customFormat="1" ht="12" customHeight="1">
      <c r="A44" s="47"/>
      <c r="B44" s="327" t="s">
        <v>42</v>
      </c>
      <c r="C44" s="335">
        <v>4</v>
      </c>
      <c r="D44" s="248"/>
      <c r="E44" s="247">
        <v>1</v>
      </c>
      <c r="F44" s="336">
        <v>1</v>
      </c>
      <c r="G44" s="339">
        <v>2</v>
      </c>
      <c r="H44" s="336"/>
      <c r="I44" s="247">
        <v>2</v>
      </c>
      <c r="J44" s="337"/>
      <c r="K44" s="248">
        <v>2</v>
      </c>
      <c r="L44" s="337"/>
      <c r="M44" s="248">
        <v>2</v>
      </c>
      <c r="N44" s="337"/>
      <c r="O44" s="248">
        <v>2</v>
      </c>
      <c r="P44" s="337"/>
      <c r="Q44" s="248">
        <v>2</v>
      </c>
      <c r="R44" s="337"/>
      <c r="S44" s="257">
        <v>4</v>
      </c>
      <c r="T44" s="336"/>
      <c r="U44" s="247">
        <v>4</v>
      </c>
      <c r="V44" s="338"/>
      <c r="W44" s="255">
        <v>4</v>
      </c>
      <c r="X44" s="379"/>
      <c r="Y44" s="324"/>
    </row>
    <row r="45" spans="1:25" s="39" customFormat="1" ht="12" customHeight="1">
      <c r="A45" s="47"/>
      <c r="B45" s="327" t="s">
        <v>43</v>
      </c>
      <c r="C45" s="335">
        <v>4</v>
      </c>
      <c r="D45" s="248"/>
      <c r="E45" s="247">
        <v>1</v>
      </c>
      <c r="F45" s="329">
        <v>1</v>
      </c>
      <c r="G45" s="247">
        <v>4</v>
      </c>
      <c r="H45" s="340"/>
      <c r="I45" s="247">
        <v>4</v>
      </c>
      <c r="J45" s="340"/>
      <c r="K45" s="248">
        <v>4</v>
      </c>
      <c r="L45" s="340"/>
      <c r="M45" s="248">
        <v>4</v>
      </c>
      <c r="N45" s="340"/>
      <c r="O45" s="248">
        <v>4</v>
      </c>
      <c r="P45" s="340"/>
      <c r="Q45" s="248">
        <v>4</v>
      </c>
      <c r="R45" s="340"/>
      <c r="S45" s="257">
        <v>4</v>
      </c>
      <c r="T45" s="340"/>
      <c r="U45" s="247">
        <v>4</v>
      </c>
      <c r="V45" s="325"/>
      <c r="W45" s="247">
        <v>4</v>
      </c>
      <c r="X45" s="374"/>
      <c r="Y45" s="324"/>
    </row>
    <row r="46" spans="1:25" s="39" customFormat="1" ht="12" customHeight="1">
      <c r="A46" s="47"/>
      <c r="B46" s="327" t="s">
        <v>210</v>
      </c>
      <c r="C46" s="335">
        <v>4</v>
      </c>
      <c r="D46" s="248"/>
      <c r="E46" s="255">
        <v>3</v>
      </c>
      <c r="F46" s="336">
        <v>3</v>
      </c>
      <c r="G46" s="339">
        <v>3</v>
      </c>
      <c r="H46" s="336">
        <v>3</v>
      </c>
      <c r="I46" s="339">
        <v>3</v>
      </c>
      <c r="J46" s="337">
        <v>3</v>
      </c>
      <c r="K46" s="326">
        <v>3</v>
      </c>
      <c r="L46" s="337">
        <v>3</v>
      </c>
      <c r="M46" s="326">
        <v>3</v>
      </c>
      <c r="N46" s="337">
        <v>3</v>
      </c>
      <c r="O46" s="326">
        <v>3</v>
      </c>
      <c r="P46" s="337">
        <v>3</v>
      </c>
      <c r="Q46" s="326">
        <v>4</v>
      </c>
      <c r="R46" s="337"/>
      <c r="S46" s="326">
        <v>4</v>
      </c>
      <c r="T46" s="336"/>
      <c r="U46" s="339">
        <v>4</v>
      </c>
      <c r="V46" s="338"/>
      <c r="W46" s="255">
        <v>4</v>
      </c>
      <c r="X46" s="374"/>
      <c r="Y46" s="324"/>
    </row>
    <row r="47" spans="1:25" s="39" customFormat="1" ht="12" customHeight="1">
      <c r="A47" s="47"/>
      <c r="B47" s="327" t="s">
        <v>45</v>
      </c>
      <c r="C47" s="335">
        <v>4</v>
      </c>
      <c r="D47" s="248"/>
      <c r="E47" s="255">
        <v>1</v>
      </c>
      <c r="F47" s="336">
        <v>1</v>
      </c>
      <c r="G47" s="339">
        <v>1</v>
      </c>
      <c r="H47" s="336">
        <v>1</v>
      </c>
      <c r="I47" s="339">
        <v>1</v>
      </c>
      <c r="J47" s="337">
        <v>1</v>
      </c>
      <c r="K47" s="326">
        <v>1</v>
      </c>
      <c r="L47" s="337">
        <v>1</v>
      </c>
      <c r="M47" s="326">
        <v>1</v>
      </c>
      <c r="N47" s="337">
        <v>1</v>
      </c>
      <c r="O47" s="326">
        <v>1</v>
      </c>
      <c r="P47" s="337">
        <v>1</v>
      </c>
      <c r="Q47" s="326">
        <v>4</v>
      </c>
      <c r="R47" s="337"/>
      <c r="S47" s="326">
        <v>4</v>
      </c>
      <c r="T47" s="336"/>
      <c r="U47" s="339">
        <v>4</v>
      </c>
      <c r="V47" s="338"/>
      <c r="W47" s="255">
        <v>1</v>
      </c>
      <c r="X47" s="374">
        <v>1</v>
      </c>
      <c r="Y47" s="324"/>
    </row>
    <row r="48" spans="1:25" s="39" customFormat="1" ht="12" customHeight="1">
      <c r="A48" s="47"/>
      <c r="B48" s="327" t="s">
        <v>46</v>
      </c>
      <c r="C48" s="335">
        <v>4</v>
      </c>
      <c r="D48" s="248"/>
      <c r="E48" s="255">
        <v>1</v>
      </c>
      <c r="F48" s="336">
        <v>1</v>
      </c>
      <c r="G48" s="341">
        <v>1</v>
      </c>
      <c r="H48" s="336">
        <v>1</v>
      </c>
      <c r="I48" s="341">
        <v>4</v>
      </c>
      <c r="J48" s="337"/>
      <c r="K48" s="257">
        <v>4</v>
      </c>
      <c r="L48" s="337"/>
      <c r="M48" s="257">
        <v>4</v>
      </c>
      <c r="N48" s="337"/>
      <c r="O48" s="257">
        <v>4</v>
      </c>
      <c r="P48" s="337"/>
      <c r="Q48" s="257">
        <v>4</v>
      </c>
      <c r="R48" s="337"/>
      <c r="S48" s="257">
        <v>4</v>
      </c>
      <c r="T48" s="336"/>
      <c r="U48" s="341">
        <v>4</v>
      </c>
      <c r="V48" s="338"/>
      <c r="W48" s="255">
        <v>1</v>
      </c>
      <c r="X48" s="379">
        <v>1</v>
      </c>
      <c r="Y48" s="324"/>
    </row>
    <row r="49" spans="1:25" s="39" customFormat="1" ht="12" customHeight="1">
      <c r="A49" s="47"/>
      <c r="B49" s="327" t="s">
        <v>47</v>
      </c>
      <c r="C49" s="335">
        <v>4</v>
      </c>
      <c r="D49" s="248"/>
      <c r="E49" s="247">
        <v>4</v>
      </c>
      <c r="F49" s="329"/>
      <c r="G49" s="247">
        <v>4</v>
      </c>
      <c r="H49" s="340"/>
      <c r="I49" s="247">
        <v>4</v>
      </c>
      <c r="J49" s="340"/>
      <c r="K49" s="248">
        <v>4</v>
      </c>
      <c r="L49" s="340"/>
      <c r="M49" s="248">
        <v>4</v>
      </c>
      <c r="N49" s="340"/>
      <c r="O49" s="248">
        <v>4</v>
      </c>
      <c r="P49" s="340"/>
      <c r="Q49" s="248">
        <v>4</v>
      </c>
      <c r="R49" s="340"/>
      <c r="S49" s="257">
        <v>4</v>
      </c>
      <c r="T49" s="340"/>
      <c r="U49" s="247">
        <v>4</v>
      </c>
      <c r="V49" s="325"/>
      <c r="W49" s="255">
        <v>4</v>
      </c>
      <c r="X49" s="374"/>
      <c r="Y49" s="324"/>
    </row>
    <row r="50" spans="1:25" s="39" customFormat="1" ht="12" customHeight="1">
      <c r="A50" s="47"/>
      <c r="B50" s="327" t="s">
        <v>48</v>
      </c>
      <c r="C50" s="335">
        <v>4</v>
      </c>
      <c r="D50" s="248"/>
      <c r="E50" s="247">
        <v>4</v>
      </c>
      <c r="F50" s="329"/>
      <c r="G50" s="247">
        <v>4</v>
      </c>
      <c r="H50" s="340"/>
      <c r="I50" s="339">
        <v>4</v>
      </c>
      <c r="J50" s="337"/>
      <c r="K50" s="326">
        <v>4</v>
      </c>
      <c r="L50" s="337"/>
      <c r="M50" s="326">
        <v>4</v>
      </c>
      <c r="N50" s="337"/>
      <c r="O50" s="326">
        <v>4</v>
      </c>
      <c r="P50" s="337"/>
      <c r="Q50" s="326">
        <v>4</v>
      </c>
      <c r="R50" s="337"/>
      <c r="S50" s="326">
        <v>4</v>
      </c>
      <c r="T50" s="336"/>
      <c r="U50" s="339">
        <v>4</v>
      </c>
      <c r="V50" s="338"/>
      <c r="W50" s="255">
        <v>4</v>
      </c>
      <c r="X50" s="374"/>
      <c r="Y50" s="324"/>
    </row>
    <row r="51" spans="1:25" s="39" customFormat="1" ht="12" customHeight="1">
      <c r="A51" s="47"/>
      <c r="B51" s="327" t="s">
        <v>49</v>
      </c>
      <c r="C51" s="335">
        <v>4</v>
      </c>
      <c r="D51" s="248"/>
      <c r="E51" s="247">
        <v>4</v>
      </c>
      <c r="F51" s="343"/>
      <c r="G51" s="247">
        <v>4</v>
      </c>
      <c r="H51" s="340"/>
      <c r="I51" s="247">
        <v>4</v>
      </c>
      <c r="J51" s="337"/>
      <c r="K51" s="248">
        <v>4</v>
      </c>
      <c r="L51" s="337"/>
      <c r="M51" s="248">
        <v>4</v>
      </c>
      <c r="N51" s="337"/>
      <c r="O51" s="248">
        <v>4</v>
      </c>
      <c r="P51" s="337"/>
      <c r="Q51" s="248">
        <v>4</v>
      </c>
      <c r="R51" s="337"/>
      <c r="S51" s="257">
        <v>4</v>
      </c>
      <c r="T51" s="336"/>
      <c r="U51" s="247">
        <v>4</v>
      </c>
      <c r="V51" s="338"/>
      <c r="W51" s="247">
        <v>4</v>
      </c>
      <c r="X51" s="374"/>
      <c r="Y51" s="324"/>
    </row>
    <row r="52" spans="1:25" s="39" customFormat="1" ht="12" customHeight="1">
      <c r="A52" s="47"/>
      <c r="B52" s="327" t="s">
        <v>50</v>
      </c>
      <c r="C52" s="335">
        <v>4</v>
      </c>
      <c r="D52" s="248"/>
      <c r="E52" s="247">
        <v>1</v>
      </c>
      <c r="F52" s="329">
        <v>1</v>
      </c>
      <c r="G52" s="339">
        <v>4</v>
      </c>
      <c r="H52" s="248"/>
      <c r="I52" s="339">
        <v>4</v>
      </c>
      <c r="J52" s="249"/>
      <c r="K52" s="326">
        <v>1</v>
      </c>
      <c r="L52" s="249">
        <v>1</v>
      </c>
      <c r="M52" s="326">
        <v>1</v>
      </c>
      <c r="N52" s="249">
        <v>1</v>
      </c>
      <c r="O52" s="326">
        <v>1</v>
      </c>
      <c r="P52" s="249">
        <v>1</v>
      </c>
      <c r="Q52" s="326">
        <v>4</v>
      </c>
      <c r="R52" s="249"/>
      <c r="S52" s="326">
        <v>4</v>
      </c>
      <c r="T52" s="248"/>
      <c r="U52" s="339">
        <v>4</v>
      </c>
      <c r="V52" s="338"/>
      <c r="W52" s="255">
        <v>4</v>
      </c>
      <c r="X52" s="374"/>
      <c r="Y52" s="324"/>
    </row>
    <row r="53" spans="1:25" s="39" customFormat="1" ht="12" customHeight="1">
      <c r="A53" s="47"/>
      <c r="B53" s="327" t="s">
        <v>51</v>
      </c>
      <c r="C53" s="335">
        <v>4</v>
      </c>
      <c r="D53" s="248"/>
      <c r="E53" s="247">
        <v>4</v>
      </c>
      <c r="F53" s="329"/>
      <c r="G53" s="247">
        <v>4</v>
      </c>
      <c r="H53" s="340"/>
      <c r="I53" s="339">
        <v>4</v>
      </c>
      <c r="J53" s="340"/>
      <c r="K53" s="326">
        <v>4</v>
      </c>
      <c r="L53" s="340"/>
      <c r="M53" s="326">
        <v>4</v>
      </c>
      <c r="N53" s="340"/>
      <c r="O53" s="326">
        <v>4</v>
      </c>
      <c r="P53" s="340"/>
      <c r="Q53" s="326">
        <v>4</v>
      </c>
      <c r="R53" s="340"/>
      <c r="S53" s="326">
        <v>4</v>
      </c>
      <c r="T53" s="340"/>
      <c r="U53" s="339">
        <v>4</v>
      </c>
      <c r="V53" s="325"/>
      <c r="W53" s="255">
        <v>4</v>
      </c>
      <c r="X53" s="374"/>
      <c r="Y53" s="324"/>
    </row>
    <row r="54" spans="1:25" s="39" customFormat="1" ht="12" customHeight="1">
      <c r="A54" s="47"/>
      <c r="B54" s="327" t="s">
        <v>52</v>
      </c>
      <c r="C54" s="335">
        <v>4</v>
      </c>
      <c r="D54" s="248"/>
      <c r="E54" s="247">
        <v>4</v>
      </c>
      <c r="F54" s="329"/>
      <c r="G54" s="247">
        <v>4</v>
      </c>
      <c r="H54" s="340"/>
      <c r="I54" s="339">
        <v>4</v>
      </c>
      <c r="J54" s="340"/>
      <c r="K54" s="326">
        <v>4</v>
      </c>
      <c r="L54" s="340"/>
      <c r="M54" s="326">
        <v>4</v>
      </c>
      <c r="N54" s="340"/>
      <c r="O54" s="326">
        <v>4</v>
      </c>
      <c r="P54" s="340"/>
      <c r="Q54" s="326">
        <v>4</v>
      </c>
      <c r="R54" s="340"/>
      <c r="S54" s="326">
        <v>4</v>
      </c>
      <c r="T54" s="340"/>
      <c r="U54" s="339">
        <v>4</v>
      </c>
      <c r="V54" s="325"/>
      <c r="W54" s="255">
        <v>4</v>
      </c>
      <c r="X54" s="374"/>
      <c r="Y54" s="324"/>
    </row>
    <row r="55" spans="1:25" s="39" customFormat="1" ht="12" customHeight="1">
      <c r="A55" s="47"/>
      <c r="B55" s="327" t="s">
        <v>53</v>
      </c>
      <c r="C55" s="335">
        <v>4</v>
      </c>
      <c r="D55" s="248"/>
      <c r="E55" s="247">
        <v>1</v>
      </c>
      <c r="F55" s="329">
        <v>1</v>
      </c>
      <c r="G55" s="339">
        <v>4</v>
      </c>
      <c r="H55" s="336"/>
      <c r="I55" s="339">
        <v>4</v>
      </c>
      <c r="J55" s="337"/>
      <c r="K55" s="326">
        <v>1</v>
      </c>
      <c r="L55" s="337">
        <v>1</v>
      </c>
      <c r="M55" s="326">
        <v>1</v>
      </c>
      <c r="N55" s="337">
        <v>1</v>
      </c>
      <c r="O55" s="326">
        <v>1</v>
      </c>
      <c r="P55" s="337">
        <v>1</v>
      </c>
      <c r="Q55" s="326">
        <v>4</v>
      </c>
      <c r="R55" s="337"/>
      <c r="S55" s="326">
        <v>4</v>
      </c>
      <c r="T55" s="336"/>
      <c r="U55" s="339">
        <v>4</v>
      </c>
      <c r="V55" s="338"/>
      <c r="W55" s="255">
        <v>4</v>
      </c>
      <c r="X55" s="374"/>
      <c r="Y55" s="324"/>
    </row>
    <row r="56" spans="1:25" s="39" customFormat="1" ht="12" customHeight="1">
      <c r="A56" s="47"/>
      <c r="B56" s="327" t="s">
        <v>54</v>
      </c>
      <c r="C56" s="335">
        <v>4</v>
      </c>
      <c r="D56" s="248"/>
      <c r="E56" s="255">
        <v>1</v>
      </c>
      <c r="F56" s="336">
        <v>1</v>
      </c>
      <c r="G56" s="339">
        <v>4</v>
      </c>
      <c r="H56" s="336"/>
      <c r="I56" s="339">
        <v>1</v>
      </c>
      <c r="J56" s="337">
        <v>1</v>
      </c>
      <c r="K56" s="326">
        <v>1</v>
      </c>
      <c r="L56" s="337">
        <v>1</v>
      </c>
      <c r="M56" s="326">
        <v>1</v>
      </c>
      <c r="N56" s="337">
        <v>1</v>
      </c>
      <c r="O56" s="326">
        <v>1</v>
      </c>
      <c r="P56" s="337">
        <v>1</v>
      </c>
      <c r="Q56" s="326">
        <v>4</v>
      </c>
      <c r="R56" s="337"/>
      <c r="S56" s="326">
        <v>4</v>
      </c>
      <c r="T56" s="336"/>
      <c r="U56" s="339">
        <v>4</v>
      </c>
      <c r="V56" s="338"/>
      <c r="W56" s="255">
        <v>4</v>
      </c>
      <c r="X56" s="374"/>
      <c r="Y56" s="324"/>
    </row>
    <row r="57" spans="1:25" s="39" customFormat="1" ht="12" customHeight="1">
      <c r="A57" s="47"/>
      <c r="B57" s="327" t="s">
        <v>55</v>
      </c>
      <c r="C57" s="335">
        <v>4</v>
      </c>
      <c r="D57" s="248"/>
      <c r="E57" s="255">
        <v>4</v>
      </c>
      <c r="F57" s="336"/>
      <c r="G57" s="339">
        <v>4</v>
      </c>
      <c r="H57" s="336"/>
      <c r="I57" s="339">
        <v>4</v>
      </c>
      <c r="J57" s="337"/>
      <c r="K57" s="326">
        <v>4</v>
      </c>
      <c r="L57" s="337"/>
      <c r="M57" s="326">
        <v>4</v>
      </c>
      <c r="N57" s="337"/>
      <c r="O57" s="326">
        <v>4</v>
      </c>
      <c r="P57" s="337"/>
      <c r="Q57" s="326">
        <v>4</v>
      </c>
      <c r="R57" s="337"/>
      <c r="S57" s="326">
        <v>4</v>
      </c>
      <c r="T57" s="336"/>
      <c r="U57" s="339">
        <v>4</v>
      </c>
      <c r="V57" s="338"/>
      <c r="W57" s="255">
        <v>4</v>
      </c>
      <c r="X57" s="374"/>
      <c r="Y57" s="324"/>
    </row>
    <row r="58" spans="1:25" s="39" customFormat="1" ht="12" customHeight="1">
      <c r="A58" s="47"/>
      <c r="B58" s="327" t="s">
        <v>56</v>
      </c>
      <c r="C58" s="335">
        <v>4</v>
      </c>
      <c r="D58" s="248"/>
      <c r="E58" s="255">
        <v>4</v>
      </c>
      <c r="F58" s="336"/>
      <c r="G58" s="339">
        <v>4</v>
      </c>
      <c r="H58" s="336"/>
      <c r="I58" s="339">
        <v>4</v>
      </c>
      <c r="J58" s="337"/>
      <c r="K58" s="326">
        <v>4</v>
      </c>
      <c r="L58" s="337"/>
      <c r="M58" s="326">
        <v>4</v>
      </c>
      <c r="N58" s="337"/>
      <c r="O58" s="326">
        <v>4</v>
      </c>
      <c r="P58" s="337"/>
      <c r="Q58" s="326">
        <v>4</v>
      </c>
      <c r="R58" s="337"/>
      <c r="S58" s="326">
        <v>4</v>
      </c>
      <c r="T58" s="336"/>
      <c r="U58" s="339">
        <v>4</v>
      </c>
      <c r="V58" s="338"/>
      <c r="W58" s="255">
        <v>4</v>
      </c>
      <c r="X58" s="374"/>
      <c r="Y58" s="324"/>
    </row>
    <row r="59" spans="1:25" s="39" customFormat="1" ht="12" customHeight="1">
      <c r="A59" s="47"/>
      <c r="B59" s="327" t="s">
        <v>57</v>
      </c>
      <c r="C59" s="335">
        <v>4</v>
      </c>
      <c r="D59" s="248"/>
      <c r="E59" s="247">
        <v>1</v>
      </c>
      <c r="F59" s="329">
        <v>1</v>
      </c>
      <c r="G59" s="339">
        <v>4</v>
      </c>
      <c r="H59" s="336"/>
      <c r="I59" s="339">
        <v>4</v>
      </c>
      <c r="J59" s="337"/>
      <c r="K59" s="326">
        <v>1</v>
      </c>
      <c r="L59" s="337">
        <v>1</v>
      </c>
      <c r="M59" s="326">
        <v>1</v>
      </c>
      <c r="N59" s="337">
        <v>1</v>
      </c>
      <c r="O59" s="326">
        <v>1</v>
      </c>
      <c r="P59" s="337">
        <v>1</v>
      </c>
      <c r="Q59" s="326">
        <v>4</v>
      </c>
      <c r="R59" s="337"/>
      <c r="S59" s="326">
        <v>4</v>
      </c>
      <c r="T59" s="336"/>
      <c r="U59" s="339">
        <v>4</v>
      </c>
      <c r="V59" s="338"/>
      <c r="W59" s="255">
        <v>4</v>
      </c>
      <c r="X59" s="374"/>
      <c r="Y59" s="324"/>
    </row>
    <row r="60" spans="1:25" s="39" customFormat="1" ht="12" customHeight="1">
      <c r="A60" s="47"/>
      <c r="B60" s="327" t="s">
        <v>58</v>
      </c>
      <c r="C60" s="335">
        <v>4</v>
      </c>
      <c r="D60" s="248"/>
      <c r="E60" s="255">
        <v>1</v>
      </c>
      <c r="F60" s="336">
        <v>1</v>
      </c>
      <c r="G60" s="339">
        <v>4</v>
      </c>
      <c r="H60" s="336"/>
      <c r="I60" s="339">
        <v>1</v>
      </c>
      <c r="J60" s="337">
        <v>1</v>
      </c>
      <c r="K60" s="326">
        <v>1</v>
      </c>
      <c r="L60" s="337">
        <v>1</v>
      </c>
      <c r="M60" s="326">
        <v>1</v>
      </c>
      <c r="N60" s="337">
        <v>1</v>
      </c>
      <c r="O60" s="326">
        <v>1</v>
      </c>
      <c r="P60" s="337">
        <v>1</v>
      </c>
      <c r="Q60" s="326">
        <v>4</v>
      </c>
      <c r="R60" s="337"/>
      <c r="S60" s="326">
        <v>4</v>
      </c>
      <c r="T60" s="336"/>
      <c r="U60" s="339">
        <v>4</v>
      </c>
      <c r="V60" s="338"/>
      <c r="W60" s="255">
        <v>4</v>
      </c>
      <c r="X60" s="374"/>
      <c r="Y60" s="324"/>
    </row>
    <row r="61" spans="1:25" s="39" customFormat="1" ht="12" customHeight="1">
      <c r="A61" s="47"/>
      <c r="B61" s="327" t="s">
        <v>211</v>
      </c>
      <c r="C61" s="335">
        <v>4</v>
      </c>
      <c r="D61" s="248"/>
      <c r="E61" s="255">
        <v>4</v>
      </c>
      <c r="F61" s="336"/>
      <c r="G61" s="339">
        <v>4</v>
      </c>
      <c r="H61" s="336"/>
      <c r="I61" s="339">
        <v>4</v>
      </c>
      <c r="J61" s="337"/>
      <c r="K61" s="326">
        <v>4</v>
      </c>
      <c r="L61" s="337"/>
      <c r="M61" s="326">
        <v>4</v>
      </c>
      <c r="N61" s="337"/>
      <c r="O61" s="326">
        <v>4</v>
      </c>
      <c r="P61" s="337"/>
      <c r="Q61" s="326">
        <v>4</v>
      </c>
      <c r="R61" s="337"/>
      <c r="S61" s="326">
        <v>4</v>
      </c>
      <c r="T61" s="336"/>
      <c r="U61" s="339">
        <v>4</v>
      </c>
      <c r="V61" s="338"/>
      <c r="W61" s="255">
        <v>4</v>
      </c>
      <c r="X61" s="374"/>
      <c r="Y61" s="324"/>
    </row>
    <row r="62" spans="1:25" s="39" customFormat="1" ht="12" customHeight="1">
      <c r="A62" s="47"/>
      <c r="B62" s="327" t="s">
        <v>60</v>
      </c>
      <c r="C62" s="335">
        <v>4</v>
      </c>
      <c r="D62" s="248"/>
      <c r="E62" s="255">
        <v>1</v>
      </c>
      <c r="F62" s="336">
        <v>1</v>
      </c>
      <c r="G62" s="339">
        <v>4</v>
      </c>
      <c r="H62" s="336"/>
      <c r="I62" s="339">
        <v>4</v>
      </c>
      <c r="J62" s="337"/>
      <c r="K62" s="326">
        <v>4</v>
      </c>
      <c r="L62" s="337"/>
      <c r="M62" s="326">
        <v>4</v>
      </c>
      <c r="N62" s="337"/>
      <c r="O62" s="326">
        <v>4</v>
      </c>
      <c r="P62" s="337"/>
      <c r="Q62" s="326">
        <v>4</v>
      </c>
      <c r="R62" s="337"/>
      <c r="S62" s="326">
        <v>4</v>
      </c>
      <c r="T62" s="336"/>
      <c r="U62" s="339">
        <v>4</v>
      </c>
      <c r="V62" s="338"/>
      <c r="W62" s="255">
        <v>4</v>
      </c>
      <c r="X62" s="379"/>
      <c r="Y62" s="324"/>
    </row>
    <row r="63" spans="1:25" s="39" customFormat="1" ht="12" customHeight="1">
      <c r="A63" s="47"/>
      <c r="B63" s="327" t="s">
        <v>61</v>
      </c>
      <c r="C63" s="335">
        <v>4</v>
      </c>
      <c r="D63" s="248"/>
      <c r="E63" s="255">
        <v>1</v>
      </c>
      <c r="F63" s="336">
        <v>1</v>
      </c>
      <c r="G63" s="339">
        <v>4</v>
      </c>
      <c r="H63" s="336"/>
      <c r="I63" s="339">
        <v>4</v>
      </c>
      <c r="J63" s="337"/>
      <c r="K63" s="326">
        <v>4</v>
      </c>
      <c r="L63" s="337"/>
      <c r="M63" s="326">
        <v>4</v>
      </c>
      <c r="N63" s="337"/>
      <c r="O63" s="326">
        <v>4</v>
      </c>
      <c r="P63" s="337"/>
      <c r="Q63" s="326">
        <v>4</v>
      </c>
      <c r="R63" s="337"/>
      <c r="S63" s="326">
        <v>4</v>
      </c>
      <c r="T63" s="336"/>
      <c r="U63" s="339">
        <v>4</v>
      </c>
      <c r="V63" s="338"/>
      <c r="W63" s="255">
        <v>4</v>
      </c>
      <c r="X63" s="379"/>
      <c r="Y63" s="324"/>
    </row>
    <row r="64" spans="1:25" s="39" customFormat="1" ht="12" customHeight="1">
      <c r="A64" s="47"/>
      <c r="B64" s="327" t="s">
        <v>62</v>
      </c>
      <c r="C64" s="335">
        <v>4</v>
      </c>
      <c r="D64" s="248"/>
      <c r="E64" s="255">
        <v>1</v>
      </c>
      <c r="F64" s="336">
        <v>1</v>
      </c>
      <c r="G64" s="339">
        <v>4</v>
      </c>
      <c r="H64" s="336"/>
      <c r="I64" s="339">
        <v>4</v>
      </c>
      <c r="J64" s="337"/>
      <c r="K64" s="326">
        <v>4</v>
      </c>
      <c r="L64" s="337"/>
      <c r="M64" s="326">
        <v>4</v>
      </c>
      <c r="N64" s="337"/>
      <c r="O64" s="326">
        <v>4</v>
      </c>
      <c r="P64" s="337"/>
      <c r="Q64" s="326">
        <v>4</v>
      </c>
      <c r="R64" s="337"/>
      <c r="S64" s="326">
        <v>4</v>
      </c>
      <c r="T64" s="336"/>
      <c r="U64" s="339">
        <v>4</v>
      </c>
      <c r="V64" s="338"/>
      <c r="W64" s="255">
        <v>4</v>
      </c>
      <c r="X64" s="379"/>
      <c r="Y64" s="324"/>
    </row>
    <row r="65" spans="1:25" s="39" customFormat="1" ht="12" customHeight="1">
      <c r="A65" s="47"/>
      <c r="B65" s="327" t="s">
        <v>63</v>
      </c>
      <c r="C65" s="335">
        <v>4</v>
      </c>
      <c r="D65" s="248"/>
      <c r="E65" s="255">
        <v>1</v>
      </c>
      <c r="F65" s="336">
        <v>1</v>
      </c>
      <c r="G65" s="339">
        <v>4</v>
      </c>
      <c r="H65" s="336"/>
      <c r="I65" s="339">
        <v>4</v>
      </c>
      <c r="J65" s="337"/>
      <c r="K65" s="326">
        <v>4</v>
      </c>
      <c r="L65" s="337"/>
      <c r="M65" s="326">
        <v>4</v>
      </c>
      <c r="N65" s="337"/>
      <c r="O65" s="326">
        <v>4</v>
      </c>
      <c r="P65" s="337"/>
      <c r="Q65" s="326">
        <v>4</v>
      </c>
      <c r="R65" s="337"/>
      <c r="S65" s="326">
        <v>4</v>
      </c>
      <c r="T65" s="336"/>
      <c r="U65" s="339">
        <v>4</v>
      </c>
      <c r="V65" s="338"/>
      <c r="W65" s="255">
        <v>4</v>
      </c>
      <c r="X65" s="379"/>
      <c r="Y65" s="324"/>
    </row>
    <row r="66" spans="1:25" s="39" customFormat="1" ht="12" customHeight="1">
      <c r="A66" s="47"/>
      <c r="B66" s="327" t="s">
        <v>64</v>
      </c>
      <c r="C66" s="335">
        <v>4</v>
      </c>
      <c r="D66" s="248"/>
      <c r="E66" s="255">
        <v>1</v>
      </c>
      <c r="F66" s="336">
        <v>1</v>
      </c>
      <c r="G66" s="339">
        <v>1</v>
      </c>
      <c r="H66" s="336">
        <v>1</v>
      </c>
      <c r="I66" s="339">
        <v>1</v>
      </c>
      <c r="J66" s="340">
        <v>1</v>
      </c>
      <c r="K66" s="326">
        <v>1</v>
      </c>
      <c r="L66" s="340">
        <v>1</v>
      </c>
      <c r="M66" s="326">
        <v>1</v>
      </c>
      <c r="N66" s="340">
        <v>1</v>
      </c>
      <c r="O66" s="326">
        <v>1</v>
      </c>
      <c r="P66" s="340">
        <v>1</v>
      </c>
      <c r="Q66" s="326">
        <v>1</v>
      </c>
      <c r="R66" s="340">
        <v>1</v>
      </c>
      <c r="S66" s="326">
        <v>3</v>
      </c>
      <c r="T66" s="340">
        <v>3</v>
      </c>
      <c r="U66" s="339">
        <v>4</v>
      </c>
      <c r="V66" s="325"/>
      <c r="W66" s="255">
        <v>1</v>
      </c>
      <c r="X66" s="374">
        <v>1</v>
      </c>
      <c r="Y66" s="324"/>
    </row>
    <row r="67" spans="1:25" s="39" customFormat="1" ht="12" customHeight="1">
      <c r="A67" s="47"/>
      <c r="B67" s="327" t="s">
        <v>65</v>
      </c>
      <c r="C67" s="335">
        <v>4</v>
      </c>
      <c r="D67" s="248"/>
      <c r="E67" s="247">
        <v>4</v>
      </c>
      <c r="F67" s="329"/>
      <c r="G67" s="247">
        <v>4</v>
      </c>
      <c r="H67" s="340"/>
      <c r="I67" s="247">
        <v>4</v>
      </c>
      <c r="J67" s="340"/>
      <c r="K67" s="248">
        <v>4</v>
      </c>
      <c r="L67" s="340"/>
      <c r="M67" s="248">
        <v>4</v>
      </c>
      <c r="N67" s="340"/>
      <c r="O67" s="248">
        <v>4</v>
      </c>
      <c r="P67" s="340"/>
      <c r="Q67" s="248">
        <v>4</v>
      </c>
      <c r="R67" s="340"/>
      <c r="S67" s="257">
        <v>4</v>
      </c>
      <c r="T67" s="340"/>
      <c r="U67" s="247">
        <v>4</v>
      </c>
      <c r="V67" s="325"/>
      <c r="W67" s="255">
        <v>4</v>
      </c>
      <c r="X67" s="374"/>
      <c r="Y67" s="324"/>
    </row>
    <row r="68" spans="1:25" s="39" customFormat="1" ht="12" customHeight="1">
      <c r="A68" s="47"/>
      <c r="B68" s="327" t="s">
        <v>66</v>
      </c>
      <c r="C68" s="335">
        <v>4</v>
      </c>
      <c r="D68" s="248"/>
      <c r="E68" s="247">
        <v>4</v>
      </c>
      <c r="F68" s="329"/>
      <c r="G68" s="247">
        <v>4</v>
      </c>
      <c r="H68" s="340"/>
      <c r="I68" s="247">
        <v>4</v>
      </c>
      <c r="J68" s="340"/>
      <c r="K68" s="248">
        <v>4</v>
      </c>
      <c r="L68" s="340"/>
      <c r="M68" s="248">
        <v>4</v>
      </c>
      <c r="N68" s="340"/>
      <c r="O68" s="248">
        <v>4</v>
      </c>
      <c r="P68" s="340"/>
      <c r="Q68" s="248">
        <v>4</v>
      </c>
      <c r="R68" s="340"/>
      <c r="S68" s="257">
        <v>4</v>
      </c>
      <c r="T68" s="340"/>
      <c r="U68" s="247">
        <v>4</v>
      </c>
      <c r="V68" s="325"/>
      <c r="W68" s="247">
        <v>4</v>
      </c>
      <c r="X68" s="374"/>
      <c r="Y68" s="324"/>
    </row>
    <row r="69" spans="1:25" s="39" customFormat="1" ht="12" customHeight="1">
      <c r="A69" s="47"/>
      <c r="B69" s="327" t="s">
        <v>67</v>
      </c>
      <c r="C69" s="335">
        <v>4</v>
      </c>
      <c r="D69" s="248"/>
      <c r="E69" s="255">
        <v>1</v>
      </c>
      <c r="F69" s="336">
        <v>1</v>
      </c>
      <c r="G69" s="339">
        <v>1</v>
      </c>
      <c r="H69" s="336">
        <v>1</v>
      </c>
      <c r="I69" s="339">
        <v>4</v>
      </c>
      <c r="J69" s="337"/>
      <c r="K69" s="326">
        <v>1</v>
      </c>
      <c r="L69" s="337">
        <v>1</v>
      </c>
      <c r="M69" s="326">
        <v>1</v>
      </c>
      <c r="N69" s="337">
        <v>1</v>
      </c>
      <c r="O69" s="326">
        <v>1</v>
      </c>
      <c r="P69" s="337">
        <v>1</v>
      </c>
      <c r="Q69" s="326">
        <v>4</v>
      </c>
      <c r="R69" s="337"/>
      <c r="S69" s="326">
        <v>1</v>
      </c>
      <c r="T69" s="336">
        <v>1</v>
      </c>
      <c r="U69" s="339">
        <v>4</v>
      </c>
      <c r="V69" s="338"/>
      <c r="W69" s="255">
        <v>4</v>
      </c>
      <c r="X69" s="379"/>
      <c r="Y69" s="324"/>
    </row>
    <row r="70" spans="1:25" s="39" customFormat="1" ht="12" customHeight="1">
      <c r="A70" s="47"/>
      <c r="B70" s="327" t="s">
        <v>68</v>
      </c>
      <c r="C70" s="335">
        <v>4</v>
      </c>
      <c r="D70" s="248"/>
      <c r="E70" s="255">
        <v>1</v>
      </c>
      <c r="F70" s="336">
        <v>1</v>
      </c>
      <c r="G70" s="339">
        <v>1</v>
      </c>
      <c r="H70" s="336">
        <v>1</v>
      </c>
      <c r="I70" s="339">
        <v>4</v>
      </c>
      <c r="J70" s="337"/>
      <c r="K70" s="326">
        <v>1</v>
      </c>
      <c r="L70" s="337">
        <v>1</v>
      </c>
      <c r="M70" s="326">
        <v>1</v>
      </c>
      <c r="N70" s="337">
        <v>1</v>
      </c>
      <c r="O70" s="326">
        <v>1</v>
      </c>
      <c r="P70" s="337">
        <v>1</v>
      </c>
      <c r="Q70" s="326">
        <v>4</v>
      </c>
      <c r="R70" s="337"/>
      <c r="S70" s="326">
        <v>4</v>
      </c>
      <c r="T70" s="336"/>
      <c r="U70" s="339">
        <v>4</v>
      </c>
      <c r="V70" s="338"/>
      <c r="W70" s="255">
        <v>4</v>
      </c>
      <c r="X70" s="379"/>
      <c r="Y70" s="324"/>
    </row>
    <row r="71" spans="1:25" s="39" customFormat="1" ht="12" customHeight="1">
      <c r="A71" s="47"/>
      <c r="B71" s="327" t="s">
        <v>69</v>
      </c>
      <c r="C71" s="335">
        <v>4</v>
      </c>
      <c r="D71" s="248"/>
      <c r="E71" s="247">
        <v>1</v>
      </c>
      <c r="F71" s="336">
        <v>1</v>
      </c>
      <c r="G71" s="339">
        <v>1</v>
      </c>
      <c r="H71" s="336">
        <v>1</v>
      </c>
      <c r="I71" s="339">
        <v>4</v>
      </c>
      <c r="J71" s="337"/>
      <c r="K71" s="326">
        <v>1</v>
      </c>
      <c r="L71" s="337">
        <v>1</v>
      </c>
      <c r="M71" s="326">
        <v>1</v>
      </c>
      <c r="N71" s="337">
        <v>1</v>
      </c>
      <c r="O71" s="326">
        <v>1</v>
      </c>
      <c r="P71" s="337">
        <v>1</v>
      </c>
      <c r="Q71" s="326">
        <v>4</v>
      </c>
      <c r="R71" s="337"/>
      <c r="S71" s="326">
        <v>4</v>
      </c>
      <c r="T71" s="336"/>
      <c r="U71" s="339">
        <v>4</v>
      </c>
      <c r="V71" s="338"/>
      <c r="W71" s="247">
        <v>4</v>
      </c>
      <c r="X71" s="379"/>
      <c r="Y71" s="324"/>
    </row>
    <row r="72" spans="1:25" s="39" customFormat="1" ht="12" customHeight="1">
      <c r="A72" s="47"/>
      <c r="B72" s="327" t="s">
        <v>70</v>
      </c>
      <c r="C72" s="335">
        <v>4</v>
      </c>
      <c r="D72" s="248"/>
      <c r="E72" s="255">
        <v>1</v>
      </c>
      <c r="F72" s="336">
        <v>1</v>
      </c>
      <c r="G72" s="339">
        <v>1</v>
      </c>
      <c r="H72" s="336">
        <v>1</v>
      </c>
      <c r="I72" s="339">
        <v>1</v>
      </c>
      <c r="J72" s="337"/>
      <c r="K72" s="326">
        <v>1</v>
      </c>
      <c r="L72" s="337"/>
      <c r="M72" s="326">
        <v>4</v>
      </c>
      <c r="N72" s="337"/>
      <c r="O72" s="326">
        <v>4</v>
      </c>
      <c r="P72" s="337"/>
      <c r="Q72" s="326">
        <v>4</v>
      </c>
      <c r="R72" s="337"/>
      <c r="S72" s="326">
        <v>4</v>
      </c>
      <c r="T72" s="336"/>
      <c r="U72" s="339">
        <v>4</v>
      </c>
      <c r="V72" s="338"/>
      <c r="W72" s="255">
        <v>4</v>
      </c>
      <c r="X72" s="379"/>
      <c r="Y72" s="324"/>
    </row>
    <row r="73" spans="1:25" s="39" customFormat="1" ht="12" customHeight="1">
      <c r="A73" s="47"/>
      <c r="B73" s="327" t="s">
        <v>71</v>
      </c>
      <c r="C73" s="335">
        <v>4</v>
      </c>
      <c r="D73" s="248"/>
      <c r="E73" s="255">
        <v>1</v>
      </c>
      <c r="F73" s="336">
        <v>1</v>
      </c>
      <c r="G73" s="339">
        <v>1</v>
      </c>
      <c r="H73" s="336">
        <v>1</v>
      </c>
      <c r="I73" s="339">
        <v>1</v>
      </c>
      <c r="J73" s="337"/>
      <c r="K73" s="326">
        <v>1</v>
      </c>
      <c r="L73" s="337"/>
      <c r="M73" s="326">
        <v>4</v>
      </c>
      <c r="N73" s="337"/>
      <c r="O73" s="326">
        <v>4</v>
      </c>
      <c r="P73" s="337"/>
      <c r="Q73" s="326">
        <v>4</v>
      </c>
      <c r="R73" s="337"/>
      <c r="S73" s="326">
        <v>4</v>
      </c>
      <c r="T73" s="336"/>
      <c r="U73" s="339">
        <v>4</v>
      </c>
      <c r="V73" s="338"/>
      <c r="W73" s="255">
        <v>4</v>
      </c>
      <c r="X73" s="379"/>
      <c r="Y73" s="324"/>
    </row>
    <row r="74" spans="1:25" s="39" customFormat="1" ht="12" customHeight="1">
      <c r="A74" s="47"/>
      <c r="B74" s="327" t="s">
        <v>72</v>
      </c>
      <c r="C74" s="335">
        <v>4</v>
      </c>
      <c r="D74" s="248"/>
      <c r="E74" s="255">
        <v>1</v>
      </c>
      <c r="F74" s="336">
        <v>1</v>
      </c>
      <c r="G74" s="339">
        <v>1</v>
      </c>
      <c r="H74" s="336">
        <v>1</v>
      </c>
      <c r="I74" s="339">
        <v>4</v>
      </c>
      <c r="J74" s="337"/>
      <c r="K74" s="326">
        <v>4</v>
      </c>
      <c r="L74" s="337"/>
      <c r="M74" s="326">
        <v>4</v>
      </c>
      <c r="N74" s="337"/>
      <c r="O74" s="326">
        <v>4</v>
      </c>
      <c r="P74" s="337"/>
      <c r="Q74" s="326">
        <v>4</v>
      </c>
      <c r="R74" s="337"/>
      <c r="S74" s="326">
        <v>4</v>
      </c>
      <c r="T74" s="336"/>
      <c r="U74" s="339">
        <v>4</v>
      </c>
      <c r="V74" s="338"/>
      <c r="W74" s="255">
        <v>4</v>
      </c>
      <c r="X74" s="379"/>
      <c r="Y74" s="324"/>
    </row>
    <row r="75" spans="1:25" s="39" customFormat="1" ht="12" customHeight="1">
      <c r="A75" s="47"/>
      <c r="B75" s="327" t="s">
        <v>73</v>
      </c>
      <c r="C75" s="335">
        <v>4</v>
      </c>
      <c r="D75" s="248"/>
      <c r="E75" s="247">
        <v>4</v>
      </c>
      <c r="F75" s="329"/>
      <c r="G75" s="247">
        <v>4</v>
      </c>
      <c r="H75" s="340"/>
      <c r="I75" s="247">
        <v>4</v>
      </c>
      <c r="J75" s="340"/>
      <c r="K75" s="248">
        <v>4</v>
      </c>
      <c r="L75" s="340"/>
      <c r="M75" s="248">
        <v>4</v>
      </c>
      <c r="N75" s="340"/>
      <c r="O75" s="248">
        <v>4</v>
      </c>
      <c r="P75" s="340"/>
      <c r="Q75" s="248">
        <v>4</v>
      </c>
      <c r="R75" s="340"/>
      <c r="S75" s="257">
        <v>4</v>
      </c>
      <c r="T75" s="340"/>
      <c r="U75" s="247">
        <v>4</v>
      </c>
      <c r="V75" s="325"/>
      <c r="W75" s="255">
        <v>4</v>
      </c>
      <c r="X75" s="379"/>
      <c r="Y75" s="324"/>
    </row>
    <row r="76" spans="1:25" s="39" customFormat="1" ht="12" customHeight="1">
      <c r="A76" s="47"/>
      <c r="B76" s="327" t="s">
        <v>74</v>
      </c>
      <c r="C76" s="335">
        <v>4</v>
      </c>
      <c r="D76" s="248"/>
      <c r="E76" s="255">
        <v>1</v>
      </c>
      <c r="F76" s="336">
        <v>2</v>
      </c>
      <c r="G76" s="341">
        <v>1</v>
      </c>
      <c r="H76" s="336">
        <v>2</v>
      </c>
      <c r="I76" s="341">
        <v>1</v>
      </c>
      <c r="J76" s="337">
        <v>2</v>
      </c>
      <c r="K76" s="257">
        <v>1</v>
      </c>
      <c r="L76" s="337">
        <v>2</v>
      </c>
      <c r="M76" s="257">
        <v>1</v>
      </c>
      <c r="N76" s="337">
        <v>2</v>
      </c>
      <c r="O76" s="257">
        <v>1</v>
      </c>
      <c r="P76" s="337">
        <v>2</v>
      </c>
      <c r="Q76" s="257">
        <v>1</v>
      </c>
      <c r="R76" s="337">
        <v>2</v>
      </c>
      <c r="S76" s="257">
        <v>4</v>
      </c>
      <c r="T76" s="336"/>
      <c r="U76" s="341">
        <v>4</v>
      </c>
      <c r="V76" s="338"/>
      <c r="W76" s="255">
        <v>1</v>
      </c>
      <c r="X76" s="374">
        <v>2</v>
      </c>
      <c r="Y76" s="324"/>
    </row>
    <row r="77" spans="1:25" s="39" customFormat="1" ht="12" customHeight="1">
      <c r="A77" s="47"/>
      <c r="B77" s="327" t="s">
        <v>75</v>
      </c>
      <c r="C77" s="335">
        <v>4</v>
      </c>
      <c r="D77" s="248"/>
      <c r="E77" s="255">
        <v>1</v>
      </c>
      <c r="F77" s="336">
        <v>1</v>
      </c>
      <c r="G77" s="339">
        <v>4</v>
      </c>
      <c r="H77" s="336"/>
      <c r="I77" s="339">
        <v>4</v>
      </c>
      <c r="J77" s="337"/>
      <c r="K77" s="326">
        <v>4</v>
      </c>
      <c r="L77" s="337"/>
      <c r="M77" s="326">
        <v>4</v>
      </c>
      <c r="N77" s="337"/>
      <c r="O77" s="326">
        <v>4</v>
      </c>
      <c r="P77" s="337"/>
      <c r="Q77" s="326">
        <v>4</v>
      </c>
      <c r="R77" s="337"/>
      <c r="S77" s="326">
        <v>4</v>
      </c>
      <c r="T77" s="336"/>
      <c r="U77" s="339">
        <v>4</v>
      </c>
      <c r="V77" s="338"/>
      <c r="W77" s="255">
        <v>4</v>
      </c>
      <c r="X77" s="374"/>
      <c r="Y77" s="324"/>
    </row>
    <row r="78" spans="1:25" s="39" customFormat="1" ht="12" customHeight="1" thickBot="1">
      <c r="A78" s="344"/>
      <c r="B78" s="345" t="s">
        <v>76</v>
      </c>
      <c r="C78" s="346">
        <v>4</v>
      </c>
      <c r="D78" s="347"/>
      <c r="E78" s="348">
        <v>4</v>
      </c>
      <c r="F78" s="349"/>
      <c r="G78" s="348">
        <v>4</v>
      </c>
      <c r="H78" s="350"/>
      <c r="I78" s="351">
        <v>4</v>
      </c>
      <c r="J78" s="350"/>
      <c r="K78" s="352">
        <v>4</v>
      </c>
      <c r="L78" s="350"/>
      <c r="M78" s="352">
        <v>4</v>
      </c>
      <c r="N78" s="350"/>
      <c r="O78" s="352">
        <v>4</v>
      </c>
      <c r="P78" s="350"/>
      <c r="Q78" s="352">
        <v>4</v>
      </c>
      <c r="R78" s="350"/>
      <c r="S78" s="352">
        <v>4</v>
      </c>
      <c r="T78" s="350"/>
      <c r="U78" s="351">
        <v>4</v>
      </c>
      <c r="V78" s="349"/>
      <c r="W78" s="348">
        <v>4</v>
      </c>
      <c r="X78" s="353"/>
      <c r="Y78" s="324"/>
    </row>
    <row r="79" spans="1:25" s="39" customFormat="1" ht="12" customHeight="1">
      <c r="A79" s="41"/>
      <c r="B79" s="365" t="s">
        <v>212</v>
      </c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U79" s="43"/>
      <c r="V79" s="43"/>
      <c r="W79" s="43"/>
      <c r="X79" s="43"/>
      <c r="Y79" s="41"/>
    </row>
  </sheetData>
  <mergeCells count="14">
    <mergeCell ref="O3:P3"/>
    <mergeCell ref="I2:T2"/>
    <mergeCell ref="I1:K1"/>
    <mergeCell ref="A2:B4"/>
    <mergeCell ref="C2:D3"/>
    <mergeCell ref="G2:H3"/>
    <mergeCell ref="E2:F3"/>
    <mergeCell ref="I3:J3"/>
    <mergeCell ref="K3:L3"/>
    <mergeCell ref="M3:N3"/>
    <mergeCell ref="U2:V3"/>
    <mergeCell ref="W2:X3"/>
    <mergeCell ref="S3:T3"/>
    <mergeCell ref="Q3:R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0"/>
  <sheetViews>
    <sheetView view="pageBreakPreview" zoomScaleNormal="75" zoomScaleSheetLayoutView="100" workbookViewId="0" topLeftCell="A1">
      <pane xSplit="2" ySplit="4" topLeftCell="C5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W69" sqref="W69"/>
    </sheetView>
  </sheetViews>
  <sheetFormatPr defaultColWidth="10.66015625" defaultRowHeight="18"/>
  <cols>
    <col min="1" max="1" width="0.8359375" style="9" customWidth="1"/>
    <col min="2" max="2" width="10.66015625" style="9" customWidth="1"/>
    <col min="3" max="24" width="3.08203125" style="11" customWidth="1"/>
    <col min="25" max="25" width="4" style="9" customWidth="1"/>
    <col min="26" max="16384" width="10.66015625" style="9" customWidth="1"/>
  </cols>
  <sheetData>
    <row r="1" spans="2:24" s="39" customFormat="1" ht="12" customHeight="1" thickBot="1">
      <c r="B1" s="42" t="s">
        <v>239</v>
      </c>
      <c r="C1" s="43"/>
      <c r="D1" s="43"/>
      <c r="E1" s="323"/>
      <c r="H1" s="39" t="s">
        <v>226</v>
      </c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 t="s">
        <v>240</v>
      </c>
      <c r="V1" s="323"/>
      <c r="W1" s="323"/>
      <c r="X1" s="323"/>
    </row>
    <row r="2" spans="1:25" s="39" customFormat="1" ht="12" customHeight="1">
      <c r="A2" s="444" t="s">
        <v>207</v>
      </c>
      <c r="B2" s="434"/>
      <c r="C2" s="444" t="s">
        <v>216</v>
      </c>
      <c r="D2" s="434"/>
      <c r="E2" s="444" t="s">
        <v>152</v>
      </c>
      <c r="F2" s="434"/>
      <c r="G2" s="427" t="s">
        <v>153</v>
      </c>
      <c r="H2" s="429"/>
      <c r="I2" s="450" t="s">
        <v>154</v>
      </c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2"/>
      <c r="U2" s="460" t="s">
        <v>79</v>
      </c>
      <c r="V2" s="461"/>
      <c r="W2" s="456" t="s">
        <v>78</v>
      </c>
      <c r="X2" s="447"/>
      <c r="Y2" s="324"/>
    </row>
    <row r="3" spans="1:25" s="39" customFormat="1" ht="12" customHeight="1">
      <c r="A3" s="435"/>
      <c r="B3" s="436"/>
      <c r="C3" s="422"/>
      <c r="D3" s="424"/>
      <c r="E3" s="422"/>
      <c r="F3" s="424"/>
      <c r="G3" s="430"/>
      <c r="H3" s="432"/>
      <c r="I3" s="453" t="s">
        <v>155</v>
      </c>
      <c r="J3" s="454"/>
      <c r="K3" s="455" t="s">
        <v>213</v>
      </c>
      <c r="L3" s="454"/>
      <c r="M3" s="455" t="s">
        <v>186</v>
      </c>
      <c r="N3" s="454"/>
      <c r="O3" s="455" t="s">
        <v>187</v>
      </c>
      <c r="P3" s="454"/>
      <c r="Q3" s="455" t="s">
        <v>188</v>
      </c>
      <c r="R3" s="454"/>
      <c r="S3" s="455" t="s">
        <v>189</v>
      </c>
      <c r="T3" s="459"/>
      <c r="U3" s="462"/>
      <c r="V3" s="463"/>
      <c r="W3" s="457"/>
      <c r="X3" s="458"/>
      <c r="Y3" s="324"/>
    </row>
    <row r="4" spans="1:25" s="39" customFormat="1" ht="24" customHeight="1" thickBot="1">
      <c r="A4" s="437"/>
      <c r="B4" s="438"/>
      <c r="C4" s="354" t="s">
        <v>214</v>
      </c>
      <c r="D4" s="361" t="s">
        <v>227</v>
      </c>
      <c r="E4" s="362" t="s">
        <v>157</v>
      </c>
      <c r="F4" s="363" t="s">
        <v>227</v>
      </c>
      <c r="G4" s="362" t="s">
        <v>157</v>
      </c>
      <c r="H4" s="363" t="s">
        <v>227</v>
      </c>
      <c r="I4" s="362" t="s">
        <v>157</v>
      </c>
      <c r="J4" s="322" t="s">
        <v>227</v>
      </c>
      <c r="K4" s="364" t="s">
        <v>157</v>
      </c>
      <c r="L4" s="322" t="s">
        <v>227</v>
      </c>
      <c r="M4" s="364" t="s">
        <v>157</v>
      </c>
      <c r="N4" s="322" t="s">
        <v>227</v>
      </c>
      <c r="O4" s="364" t="s">
        <v>157</v>
      </c>
      <c r="P4" s="322" t="s">
        <v>227</v>
      </c>
      <c r="Q4" s="364" t="s">
        <v>157</v>
      </c>
      <c r="R4" s="322" t="s">
        <v>227</v>
      </c>
      <c r="S4" s="364" t="s">
        <v>157</v>
      </c>
      <c r="T4" s="363" t="s">
        <v>227</v>
      </c>
      <c r="U4" s="362" t="s">
        <v>157</v>
      </c>
      <c r="V4" s="363" t="s">
        <v>227</v>
      </c>
      <c r="W4" s="362" t="s">
        <v>157</v>
      </c>
      <c r="X4" s="380" t="s">
        <v>227</v>
      </c>
      <c r="Y4" s="324"/>
    </row>
    <row r="5" spans="1:25" s="39" customFormat="1" ht="12" customHeight="1">
      <c r="A5" s="47"/>
      <c r="B5" s="327" t="s">
        <v>3</v>
      </c>
      <c r="C5" s="328">
        <v>4</v>
      </c>
      <c r="D5" s="248"/>
      <c r="E5" s="247">
        <v>1</v>
      </c>
      <c r="F5" s="329">
        <v>2</v>
      </c>
      <c r="G5" s="247">
        <v>1</v>
      </c>
      <c r="H5" s="330">
        <v>2</v>
      </c>
      <c r="I5" s="331">
        <v>2</v>
      </c>
      <c r="J5" s="332"/>
      <c r="K5" s="333">
        <v>1</v>
      </c>
      <c r="L5" s="332">
        <v>2</v>
      </c>
      <c r="M5" s="333">
        <v>1</v>
      </c>
      <c r="N5" s="332">
        <v>2</v>
      </c>
      <c r="O5" s="333">
        <v>1</v>
      </c>
      <c r="P5" s="332">
        <v>2</v>
      </c>
      <c r="Q5" s="333">
        <v>4</v>
      </c>
      <c r="R5" s="332">
        <v>2</v>
      </c>
      <c r="S5" s="333">
        <v>4</v>
      </c>
      <c r="T5" s="332">
        <v>2</v>
      </c>
      <c r="U5" s="331">
        <v>4</v>
      </c>
      <c r="V5" s="334"/>
      <c r="W5" s="255">
        <v>1</v>
      </c>
      <c r="X5" s="374">
        <v>2</v>
      </c>
      <c r="Y5" s="324"/>
    </row>
    <row r="6" spans="1:25" s="39" customFormat="1" ht="12" customHeight="1">
      <c r="A6" s="47"/>
      <c r="B6" s="327" t="s">
        <v>4</v>
      </c>
      <c r="C6" s="335">
        <v>4</v>
      </c>
      <c r="D6" s="248"/>
      <c r="E6" s="247">
        <v>2</v>
      </c>
      <c r="F6" s="336"/>
      <c r="G6" s="247">
        <v>2</v>
      </c>
      <c r="H6" s="336"/>
      <c r="I6" s="247">
        <v>2</v>
      </c>
      <c r="J6" s="337"/>
      <c r="K6" s="248">
        <v>2</v>
      </c>
      <c r="L6" s="337"/>
      <c r="M6" s="248">
        <v>2</v>
      </c>
      <c r="N6" s="337"/>
      <c r="O6" s="248">
        <v>2</v>
      </c>
      <c r="P6" s="337"/>
      <c r="Q6" s="248">
        <v>2</v>
      </c>
      <c r="R6" s="337"/>
      <c r="S6" s="257">
        <v>2</v>
      </c>
      <c r="T6" s="336"/>
      <c r="U6" s="247">
        <v>4</v>
      </c>
      <c r="V6" s="338"/>
      <c r="W6" s="247">
        <v>2</v>
      </c>
      <c r="X6" s="379"/>
      <c r="Y6" s="324"/>
    </row>
    <row r="7" spans="1:25" s="39" customFormat="1" ht="12" customHeight="1">
      <c r="A7" s="47"/>
      <c r="B7" s="327" t="s">
        <v>5</v>
      </c>
      <c r="C7" s="335">
        <v>4</v>
      </c>
      <c r="D7" s="248"/>
      <c r="E7" s="247">
        <v>2</v>
      </c>
      <c r="F7" s="336"/>
      <c r="G7" s="247">
        <v>2</v>
      </c>
      <c r="H7" s="336"/>
      <c r="I7" s="247">
        <v>2</v>
      </c>
      <c r="J7" s="337"/>
      <c r="K7" s="248">
        <v>2</v>
      </c>
      <c r="L7" s="337"/>
      <c r="M7" s="248">
        <v>2</v>
      </c>
      <c r="N7" s="337"/>
      <c r="O7" s="248">
        <v>2</v>
      </c>
      <c r="P7" s="337"/>
      <c r="Q7" s="248">
        <v>2</v>
      </c>
      <c r="R7" s="337"/>
      <c r="S7" s="257">
        <v>4</v>
      </c>
      <c r="T7" s="336"/>
      <c r="U7" s="247">
        <v>2</v>
      </c>
      <c r="V7" s="338"/>
      <c r="W7" s="247">
        <v>2</v>
      </c>
      <c r="X7" s="379"/>
      <c r="Y7" s="324"/>
    </row>
    <row r="8" spans="1:25" s="39" customFormat="1" ht="12" customHeight="1">
      <c r="A8" s="47"/>
      <c r="B8" s="327" t="s">
        <v>6</v>
      </c>
      <c r="C8" s="335">
        <v>4</v>
      </c>
      <c r="D8" s="248"/>
      <c r="E8" s="247">
        <v>1</v>
      </c>
      <c r="F8" s="336">
        <v>1</v>
      </c>
      <c r="G8" s="339">
        <v>4</v>
      </c>
      <c r="H8" s="340"/>
      <c r="I8" s="339">
        <v>1</v>
      </c>
      <c r="J8" s="337">
        <v>1</v>
      </c>
      <c r="K8" s="326">
        <v>1</v>
      </c>
      <c r="L8" s="337">
        <v>1</v>
      </c>
      <c r="M8" s="326">
        <v>1</v>
      </c>
      <c r="N8" s="337">
        <v>1</v>
      </c>
      <c r="O8" s="326">
        <v>1</v>
      </c>
      <c r="P8" s="337">
        <v>1</v>
      </c>
      <c r="Q8" s="326">
        <v>1</v>
      </c>
      <c r="R8" s="337">
        <v>1</v>
      </c>
      <c r="S8" s="326">
        <v>4</v>
      </c>
      <c r="T8" s="336"/>
      <c r="U8" s="339">
        <v>1</v>
      </c>
      <c r="V8" s="338">
        <v>1</v>
      </c>
      <c r="W8" s="247">
        <v>1</v>
      </c>
      <c r="X8" s="374">
        <v>1</v>
      </c>
      <c r="Y8" s="324"/>
    </row>
    <row r="9" spans="1:25" s="39" customFormat="1" ht="12" customHeight="1">
      <c r="A9" s="47"/>
      <c r="B9" s="327" t="s">
        <v>7</v>
      </c>
      <c r="C9" s="335"/>
      <c r="D9" s="248"/>
      <c r="E9" s="247">
        <v>1</v>
      </c>
      <c r="F9" s="336">
        <v>1</v>
      </c>
      <c r="G9" s="247">
        <v>1</v>
      </c>
      <c r="H9" s="340">
        <v>1</v>
      </c>
      <c r="I9" s="247">
        <v>1</v>
      </c>
      <c r="J9" s="340">
        <v>1</v>
      </c>
      <c r="K9" s="248">
        <v>1</v>
      </c>
      <c r="L9" s="340">
        <v>1</v>
      </c>
      <c r="M9" s="248">
        <v>1</v>
      </c>
      <c r="N9" s="340">
        <v>1</v>
      </c>
      <c r="O9" s="248">
        <v>1</v>
      </c>
      <c r="P9" s="340">
        <v>1</v>
      </c>
      <c r="Q9" s="248">
        <v>1</v>
      </c>
      <c r="R9" s="340">
        <v>1</v>
      </c>
      <c r="S9" s="257">
        <v>1</v>
      </c>
      <c r="T9" s="340">
        <v>1</v>
      </c>
      <c r="U9" s="247">
        <v>4</v>
      </c>
      <c r="V9" s="338"/>
      <c r="W9" s="255">
        <v>4</v>
      </c>
      <c r="X9" s="374"/>
      <c r="Y9" s="324"/>
    </row>
    <row r="10" spans="1:25" s="39" customFormat="1" ht="12" customHeight="1">
      <c r="A10" s="47"/>
      <c r="B10" s="327" t="s">
        <v>8</v>
      </c>
      <c r="C10" s="335">
        <v>4</v>
      </c>
      <c r="D10" s="248"/>
      <c r="E10" s="255">
        <v>1</v>
      </c>
      <c r="F10" s="336">
        <v>1</v>
      </c>
      <c r="G10" s="339">
        <v>4</v>
      </c>
      <c r="H10" s="336"/>
      <c r="I10" s="339">
        <v>1</v>
      </c>
      <c r="J10" s="337">
        <v>1</v>
      </c>
      <c r="K10" s="326">
        <v>1</v>
      </c>
      <c r="L10" s="337">
        <v>1</v>
      </c>
      <c r="M10" s="326">
        <v>1</v>
      </c>
      <c r="N10" s="337">
        <v>1</v>
      </c>
      <c r="O10" s="326">
        <v>4</v>
      </c>
      <c r="P10" s="337"/>
      <c r="Q10" s="326">
        <v>4</v>
      </c>
      <c r="R10" s="337"/>
      <c r="S10" s="326">
        <v>4</v>
      </c>
      <c r="T10" s="336"/>
      <c r="U10" s="339">
        <v>4</v>
      </c>
      <c r="V10" s="338"/>
      <c r="W10" s="255">
        <v>1</v>
      </c>
      <c r="X10" s="379">
        <v>1</v>
      </c>
      <c r="Y10" s="324"/>
    </row>
    <row r="11" spans="1:25" s="39" customFormat="1" ht="12" customHeight="1">
      <c r="A11" s="47"/>
      <c r="B11" s="327" t="s">
        <v>9</v>
      </c>
      <c r="C11" s="335">
        <v>4</v>
      </c>
      <c r="D11" s="248"/>
      <c r="E11" s="247">
        <v>1</v>
      </c>
      <c r="F11" s="336">
        <v>1</v>
      </c>
      <c r="G11" s="247">
        <v>1</v>
      </c>
      <c r="H11" s="340">
        <v>1</v>
      </c>
      <c r="I11" s="247">
        <v>4</v>
      </c>
      <c r="J11" s="337"/>
      <c r="K11" s="248">
        <v>1</v>
      </c>
      <c r="L11" s="337">
        <v>1</v>
      </c>
      <c r="M11" s="248">
        <v>1</v>
      </c>
      <c r="N11" s="337">
        <v>1</v>
      </c>
      <c r="O11" s="248">
        <v>4</v>
      </c>
      <c r="P11" s="337"/>
      <c r="Q11" s="248">
        <v>4</v>
      </c>
      <c r="R11" s="337"/>
      <c r="S11" s="257">
        <v>4</v>
      </c>
      <c r="T11" s="336"/>
      <c r="U11" s="247">
        <v>1</v>
      </c>
      <c r="V11" s="338">
        <v>1</v>
      </c>
      <c r="W11" s="247">
        <v>4</v>
      </c>
      <c r="X11" s="374"/>
      <c r="Y11" s="324"/>
    </row>
    <row r="12" spans="1:25" s="39" customFormat="1" ht="12" customHeight="1">
      <c r="A12" s="47"/>
      <c r="B12" s="327" t="s">
        <v>10</v>
      </c>
      <c r="C12" s="335">
        <v>4</v>
      </c>
      <c r="D12" s="248"/>
      <c r="E12" s="247">
        <v>1</v>
      </c>
      <c r="F12" s="329">
        <v>1</v>
      </c>
      <c r="G12" s="247">
        <v>4</v>
      </c>
      <c r="H12" s="340"/>
      <c r="I12" s="247">
        <v>4</v>
      </c>
      <c r="J12" s="337"/>
      <c r="K12" s="248">
        <v>4</v>
      </c>
      <c r="L12" s="337"/>
      <c r="M12" s="248">
        <v>4</v>
      </c>
      <c r="N12" s="337"/>
      <c r="O12" s="248">
        <v>4</v>
      </c>
      <c r="P12" s="337"/>
      <c r="Q12" s="248">
        <v>4</v>
      </c>
      <c r="R12" s="337"/>
      <c r="S12" s="257">
        <v>4</v>
      </c>
      <c r="T12" s="336"/>
      <c r="U12" s="247">
        <v>4</v>
      </c>
      <c r="V12" s="338"/>
      <c r="W12" s="255">
        <v>4</v>
      </c>
      <c r="X12" s="374"/>
      <c r="Y12" s="324"/>
    </row>
    <row r="13" spans="1:25" s="39" customFormat="1" ht="12" customHeight="1">
      <c r="A13" s="47"/>
      <c r="B13" s="327" t="s">
        <v>11</v>
      </c>
      <c r="C13" s="335">
        <v>4</v>
      </c>
      <c r="D13" s="248"/>
      <c r="E13" s="255">
        <v>1</v>
      </c>
      <c r="F13" s="336">
        <v>1</v>
      </c>
      <c r="G13" s="339">
        <v>1</v>
      </c>
      <c r="H13" s="336">
        <v>1</v>
      </c>
      <c r="I13" s="247">
        <v>4</v>
      </c>
      <c r="J13" s="337"/>
      <c r="K13" s="248">
        <v>4</v>
      </c>
      <c r="L13" s="337"/>
      <c r="M13" s="248">
        <v>4</v>
      </c>
      <c r="N13" s="337"/>
      <c r="O13" s="248">
        <v>4</v>
      </c>
      <c r="P13" s="337"/>
      <c r="Q13" s="248">
        <v>4</v>
      </c>
      <c r="R13" s="337"/>
      <c r="S13" s="257">
        <v>4</v>
      </c>
      <c r="T13" s="336"/>
      <c r="U13" s="247">
        <v>4</v>
      </c>
      <c r="V13" s="338"/>
      <c r="W13" s="255">
        <v>4</v>
      </c>
      <c r="X13" s="379"/>
      <c r="Y13" s="324"/>
    </row>
    <row r="14" spans="1:25" s="39" customFormat="1" ht="12" customHeight="1">
      <c r="A14" s="47"/>
      <c r="B14" s="327" t="s">
        <v>12</v>
      </c>
      <c r="C14" s="335">
        <v>4</v>
      </c>
      <c r="D14" s="248"/>
      <c r="E14" s="341">
        <v>1</v>
      </c>
      <c r="F14" s="248">
        <v>1</v>
      </c>
      <c r="G14" s="339">
        <v>4</v>
      </c>
      <c r="H14" s="340"/>
      <c r="I14" s="247">
        <v>1</v>
      </c>
      <c r="J14" s="337">
        <v>1</v>
      </c>
      <c r="K14" s="248">
        <v>4</v>
      </c>
      <c r="L14" s="337"/>
      <c r="M14" s="248">
        <v>4</v>
      </c>
      <c r="N14" s="337"/>
      <c r="O14" s="248">
        <v>4</v>
      </c>
      <c r="P14" s="337"/>
      <c r="Q14" s="248">
        <v>4</v>
      </c>
      <c r="R14" s="337"/>
      <c r="S14" s="257">
        <v>4</v>
      </c>
      <c r="T14" s="336"/>
      <c r="U14" s="247">
        <v>2</v>
      </c>
      <c r="V14" s="338"/>
      <c r="W14" s="247">
        <v>4</v>
      </c>
      <c r="X14" s="374"/>
      <c r="Y14" s="324"/>
    </row>
    <row r="15" spans="1:25" s="39" customFormat="1" ht="12" customHeight="1">
      <c r="A15" s="47"/>
      <c r="B15" s="327" t="s">
        <v>13</v>
      </c>
      <c r="C15" s="335">
        <v>4</v>
      </c>
      <c r="D15" s="248"/>
      <c r="E15" s="247">
        <v>1</v>
      </c>
      <c r="F15" s="336">
        <v>1</v>
      </c>
      <c r="G15" s="247">
        <v>1</v>
      </c>
      <c r="H15" s="336">
        <v>1</v>
      </c>
      <c r="I15" s="247">
        <v>4</v>
      </c>
      <c r="J15" s="337"/>
      <c r="K15" s="248">
        <v>4</v>
      </c>
      <c r="L15" s="337"/>
      <c r="M15" s="248">
        <v>4</v>
      </c>
      <c r="N15" s="337"/>
      <c r="O15" s="248">
        <v>4</v>
      </c>
      <c r="P15" s="337"/>
      <c r="Q15" s="248">
        <v>4</v>
      </c>
      <c r="R15" s="337"/>
      <c r="S15" s="257">
        <v>4</v>
      </c>
      <c r="T15" s="336"/>
      <c r="U15" s="247">
        <v>4</v>
      </c>
      <c r="V15" s="338"/>
      <c r="W15" s="247">
        <v>1</v>
      </c>
      <c r="X15" s="379">
        <v>1</v>
      </c>
      <c r="Y15" s="324"/>
    </row>
    <row r="16" spans="1:25" s="39" customFormat="1" ht="12" customHeight="1">
      <c r="A16" s="47"/>
      <c r="B16" s="327" t="s">
        <v>14</v>
      </c>
      <c r="C16" s="335">
        <v>4</v>
      </c>
      <c r="D16" s="248"/>
      <c r="E16" s="247">
        <v>1</v>
      </c>
      <c r="F16" s="329">
        <v>2</v>
      </c>
      <c r="G16" s="247">
        <v>1</v>
      </c>
      <c r="H16" s="340">
        <v>2</v>
      </c>
      <c r="I16" s="247">
        <v>4</v>
      </c>
      <c r="J16" s="340"/>
      <c r="K16" s="248">
        <v>1</v>
      </c>
      <c r="L16" s="340">
        <v>2</v>
      </c>
      <c r="M16" s="248">
        <v>1</v>
      </c>
      <c r="N16" s="340">
        <v>2</v>
      </c>
      <c r="O16" s="248">
        <v>1</v>
      </c>
      <c r="P16" s="340">
        <v>2</v>
      </c>
      <c r="Q16" s="248">
        <v>4</v>
      </c>
      <c r="R16" s="340"/>
      <c r="S16" s="257">
        <v>4</v>
      </c>
      <c r="T16" s="340"/>
      <c r="U16" s="247">
        <v>4</v>
      </c>
      <c r="V16" s="325"/>
      <c r="W16" s="255">
        <v>1</v>
      </c>
      <c r="X16" s="374">
        <v>2</v>
      </c>
      <c r="Y16" s="324"/>
    </row>
    <row r="17" spans="1:25" s="39" customFormat="1" ht="12" customHeight="1">
      <c r="A17" s="47"/>
      <c r="B17" s="327" t="s">
        <v>15</v>
      </c>
      <c r="C17" s="335">
        <v>4</v>
      </c>
      <c r="D17" s="248"/>
      <c r="E17" s="247">
        <v>1</v>
      </c>
      <c r="F17" s="336">
        <v>2</v>
      </c>
      <c r="G17" s="247">
        <v>1</v>
      </c>
      <c r="H17" s="340">
        <v>2</v>
      </c>
      <c r="I17" s="341">
        <v>4</v>
      </c>
      <c r="J17" s="249"/>
      <c r="K17" s="257">
        <v>1</v>
      </c>
      <c r="L17" s="249">
        <v>2</v>
      </c>
      <c r="M17" s="257">
        <v>1</v>
      </c>
      <c r="N17" s="249">
        <v>2</v>
      </c>
      <c r="O17" s="257">
        <v>1</v>
      </c>
      <c r="P17" s="249">
        <v>2</v>
      </c>
      <c r="Q17" s="257">
        <v>4</v>
      </c>
      <c r="R17" s="249"/>
      <c r="S17" s="257">
        <v>1</v>
      </c>
      <c r="T17" s="248">
        <v>2</v>
      </c>
      <c r="U17" s="247">
        <v>4</v>
      </c>
      <c r="V17" s="338"/>
      <c r="W17" s="255">
        <v>4</v>
      </c>
      <c r="X17" s="374"/>
      <c r="Y17" s="324"/>
    </row>
    <row r="18" spans="1:25" s="39" customFormat="1" ht="12" customHeight="1">
      <c r="A18" s="47"/>
      <c r="B18" s="327" t="s">
        <v>16</v>
      </c>
      <c r="C18" s="335">
        <v>4</v>
      </c>
      <c r="D18" s="248"/>
      <c r="E18" s="247">
        <v>1</v>
      </c>
      <c r="F18" s="329">
        <v>1</v>
      </c>
      <c r="G18" s="247">
        <v>1</v>
      </c>
      <c r="H18" s="340">
        <v>1</v>
      </c>
      <c r="I18" s="341">
        <v>4</v>
      </c>
      <c r="J18" s="326"/>
      <c r="K18" s="257">
        <v>4</v>
      </c>
      <c r="L18" s="326"/>
      <c r="M18" s="257">
        <v>2</v>
      </c>
      <c r="N18" s="326"/>
      <c r="O18" s="257">
        <v>2</v>
      </c>
      <c r="P18" s="326"/>
      <c r="Q18" s="257">
        <v>2</v>
      </c>
      <c r="R18" s="326"/>
      <c r="S18" s="257">
        <v>2</v>
      </c>
      <c r="T18" s="326"/>
      <c r="U18" s="247">
        <v>4</v>
      </c>
      <c r="V18" s="325"/>
      <c r="W18" s="255">
        <v>1</v>
      </c>
      <c r="X18" s="374">
        <v>1</v>
      </c>
      <c r="Y18" s="324"/>
    </row>
    <row r="19" spans="1:25" s="39" customFormat="1" ht="12" customHeight="1">
      <c r="A19" s="47"/>
      <c r="B19" s="327" t="s">
        <v>17</v>
      </c>
      <c r="C19" s="335">
        <v>4</v>
      </c>
      <c r="D19" s="248"/>
      <c r="E19" s="247">
        <v>1</v>
      </c>
      <c r="F19" s="336">
        <v>1</v>
      </c>
      <c r="G19" s="341">
        <v>4</v>
      </c>
      <c r="H19" s="248"/>
      <c r="I19" s="339">
        <v>4</v>
      </c>
      <c r="J19" s="249"/>
      <c r="K19" s="326">
        <v>4</v>
      </c>
      <c r="L19" s="249"/>
      <c r="M19" s="326">
        <v>4</v>
      </c>
      <c r="N19" s="249"/>
      <c r="O19" s="326">
        <v>4</v>
      </c>
      <c r="P19" s="249"/>
      <c r="Q19" s="326">
        <v>4</v>
      </c>
      <c r="R19" s="249"/>
      <c r="S19" s="326">
        <v>4</v>
      </c>
      <c r="T19" s="248"/>
      <c r="U19" s="342">
        <v>4</v>
      </c>
      <c r="V19" s="338"/>
      <c r="W19" s="255">
        <v>4</v>
      </c>
      <c r="X19" s="379"/>
      <c r="Y19" s="324"/>
    </row>
    <row r="20" spans="1:25" s="39" customFormat="1" ht="12" customHeight="1">
      <c r="A20" s="47"/>
      <c r="B20" s="327" t="s">
        <v>18</v>
      </c>
      <c r="C20" s="335">
        <v>4</v>
      </c>
      <c r="D20" s="248"/>
      <c r="E20" s="255">
        <v>1</v>
      </c>
      <c r="F20" s="336">
        <v>1</v>
      </c>
      <c r="G20" s="339">
        <v>4</v>
      </c>
      <c r="H20" s="336"/>
      <c r="I20" s="339">
        <v>4</v>
      </c>
      <c r="J20" s="337"/>
      <c r="K20" s="326">
        <v>4</v>
      </c>
      <c r="L20" s="337"/>
      <c r="M20" s="326">
        <v>4</v>
      </c>
      <c r="N20" s="337"/>
      <c r="O20" s="326">
        <v>4</v>
      </c>
      <c r="P20" s="337"/>
      <c r="Q20" s="326">
        <v>4</v>
      </c>
      <c r="R20" s="337"/>
      <c r="S20" s="326">
        <v>4</v>
      </c>
      <c r="T20" s="336"/>
      <c r="U20" s="342">
        <v>4</v>
      </c>
      <c r="V20" s="338"/>
      <c r="W20" s="255">
        <v>4</v>
      </c>
      <c r="X20" s="379"/>
      <c r="Y20" s="324"/>
    </row>
    <row r="21" spans="1:25" s="39" customFormat="1" ht="12" customHeight="1">
      <c r="A21" s="47"/>
      <c r="B21" s="327" t="s">
        <v>19</v>
      </c>
      <c r="C21" s="335">
        <v>4</v>
      </c>
      <c r="D21" s="248"/>
      <c r="E21" s="247">
        <v>1</v>
      </c>
      <c r="F21" s="336">
        <v>2</v>
      </c>
      <c r="G21" s="247">
        <v>4</v>
      </c>
      <c r="H21" s="340"/>
      <c r="I21" s="247">
        <v>4</v>
      </c>
      <c r="J21" s="337"/>
      <c r="K21" s="248">
        <v>4</v>
      </c>
      <c r="L21" s="337"/>
      <c r="M21" s="248">
        <v>4</v>
      </c>
      <c r="N21" s="337"/>
      <c r="O21" s="248">
        <v>4</v>
      </c>
      <c r="P21" s="337"/>
      <c r="Q21" s="248">
        <v>4</v>
      </c>
      <c r="R21" s="337"/>
      <c r="S21" s="257">
        <v>4</v>
      </c>
      <c r="T21" s="336"/>
      <c r="U21" s="247">
        <v>4</v>
      </c>
      <c r="V21" s="338"/>
      <c r="W21" s="341">
        <v>4</v>
      </c>
      <c r="X21" s="374"/>
      <c r="Y21" s="324"/>
    </row>
    <row r="22" spans="1:25" s="39" customFormat="1" ht="12" customHeight="1">
      <c r="A22" s="47"/>
      <c r="B22" s="327" t="s">
        <v>20</v>
      </c>
      <c r="C22" s="335">
        <v>4</v>
      </c>
      <c r="D22" s="248"/>
      <c r="E22" s="247">
        <v>2</v>
      </c>
      <c r="F22" s="336"/>
      <c r="G22" s="247">
        <v>2</v>
      </c>
      <c r="H22" s="340"/>
      <c r="I22" s="247">
        <v>4</v>
      </c>
      <c r="J22" s="337"/>
      <c r="K22" s="248">
        <v>4</v>
      </c>
      <c r="L22" s="337"/>
      <c r="M22" s="248">
        <v>2</v>
      </c>
      <c r="N22" s="337"/>
      <c r="O22" s="248">
        <v>2</v>
      </c>
      <c r="P22" s="337"/>
      <c r="Q22" s="248">
        <v>4</v>
      </c>
      <c r="R22" s="337"/>
      <c r="S22" s="257">
        <v>4</v>
      </c>
      <c r="T22" s="336"/>
      <c r="U22" s="247">
        <v>4</v>
      </c>
      <c r="V22" s="338"/>
      <c r="W22" s="247">
        <v>4</v>
      </c>
      <c r="X22" s="374"/>
      <c r="Y22" s="324"/>
    </row>
    <row r="23" spans="1:25" s="39" customFormat="1" ht="12" customHeight="1">
      <c r="A23" s="47"/>
      <c r="B23" s="327" t="s">
        <v>21</v>
      </c>
      <c r="C23" s="335">
        <v>4</v>
      </c>
      <c r="D23" s="248"/>
      <c r="E23" s="247">
        <v>1</v>
      </c>
      <c r="F23" s="336">
        <v>1</v>
      </c>
      <c r="G23" s="247">
        <v>1</v>
      </c>
      <c r="H23" s="340">
        <v>1</v>
      </c>
      <c r="I23" s="247">
        <v>4</v>
      </c>
      <c r="J23" s="337"/>
      <c r="K23" s="248">
        <v>4</v>
      </c>
      <c r="L23" s="337"/>
      <c r="M23" s="248">
        <v>4</v>
      </c>
      <c r="N23" s="337"/>
      <c r="O23" s="248">
        <v>4</v>
      </c>
      <c r="P23" s="337"/>
      <c r="Q23" s="248">
        <v>4</v>
      </c>
      <c r="R23" s="337"/>
      <c r="S23" s="257">
        <v>4</v>
      </c>
      <c r="T23" s="336"/>
      <c r="U23" s="247">
        <v>4</v>
      </c>
      <c r="V23" s="338"/>
      <c r="W23" s="247">
        <v>1</v>
      </c>
      <c r="X23" s="374">
        <v>1</v>
      </c>
      <c r="Y23" s="324"/>
    </row>
    <row r="24" spans="1:25" s="39" customFormat="1" ht="12" customHeight="1">
      <c r="A24" s="47"/>
      <c r="B24" s="327" t="s">
        <v>22</v>
      </c>
      <c r="C24" s="335">
        <v>4</v>
      </c>
      <c r="D24" s="248"/>
      <c r="E24" s="247">
        <v>1</v>
      </c>
      <c r="F24" s="336">
        <v>1</v>
      </c>
      <c r="G24" s="247">
        <v>4</v>
      </c>
      <c r="H24" s="340"/>
      <c r="I24" s="247">
        <v>1</v>
      </c>
      <c r="J24" s="337">
        <v>1</v>
      </c>
      <c r="K24" s="248">
        <v>1</v>
      </c>
      <c r="L24" s="337">
        <v>1</v>
      </c>
      <c r="M24" s="248">
        <v>1</v>
      </c>
      <c r="N24" s="337">
        <v>1</v>
      </c>
      <c r="O24" s="248">
        <v>1</v>
      </c>
      <c r="P24" s="337">
        <v>1</v>
      </c>
      <c r="Q24" s="248">
        <v>4</v>
      </c>
      <c r="R24" s="337"/>
      <c r="S24" s="257">
        <v>4</v>
      </c>
      <c r="T24" s="336"/>
      <c r="U24" s="247">
        <v>4</v>
      </c>
      <c r="V24" s="338"/>
      <c r="W24" s="247">
        <v>4</v>
      </c>
      <c r="X24" s="379"/>
      <c r="Y24" s="324"/>
    </row>
    <row r="25" spans="1:25" s="39" customFormat="1" ht="12" customHeight="1">
      <c r="A25" s="47"/>
      <c r="B25" s="327" t="s">
        <v>23</v>
      </c>
      <c r="C25" s="335">
        <v>4</v>
      </c>
      <c r="D25" s="248"/>
      <c r="E25" s="255">
        <v>1</v>
      </c>
      <c r="F25" s="336">
        <v>1</v>
      </c>
      <c r="G25" s="339">
        <v>1</v>
      </c>
      <c r="H25" s="336">
        <v>1</v>
      </c>
      <c r="I25" s="339">
        <v>1</v>
      </c>
      <c r="J25" s="337">
        <v>1</v>
      </c>
      <c r="K25" s="326">
        <v>1</v>
      </c>
      <c r="L25" s="337">
        <v>1</v>
      </c>
      <c r="M25" s="326">
        <v>1</v>
      </c>
      <c r="N25" s="337">
        <v>1</v>
      </c>
      <c r="O25" s="326">
        <v>1</v>
      </c>
      <c r="P25" s="337">
        <v>1</v>
      </c>
      <c r="Q25" s="326">
        <v>1</v>
      </c>
      <c r="R25" s="337">
        <v>1</v>
      </c>
      <c r="S25" s="326">
        <v>1</v>
      </c>
      <c r="T25" s="336">
        <v>1</v>
      </c>
      <c r="U25" s="339">
        <v>4</v>
      </c>
      <c r="V25" s="338"/>
      <c r="W25" s="255">
        <v>1</v>
      </c>
      <c r="X25" s="379">
        <v>1</v>
      </c>
      <c r="Y25" s="324"/>
    </row>
    <row r="26" spans="1:25" s="39" customFormat="1" ht="12" customHeight="1">
      <c r="A26" s="47"/>
      <c r="B26" s="327" t="s">
        <v>24</v>
      </c>
      <c r="C26" s="335">
        <v>4</v>
      </c>
      <c r="D26" s="248"/>
      <c r="E26" s="255">
        <v>1</v>
      </c>
      <c r="F26" s="336">
        <v>2</v>
      </c>
      <c r="G26" s="339">
        <v>4</v>
      </c>
      <c r="H26" s="336"/>
      <c r="I26" s="339">
        <v>2</v>
      </c>
      <c r="J26" s="337">
        <v>2</v>
      </c>
      <c r="K26" s="326">
        <v>3</v>
      </c>
      <c r="L26" s="337">
        <v>2</v>
      </c>
      <c r="M26" s="326">
        <v>3</v>
      </c>
      <c r="N26" s="337">
        <v>2</v>
      </c>
      <c r="O26" s="326">
        <v>4</v>
      </c>
      <c r="P26" s="337"/>
      <c r="Q26" s="326">
        <v>4</v>
      </c>
      <c r="R26" s="337"/>
      <c r="S26" s="326">
        <v>4</v>
      </c>
      <c r="T26" s="336"/>
      <c r="U26" s="339">
        <v>4</v>
      </c>
      <c r="V26" s="338"/>
      <c r="W26" s="255">
        <v>3</v>
      </c>
      <c r="X26" s="379">
        <v>2</v>
      </c>
      <c r="Y26" s="324"/>
    </row>
    <row r="27" spans="1:25" s="39" customFormat="1" ht="12" customHeight="1">
      <c r="A27" s="47"/>
      <c r="B27" s="327" t="s">
        <v>25</v>
      </c>
      <c r="C27" s="335">
        <v>4</v>
      </c>
      <c r="D27" s="248"/>
      <c r="E27" s="247">
        <v>1</v>
      </c>
      <c r="F27" s="336">
        <v>2</v>
      </c>
      <c r="G27" s="339">
        <v>1</v>
      </c>
      <c r="H27" s="336">
        <v>2</v>
      </c>
      <c r="I27" s="339">
        <v>4</v>
      </c>
      <c r="J27" s="337"/>
      <c r="K27" s="326">
        <v>4</v>
      </c>
      <c r="L27" s="337"/>
      <c r="M27" s="326">
        <v>4</v>
      </c>
      <c r="N27" s="337"/>
      <c r="O27" s="326">
        <v>4</v>
      </c>
      <c r="P27" s="337"/>
      <c r="Q27" s="326">
        <v>4</v>
      </c>
      <c r="R27" s="337"/>
      <c r="S27" s="326">
        <v>4</v>
      </c>
      <c r="T27" s="336"/>
      <c r="U27" s="339">
        <v>2</v>
      </c>
      <c r="V27" s="338"/>
      <c r="W27" s="255">
        <v>1</v>
      </c>
      <c r="X27" s="379">
        <v>2</v>
      </c>
      <c r="Y27" s="324"/>
    </row>
    <row r="28" spans="1:25" s="39" customFormat="1" ht="12" customHeight="1">
      <c r="A28" s="47"/>
      <c r="B28" s="327" t="s">
        <v>26</v>
      </c>
      <c r="C28" s="335">
        <v>4</v>
      </c>
      <c r="D28" s="248"/>
      <c r="E28" s="247">
        <v>1</v>
      </c>
      <c r="F28" s="336">
        <v>2</v>
      </c>
      <c r="G28" s="247">
        <v>1</v>
      </c>
      <c r="H28" s="336">
        <v>2</v>
      </c>
      <c r="I28" s="247">
        <v>1</v>
      </c>
      <c r="J28" s="340">
        <v>2</v>
      </c>
      <c r="K28" s="248">
        <v>1</v>
      </c>
      <c r="L28" s="340">
        <v>2</v>
      </c>
      <c r="M28" s="248">
        <v>1</v>
      </c>
      <c r="N28" s="340">
        <v>2</v>
      </c>
      <c r="O28" s="248">
        <v>4</v>
      </c>
      <c r="P28" s="340"/>
      <c r="Q28" s="248">
        <v>4</v>
      </c>
      <c r="R28" s="340"/>
      <c r="S28" s="257">
        <v>4</v>
      </c>
      <c r="T28" s="340"/>
      <c r="U28" s="247">
        <v>4</v>
      </c>
      <c r="V28" s="325"/>
      <c r="W28" s="247">
        <v>1</v>
      </c>
      <c r="X28" s="374">
        <v>2</v>
      </c>
      <c r="Y28" s="324"/>
    </row>
    <row r="29" spans="1:25" s="39" customFormat="1" ht="12" customHeight="1">
      <c r="A29" s="47"/>
      <c r="B29" s="327" t="s">
        <v>27</v>
      </c>
      <c r="C29" s="335">
        <v>4</v>
      </c>
      <c r="D29" s="248"/>
      <c r="E29" s="247">
        <v>1</v>
      </c>
      <c r="F29" s="336">
        <v>2</v>
      </c>
      <c r="G29" s="339">
        <v>4</v>
      </c>
      <c r="H29" s="336"/>
      <c r="I29" s="247">
        <v>1</v>
      </c>
      <c r="J29" s="337">
        <v>2</v>
      </c>
      <c r="K29" s="248">
        <v>1</v>
      </c>
      <c r="L29" s="337">
        <v>2</v>
      </c>
      <c r="M29" s="248">
        <v>1</v>
      </c>
      <c r="N29" s="337">
        <v>2</v>
      </c>
      <c r="O29" s="248">
        <v>1</v>
      </c>
      <c r="P29" s="337">
        <v>2</v>
      </c>
      <c r="Q29" s="248">
        <v>4</v>
      </c>
      <c r="R29" s="337"/>
      <c r="S29" s="257">
        <v>4</v>
      </c>
      <c r="T29" s="336"/>
      <c r="U29" s="247">
        <v>1</v>
      </c>
      <c r="V29" s="338">
        <v>2</v>
      </c>
      <c r="W29" s="255">
        <v>1</v>
      </c>
      <c r="X29" s="379">
        <v>2</v>
      </c>
      <c r="Y29" s="324"/>
    </row>
    <row r="30" spans="1:25" s="39" customFormat="1" ht="12" customHeight="1">
      <c r="A30" s="47"/>
      <c r="B30" s="327" t="s">
        <v>28</v>
      </c>
      <c r="C30" s="335">
        <v>4</v>
      </c>
      <c r="D30" s="248"/>
      <c r="E30" s="247">
        <v>1</v>
      </c>
      <c r="F30" s="336">
        <v>1</v>
      </c>
      <c r="G30" s="339">
        <v>2</v>
      </c>
      <c r="H30" s="336"/>
      <c r="I30" s="339">
        <v>4</v>
      </c>
      <c r="J30" s="337"/>
      <c r="K30" s="326">
        <v>2</v>
      </c>
      <c r="L30" s="337"/>
      <c r="M30" s="326">
        <v>2</v>
      </c>
      <c r="N30" s="337"/>
      <c r="O30" s="326">
        <v>4</v>
      </c>
      <c r="P30" s="337"/>
      <c r="Q30" s="326">
        <v>4</v>
      </c>
      <c r="R30" s="337"/>
      <c r="S30" s="326">
        <v>4</v>
      </c>
      <c r="T30" s="336"/>
      <c r="U30" s="339">
        <v>4</v>
      </c>
      <c r="V30" s="338"/>
      <c r="W30" s="255">
        <v>2</v>
      </c>
      <c r="X30" s="379"/>
      <c r="Y30" s="324"/>
    </row>
    <row r="31" spans="1:25" s="39" customFormat="1" ht="12" customHeight="1">
      <c r="A31" s="47"/>
      <c r="B31" s="327" t="s">
        <v>29</v>
      </c>
      <c r="C31" s="335">
        <v>4</v>
      </c>
      <c r="D31" s="248"/>
      <c r="E31" s="247">
        <v>2</v>
      </c>
      <c r="F31" s="329"/>
      <c r="G31" s="247">
        <v>2</v>
      </c>
      <c r="H31" s="340"/>
      <c r="I31" s="247">
        <v>2</v>
      </c>
      <c r="J31" s="340"/>
      <c r="K31" s="248">
        <v>2</v>
      </c>
      <c r="L31" s="340"/>
      <c r="M31" s="248">
        <v>2</v>
      </c>
      <c r="N31" s="340"/>
      <c r="O31" s="248">
        <v>2</v>
      </c>
      <c r="P31" s="340"/>
      <c r="Q31" s="248">
        <v>2</v>
      </c>
      <c r="R31" s="340"/>
      <c r="S31" s="257">
        <v>2</v>
      </c>
      <c r="T31" s="340"/>
      <c r="U31" s="247">
        <v>2</v>
      </c>
      <c r="V31" s="325"/>
      <c r="W31" s="255">
        <v>2</v>
      </c>
      <c r="X31" s="374"/>
      <c r="Y31" s="324"/>
    </row>
    <row r="32" spans="1:25" s="39" customFormat="1" ht="12" customHeight="1">
      <c r="A32" s="47"/>
      <c r="B32" s="327" t="s">
        <v>30</v>
      </c>
      <c r="C32" s="335">
        <v>4</v>
      </c>
      <c r="D32" s="248"/>
      <c r="E32" s="255">
        <v>1</v>
      </c>
      <c r="F32" s="336">
        <v>1</v>
      </c>
      <c r="G32" s="339">
        <v>2</v>
      </c>
      <c r="H32" s="336"/>
      <c r="I32" s="339">
        <v>2</v>
      </c>
      <c r="J32" s="337"/>
      <c r="K32" s="326">
        <v>2</v>
      </c>
      <c r="L32" s="337"/>
      <c r="M32" s="326">
        <v>2</v>
      </c>
      <c r="N32" s="337"/>
      <c r="O32" s="326">
        <v>2</v>
      </c>
      <c r="P32" s="337"/>
      <c r="Q32" s="326">
        <v>2</v>
      </c>
      <c r="R32" s="337"/>
      <c r="S32" s="326">
        <v>2</v>
      </c>
      <c r="T32" s="336"/>
      <c r="U32" s="339">
        <v>2</v>
      </c>
      <c r="V32" s="338"/>
      <c r="W32" s="255">
        <v>2</v>
      </c>
      <c r="X32" s="374"/>
      <c r="Y32" s="324"/>
    </row>
    <row r="33" spans="1:25" s="39" customFormat="1" ht="12" customHeight="1">
      <c r="A33" s="47"/>
      <c r="B33" s="327" t="s">
        <v>31</v>
      </c>
      <c r="C33" s="335">
        <v>4</v>
      </c>
      <c r="D33" s="248"/>
      <c r="E33" s="247">
        <v>1</v>
      </c>
      <c r="F33" s="329">
        <v>1</v>
      </c>
      <c r="G33" s="247">
        <v>1</v>
      </c>
      <c r="H33" s="336">
        <v>1</v>
      </c>
      <c r="I33" s="247">
        <v>1</v>
      </c>
      <c r="J33" s="340">
        <v>1</v>
      </c>
      <c r="K33" s="248">
        <v>1</v>
      </c>
      <c r="L33" s="340">
        <v>1</v>
      </c>
      <c r="M33" s="248">
        <v>1</v>
      </c>
      <c r="N33" s="340">
        <v>1</v>
      </c>
      <c r="O33" s="248">
        <v>1</v>
      </c>
      <c r="P33" s="340">
        <v>1</v>
      </c>
      <c r="Q33" s="248">
        <v>1</v>
      </c>
      <c r="R33" s="340">
        <v>1</v>
      </c>
      <c r="S33" s="257">
        <v>4</v>
      </c>
      <c r="T33" s="340"/>
      <c r="U33" s="247">
        <v>1</v>
      </c>
      <c r="V33" s="325">
        <v>1</v>
      </c>
      <c r="W33" s="247">
        <v>1</v>
      </c>
      <c r="X33" s="374">
        <v>1</v>
      </c>
      <c r="Y33" s="324"/>
    </row>
    <row r="34" spans="1:25" s="39" customFormat="1" ht="12" customHeight="1">
      <c r="A34" s="47"/>
      <c r="B34" s="327" t="s">
        <v>209</v>
      </c>
      <c r="C34" s="335">
        <v>4</v>
      </c>
      <c r="D34" s="248"/>
      <c r="E34" s="247">
        <v>2</v>
      </c>
      <c r="F34" s="329"/>
      <c r="G34" s="247">
        <v>2</v>
      </c>
      <c r="H34" s="340"/>
      <c r="I34" s="247">
        <v>2</v>
      </c>
      <c r="J34" s="340"/>
      <c r="K34" s="248">
        <v>2</v>
      </c>
      <c r="L34" s="340"/>
      <c r="M34" s="248">
        <v>2</v>
      </c>
      <c r="N34" s="340"/>
      <c r="O34" s="248">
        <v>2</v>
      </c>
      <c r="P34" s="340"/>
      <c r="Q34" s="248">
        <v>2</v>
      </c>
      <c r="R34" s="340"/>
      <c r="S34" s="257">
        <v>2</v>
      </c>
      <c r="T34" s="340"/>
      <c r="U34" s="247">
        <v>2</v>
      </c>
      <c r="V34" s="325"/>
      <c r="W34" s="255">
        <v>2</v>
      </c>
      <c r="X34" s="374"/>
      <c r="Y34" s="324"/>
    </row>
    <row r="35" spans="1:25" s="39" customFormat="1" ht="12" customHeight="1">
      <c r="A35" s="47"/>
      <c r="B35" s="327" t="s">
        <v>33</v>
      </c>
      <c r="C35" s="335">
        <v>4</v>
      </c>
      <c r="D35" s="248"/>
      <c r="E35" s="247">
        <v>2</v>
      </c>
      <c r="F35" s="329"/>
      <c r="G35" s="247">
        <v>2</v>
      </c>
      <c r="H35" s="340"/>
      <c r="I35" s="247">
        <v>2</v>
      </c>
      <c r="J35" s="340"/>
      <c r="K35" s="248">
        <v>2</v>
      </c>
      <c r="L35" s="340"/>
      <c r="M35" s="248">
        <v>2</v>
      </c>
      <c r="N35" s="340"/>
      <c r="O35" s="248">
        <v>2</v>
      </c>
      <c r="P35" s="340"/>
      <c r="Q35" s="248">
        <v>2</v>
      </c>
      <c r="R35" s="340"/>
      <c r="S35" s="257">
        <v>2</v>
      </c>
      <c r="T35" s="340"/>
      <c r="U35" s="247">
        <v>2</v>
      </c>
      <c r="V35" s="325"/>
      <c r="W35" s="255">
        <v>2</v>
      </c>
      <c r="X35" s="374"/>
      <c r="Y35" s="324"/>
    </row>
    <row r="36" spans="1:25" s="39" customFormat="1" ht="12" customHeight="1">
      <c r="A36" s="47"/>
      <c r="B36" s="327" t="s">
        <v>34</v>
      </c>
      <c r="C36" s="335">
        <v>4</v>
      </c>
      <c r="D36" s="248"/>
      <c r="E36" s="247">
        <v>1</v>
      </c>
      <c r="F36" s="336">
        <v>1</v>
      </c>
      <c r="G36" s="339">
        <v>3</v>
      </c>
      <c r="H36" s="336">
        <v>1</v>
      </c>
      <c r="I36" s="339">
        <v>2</v>
      </c>
      <c r="J36" s="337"/>
      <c r="K36" s="326">
        <v>2</v>
      </c>
      <c r="L36" s="337"/>
      <c r="M36" s="326">
        <v>2</v>
      </c>
      <c r="N36" s="337"/>
      <c r="O36" s="326">
        <v>2</v>
      </c>
      <c r="P36" s="337"/>
      <c r="Q36" s="326">
        <v>2</v>
      </c>
      <c r="R36" s="337"/>
      <c r="S36" s="326">
        <v>2</v>
      </c>
      <c r="T36" s="336"/>
      <c r="U36" s="339">
        <v>4</v>
      </c>
      <c r="V36" s="338"/>
      <c r="W36" s="255">
        <v>1</v>
      </c>
      <c r="X36" s="374">
        <v>1</v>
      </c>
      <c r="Y36" s="324"/>
    </row>
    <row r="37" spans="1:25" s="39" customFormat="1" ht="12" customHeight="1">
      <c r="A37" s="47"/>
      <c r="B37" s="327" t="s">
        <v>35</v>
      </c>
      <c r="C37" s="335">
        <v>4</v>
      </c>
      <c r="D37" s="248"/>
      <c r="E37" s="247">
        <v>1</v>
      </c>
      <c r="F37" s="336">
        <v>1</v>
      </c>
      <c r="G37" s="247">
        <v>1</v>
      </c>
      <c r="H37" s="340">
        <v>1</v>
      </c>
      <c r="I37" s="247">
        <v>1</v>
      </c>
      <c r="J37" s="340">
        <v>1</v>
      </c>
      <c r="K37" s="248">
        <v>1</v>
      </c>
      <c r="L37" s="340">
        <v>1</v>
      </c>
      <c r="M37" s="248">
        <v>1</v>
      </c>
      <c r="N37" s="340">
        <v>1</v>
      </c>
      <c r="O37" s="248">
        <v>1</v>
      </c>
      <c r="P37" s="340">
        <v>1</v>
      </c>
      <c r="Q37" s="248">
        <v>1</v>
      </c>
      <c r="R37" s="340">
        <v>1</v>
      </c>
      <c r="S37" s="257">
        <v>4</v>
      </c>
      <c r="T37" s="340"/>
      <c r="U37" s="247">
        <v>4</v>
      </c>
      <c r="V37" s="325"/>
      <c r="W37" s="255">
        <v>1</v>
      </c>
      <c r="X37" s="374">
        <v>1</v>
      </c>
      <c r="Y37" s="324"/>
    </row>
    <row r="38" spans="1:25" s="39" customFormat="1" ht="12" customHeight="1">
      <c r="A38" s="47"/>
      <c r="B38" s="327" t="s">
        <v>36</v>
      </c>
      <c r="C38" s="335">
        <v>4</v>
      </c>
      <c r="D38" s="248"/>
      <c r="E38" s="255">
        <v>1</v>
      </c>
      <c r="F38" s="336">
        <v>1</v>
      </c>
      <c r="G38" s="339">
        <v>2</v>
      </c>
      <c r="H38" s="340"/>
      <c r="I38" s="339">
        <v>2</v>
      </c>
      <c r="J38" s="337"/>
      <c r="K38" s="326">
        <v>2</v>
      </c>
      <c r="L38" s="337"/>
      <c r="M38" s="326">
        <v>2</v>
      </c>
      <c r="N38" s="337"/>
      <c r="O38" s="326">
        <v>2</v>
      </c>
      <c r="P38" s="337"/>
      <c r="Q38" s="326">
        <v>1</v>
      </c>
      <c r="R38" s="337">
        <v>1</v>
      </c>
      <c r="S38" s="326">
        <v>2</v>
      </c>
      <c r="T38" s="336"/>
      <c r="U38" s="339">
        <v>4</v>
      </c>
      <c r="V38" s="338"/>
      <c r="W38" s="255">
        <v>1</v>
      </c>
      <c r="X38" s="374">
        <v>1</v>
      </c>
      <c r="Y38" s="324"/>
    </row>
    <row r="39" spans="1:25" s="39" customFormat="1" ht="12" customHeight="1">
      <c r="A39" s="47"/>
      <c r="B39" s="327" t="s">
        <v>37</v>
      </c>
      <c r="C39" s="335">
        <v>4</v>
      </c>
      <c r="D39" s="248"/>
      <c r="E39" s="255">
        <v>4</v>
      </c>
      <c r="F39" s="336"/>
      <c r="G39" s="339">
        <v>4</v>
      </c>
      <c r="H39" s="336"/>
      <c r="I39" s="339">
        <v>4</v>
      </c>
      <c r="J39" s="337"/>
      <c r="K39" s="326">
        <v>4</v>
      </c>
      <c r="L39" s="337"/>
      <c r="M39" s="326">
        <v>4</v>
      </c>
      <c r="N39" s="337"/>
      <c r="O39" s="326">
        <v>4</v>
      </c>
      <c r="P39" s="337"/>
      <c r="Q39" s="326">
        <v>4</v>
      </c>
      <c r="R39" s="337"/>
      <c r="S39" s="326">
        <v>4</v>
      </c>
      <c r="T39" s="336"/>
      <c r="U39" s="339">
        <v>4</v>
      </c>
      <c r="V39" s="338"/>
      <c r="W39" s="255">
        <v>4</v>
      </c>
      <c r="X39" s="374"/>
      <c r="Y39" s="324"/>
    </row>
    <row r="40" spans="1:25" s="39" customFormat="1" ht="12" customHeight="1">
      <c r="A40" s="47"/>
      <c r="B40" s="327" t="s">
        <v>38</v>
      </c>
      <c r="C40" s="335">
        <v>4</v>
      </c>
      <c r="D40" s="248"/>
      <c r="E40" s="247">
        <v>1</v>
      </c>
      <c r="F40" s="336">
        <v>1</v>
      </c>
      <c r="G40" s="247">
        <v>1</v>
      </c>
      <c r="H40" s="336">
        <v>1</v>
      </c>
      <c r="I40" s="339">
        <v>1</v>
      </c>
      <c r="J40" s="337">
        <v>1</v>
      </c>
      <c r="K40" s="326">
        <v>1</v>
      </c>
      <c r="L40" s="337">
        <v>1</v>
      </c>
      <c r="M40" s="326">
        <v>1</v>
      </c>
      <c r="N40" s="337">
        <v>1</v>
      </c>
      <c r="O40" s="326">
        <v>1</v>
      </c>
      <c r="P40" s="337">
        <v>1</v>
      </c>
      <c r="Q40" s="326">
        <v>1</v>
      </c>
      <c r="R40" s="337">
        <v>1</v>
      </c>
      <c r="S40" s="326">
        <v>1</v>
      </c>
      <c r="T40" s="336">
        <v>1</v>
      </c>
      <c r="U40" s="339">
        <v>1</v>
      </c>
      <c r="V40" s="338">
        <v>1</v>
      </c>
      <c r="W40" s="255">
        <v>4</v>
      </c>
      <c r="X40" s="374"/>
      <c r="Y40" s="324"/>
    </row>
    <row r="41" spans="1:25" s="39" customFormat="1" ht="12" customHeight="1">
      <c r="A41" s="47"/>
      <c r="B41" s="327" t="s">
        <v>39</v>
      </c>
      <c r="C41" s="335">
        <v>4</v>
      </c>
      <c r="D41" s="248"/>
      <c r="E41" s="247">
        <v>1</v>
      </c>
      <c r="F41" s="336">
        <v>1</v>
      </c>
      <c r="G41" s="247">
        <v>4</v>
      </c>
      <c r="H41" s="336"/>
      <c r="I41" s="247">
        <v>4</v>
      </c>
      <c r="J41" s="337"/>
      <c r="K41" s="248">
        <v>4</v>
      </c>
      <c r="L41" s="337"/>
      <c r="M41" s="248">
        <v>4</v>
      </c>
      <c r="N41" s="337"/>
      <c r="O41" s="248">
        <v>4</v>
      </c>
      <c r="P41" s="337"/>
      <c r="Q41" s="248">
        <v>4</v>
      </c>
      <c r="R41" s="337"/>
      <c r="S41" s="257">
        <v>4</v>
      </c>
      <c r="T41" s="336"/>
      <c r="U41" s="247">
        <v>4</v>
      </c>
      <c r="V41" s="338"/>
      <c r="W41" s="255">
        <v>4</v>
      </c>
      <c r="X41" s="374"/>
      <c r="Y41" s="324"/>
    </row>
    <row r="42" spans="1:25" s="39" customFormat="1" ht="12" customHeight="1">
      <c r="A42" s="47"/>
      <c r="B42" s="327" t="s">
        <v>40</v>
      </c>
      <c r="C42" s="335">
        <v>4</v>
      </c>
      <c r="D42" s="248"/>
      <c r="E42" s="255">
        <v>1</v>
      </c>
      <c r="F42" s="336">
        <v>1</v>
      </c>
      <c r="G42" s="339">
        <v>1</v>
      </c>
      <c r="H42" s="336">
        <v>1</v>
      </c>
      <c r="I42" s="339">
        <v>4</v>
      </c>
      <c r="J42" s="337"/>
      <c r="K42" s="326">
        <v>1</v>
      </c>
      <c r="L42" s="337">
        <v>1</v>
      </c>
      <c r="M42" s="326">
        <v>4</v>
      </c>
      <c r="N42" s="337"/>
      <c r="O42" s="326">
        <v>4</v>
      </c>
      <c r="P42" s="337"/>
      <c r="Q42" s="326">
        <v>4</v>
      </c>
      <c r="R42" s="337"/>
      <c r="S42" s="326">
        <v>4</v>
      </c>
      <c r="T42" s="336"/>
      <c r="U42" s="339">
        <v>4</v>
      </c>
      <c r="V42" s="338"/>
      <c r="W42" s="255">
        <v>4</v>
      </c>
      <c r="X42" s="379"/>
      <c r="Y42" s="324"/>
    </row>
    <row r="43" spans="1:25" s="39" customFormat="1" ht="12" customHeight="1">
      <c r="A43" s="47"/>
      <c r="B43" s="327" t="s">
        <v>41</v>
      </c>
      <c r="C43" s="335">
        <v>4</v>
      </c>
      <c r="D43" s="248"/>
      <c r="E43" s="255">
        <v>1</v>
      </c>
      <c r="F43" s="336">
        <v>1</v>
      </c>
      <c r="G43" s="339">
        <v>4</v>
      </c>
      <c r="H43" s="336"/>
      <c r="I43" s="339">
        <v>4</v>
      </c>
      <c r="J43" s="337"/>
      <c r="K43" s="326">
        <v>4</v>
      </c>
      <c r="L43" s="337"/>
      <c r="M43" s="326">
        <v>4</v>
      </c>
      <c r="N43" s="337"/>
      <c r="O43" s="326">
        <v>4</v>
      </c>
      <c r="P43" s="337"/>
      <c r="Q43" s="326">
        <v>4</v>
      </c>
      <c r="R43" s="337"/>
      <c r="S43" s="326">
        <v>4</v>
      </c>
      <c r="T43" s="336"/>
      <c r="U43" s="339">
        <v>4</v>
      </c>
      <c r="V43" s="338"/>
      <c r="W43" s="255">
        <v>4</v>
      </c>
      <c r="X43" s="379"/>
      <c r="Y43" s="324"/>
    </row>
    <row r="44" spans="1:25" s="39" customFormat="1" ht="12" customHeight="1">
      <c r="A44" s="47"/>
      <c r="B44" s="327" t="s">
        <v>42</v>
      </c>
      <c r="C44" s="335">
        <v>4</v>
      </c>
      <c r="D44" s="248"/>
      <c r="E44" s="247">
        <v>1</v>
      </c>
      <c r="F44" s="336">
        <v>1</v>
      </c>
      <c r="G44" s="339">
        <v>4</v>
      </c>
      <c r="H44" s="336"/>
      <c r="I44" s="247">
        <v>4</v>
      </c>
      <c r="J44" s="337"/>
      <c r="K44" s="248">
        <v>4</v>
      </c>
      <c r="L44" s="337"/>
      <c r="M44" s="248">
        <v>4</v>
      </c>
      <c r="N44" s="337"/>
      <c r="O44" s="248">
        <v>4</v>
      </c>
      <c r="P44" s="337"/>
      <c r="Q44" s="248">
        <v>4</v>
      </c>
      <c r="R44" s="337"/>
      <c r="S44" s="257">
        <v>4</v>
      </c>
      <c r="T44" s="336"/>
      <c r="U44" s="247">
        <v>4</v>
      </c>
      <c r="V44" s="338"/>
      <c r="W44" s="255">
        <v>4</v>
      </c>
      <c r="X44" s="379"/>
      <c r="Y44" s="324"/>
    </row>
    <row r="45" spans="1:25" s="39" customFormat="1" ht="12" customHeight="1">
      <c r="A45" s="47"/>
      <c r="B45" s="327" t="s">
        <v>43</v>
      </c>
      <c r="C45" s="335">
        <v>4</v>
      </c>
      <c r="D45" s="248"/>
      <c r="E45" s="247">
        <v>1</v>
      </c>
      <c r="F45" s="329">
        <v>1</v>
      </c>
      <c r="G45" s="247">
        <v>4</v>
      </c>
      <c r="H45" s="340"/>
      <c r="I45" s="247">
        <v>4</v>
      </c>
      <c r="J45" s="340"/>
      <c r="K45" s="248">
        <v>4</v>
      </c>
      <c r="L45" s="340"/>
      <c r="M45" s="248">
        <v>4</v>
      </c>
      <c r="N45" s="340"/>
      <c r="O45" s="248">
        <v>4</v>
      </c>
      <c r="P45" s="340"/>
      <c r="Q45" s="248">
        <v>4</v>
      </c>
      <c r="R45" s="340"/>
      <c r="S45" s="257">
        <v>4</v>
      </c>
      <c r="T45" s="340"/>
      <c r="U45" s="247">
        <v>4</v>
      </c>
      <c r="V45" s="325"/>
      <c r="W45" s="247">
        <v>4</v>
      </c>
      <c r="X45" s="374"/>
      <c r="Y45" s="324"/>
    </row>
    <row r="46" spans="1:25" s="39" customFormat="1" ht="12" customHeight="1">
      <c r="A46" s="47"/>
      <c r="B46" s="327" t="s">
        <v>210</v>
      </c>
      <c r="C46" s="335">
        <v>4</v>
      </c>
      <c r="D46" s="248"/>
      <c r="E46" s="255">
        <v>1</v>
      </c>
      <c r="F46" s="336">
        <v>1</v>
      </c>
      <c r="G46" s="339">
        <v>1</v>
      </c>
      <c r="H46" s="336">
        <v>1</v>
      </c>
      <c r="I46" s="339">
        <v>4</v>
      </c>
      <c r="J46" s="337"/>
      <c r="K46" s="326">
        <v>1</v>
      </c>
      <c r="L46" s="337">
        <v>1</v>
      </c>
      <c r="M46" s="326">
        <v>1</v>
      </c>
      <c r="N46" s="337">
        <v>1</v>
      </c>
      <c r="O46" s="326">
        <v>1</v>
      </c>
      <c r="P46" s="337">
        <v>1</v>
      </c>
      <c r="Q46" s="326">
        <v>4</v>
      </c>
      <c r="R46" s="337"/>
      <c r="S46" s="326">
        <v>4</v>
      </c>
      <c r="T46" s="336"/>
      <c r="U46" s="339">
        <v>4</v>
      </c>
      <c r="V46" s="338"/>
      <c r="W46" s="255">
        <v>4</v>
      </c>
      <c r="X46" s="374"/>
      <c r="Y46" s="324"/>
    </row>
    <row r="47" spans="1:25" s="39" customFormat="1" ht="12" customHeight="1">
      <c r="A47" s="47"/>
      <c r="B47" s="327" t="s">
        <v>45</v>
      </c>
      <c r="C47" s="335">
        <v>4</v>
      </c>
      <c r="D47" s="248"/>
      <c r="E47" s="255">
        <v>1</v>
      </c>
      <c r="F47" s="336">
        <v>2</v>
      </c>
      <c r="G47" s="339">
        <v>1</v>
      </c>
      <c r="H47" s="336">
        <v>2</v>
      </c>
      <c r="I47" s="339">
        <v>4</v>
      </c>
      <c r="J47" s="337"/>
      <c r="K47" s="326">
        <v>1</v>
      </c>
      <c r="L47" s="337">
        <v>2</v>
      </c>
      <c r="M47" s="326">
        <v>1</v>
      </c>
      <c r="N47" s="337">
        <v>2</v>
      </c>
      <c r="O47" s="326">
        <v>1</v>
      </c>
      <c r="P47" s="337">
        <v>2</v>
      </c>
      <c r="Q47" s="326">
        <v>4</v>
      </c>
      <c r="R47" s="337"/>
      <c r="S47" s="326">
        <v>4</v>
      </c>
      <c r="T47" s="336"/>
      <c r="U47" s="339">
        <v>4</v>
      </c>
      <c r="V47" s="338"/>
      <c r="W47" s="255">
        <v>1</v>
      </c>
      <c r="X47" s="374">
        <v>2</v>
      </c>
      <c r="Y47" s="324"/>
    </row>
    <row r="48" spans="1:25" s="39" customFormat="1" ht="12" customHeight="1">
      <c r="A48" s="47"/>
      <c r="B48" s="327" t="s">
        <v>46</v>
      </c>
      <c r="C48" s="335">
        <v>4</v>
      </c>
      <c r="D48" s="248"/>
      <c r="E48" s="255">
        <v>1</v>
      </c>
      <c r="F48" s="336">
        <v>1</v>
      </c>
      <c r="G48" s="341">
        <v>1</v>
      </c>
      <c r="H48" s="336">
        <v>1</v>
      </c>
      <c r="I48" s="341">
        <v>4</v>
      </c>
      <c r="J48" s="337"/>
      <c r="K48" s="257">
        <v>4</v>
      </c>
      <c r="L48" s="337"/>
      <c r="M48" s="257">
        <v>4</v>
      </c>
      <c r="N48" s="337"/>
      <c r="O48" s="257">
        <v>4</v>
      </c>
      <c r="P48" s="337"/>
      <c r="Q48" s="257">
        <v>4</v>
      </c>
      <c r="R48" s="337"/>
      <c r="S48" s="257">
        <v>4</v>
      </c>
      <c r="T48" s="336"/>
      <c r="U48" s="341">
        <v>4</v>
      </c>
      <c r="V48" s="338"/>
      <c r="W48" s="255">
        <v>1</v>
      </c>
      <c r="X48" s="379">
        <v>1</v>
      </c>
      <c r="Y48" s="324"/>
    </row>
    <row r="49" spans="1:25" s="39" customFormat="1" ht="12" customHeight="1">
      <c r="A49" s="47"/>
      <c r="B49" s="327" t="s">
        <v>47</v>
      </c>
      <c r="C49" s="335">
        <v>4</v>
      </c>
      <c r="D49" s="248"/>
      <c r="E49" s="247">
        <v>1</v>
      </c>
      <c r="F49" s="329">
        <v>1</v>
      </c>
      <c r="G49" s="247">
        <v>4</v>
      </c>
      <c r="H49" s="340"/>
      <c r="I49" s="247">
        <v>2</v>
      </c>
      <c r="J49" s="340"/>
      <c r="K49" s="248">
        <v>4</v>
      </c>
      <c r="L49" s="340"/>
      <c r="M49" s="248">
        <v>4</v>
      </c>
      <c r="N49" s="340"/>
      <c r="O49" s="248">
        <v>4</v>
      </c>
      <c r="P49" s="340"/>
      <c r="Q49" s="248">
        <v>4</v>
      </c>
      <c r="R49" s="340"/>
      <c r="S49" s="257">
        <v>4</v>
      </c>
      <c r="T49" s="340"/>
      <c r="U49" s="247">
        <v>4</v>
      </c>
      <c r="V49" s="325"/>
      <c r="W49" s="255">
        <v>4</v>
      </c>
      <c r="X49" s="374"/>
      <c r="Y49" s="324"/>
    </row>
    <row r="50" spans="1:25" s="39" customFormat="1" ht="12" customHeight="1">
      <c r="A50" s="47"/>
      <c r="B50" s="327" t="s">
        <v>48</v>
      </c>
      <c r="C50" s="335">
        <v>4</v>
      </c>
      <c r="D50" s="248"/>
      <c r="E50" s="247">
        <v>1</v>
      </c>
      <c r="F50" s="329">
        <v>1</v>
      </c>
      <c r="G50" s="247">
        <v>1</v>
      </c>
      <c r="H50" s="340">
        <v>1</v>
      </c>
      <c r="I50" s="339">
        <v>4</v>
      </c>
      <c r="J50" s="337"/>
      <c r="K50" s="326">
        <v>4</v>
      </c>
      <c r="L50" s="337"/>
      <c r="M50" s="326">
        <v>4</v>
      </c>
      <c r="N50" s="337"/>
      <c r="O50" s="326">
        <v>4</v>
      </c>
      <c r="P50" s="337"/>
      <c r="Q50" s="326">
        <v>4</v>
      </c>
      <c r="R50" s="337"/>
      <c r="S50" s="326">
        <v>4</v>
      </c>
      <c r="T50" s="336"/>
      <c r="U50" s="339">
        <v>4</v>
      </c>
      <c r="V50" s="338"/>
      <c r="W50" s="255">
        <v>4</v>
      </c>
      <c r="X50" s="374"/>
      <c r="Y50" s="324"/>
    </row>
    <row r="51" spans="1:25" s="39" customFormat="1" ht="12" customHeight="1">
      <c r="A51" s="47"/>
      <c r="B51" s="327" t="s">
        <v>49</v>
      </c>
      <c r="C51" s="335">
        <v>4</v>
      </c>
      <c r="D51" s="248"/>
      <c r="E51" s="247">
        <v>1</v>
      </c>
      <c r="F51" s="343">
        <v>1</v>
      </c>
      <c r="G51" s="247">
        <v>4</v>
      </c>
      <c r="H51" s="340"/>
      <c r="I51" s="247">
        <v>4</v>
      </c>
      <c r="J51" s="337"/>
      <c r="K51" s="248">
        <v>4</v>
      </c>
      <c r="L51" s="337"/>
      <c r="M51" s="248">
        <v>4</v>
      </c>
      <c r="N51" s="337"/>
      <c r="O51" s="248">
        <v>4</v>
      </c>
      <c r="P51" s="337"/>
      <c r="Q51" s="248">
        <v>4</v>
      </c>
      <c r="R51" s="337"/>
      <c r="S51" s="257">
        <v>4</v>
      </c>
      <c r="T51" s="336"/>
      <c r="U51" s="247">
        <v>4</v>
      </c>
      <c r="V51" s="338"/>
      <c r="W51" s="247">
        <v>4</v>
      </c>
      <c r="X51" s="374"/>
      <c r="Y51" s="324"/>
    </row>
    <row r="52" spans="1:25" s="39" customFormat="1" ht="12" customHeight="1">
      <c r="A52" s="47"/>
      <c r="B52" s="327" t="s">
        <v>50</v>
      </c>
      <c r="C52" s="335">
        <v>4</v>
      </c>
      <c r="D52" s="248"/>
      <c r="E52" s="247">
        <v>1</v>
      </c>
      <c r="F52" s="329">
        <v>1</v>
      </c>
      <c r="G52" s="339">
        <v>1</v>
      </c>
      <c r="H52" s="248">
        <v>1</v>
      </c>
      <c r="I52" s="339">
        <v>1</v>
      </c>
      <c r="J52" s="249">
        <v>1</v>
      </c>
      <c r="K52" s="326">
        <v>1</v>
      </c>
      <c r="L52" s="249">
        <v>1</v>
      </c>
      <c r="M52" s="326">
        <v>1</v>
      </c>
      <c r="N52" s="249">
        <v>1</v>
      </c>
      <c r="O52" s="326">
        <v>1</v>
      </c>
      <c r="P52" s="249">
        <v>1</v>
      </c>
      <c r="Q52" s="326">
        <v>4</v>
      </c>
      <c r="R52" s="249"/>
      <c r="S52" s="326">
        <v>1</v>
      </c>
      <c r="T52" s="248">
        <v>1</v>
      </c>
      <c r="U52" s="339">
        <v>4</v>
      </c>
      <c r="V52" s="338"/>
      <c r="W52" s="255">
        <v>4</v>
      </c>
      <c r="X52" s="374"/>
      <c r="Y52" s="324"/>
    </row>
    <row r="53" spans="1:25" s="39" customFormat="1" ht="12" customHeight="1">
      <c r="A53" s="47"/>
      <c r="B53" s="327" t="s">
        <v>51</v>
      </c>
      <c r="C53" s="335">
        <v>4</v>
      </c>
      <c r="D53" s="248"/>
      <c r="E53" s="247">
        <v>1</v>
      </c>
      <c r="F53" s="329">
        <v>1</v>
      </c>
      <c r="G53" s="247">
        <v>1</v>
      </c>
      <c r="H53" s="340">
        <v>1</v>
      </c>
      <c r="I53" s="339">
        <v>1</v>
      </c>
      <c r="J53" s="340">
        <v>1</v>
      </c>
      <c r="K53" s="326">
        <v>1</v>
      </c>
      <c r="L53" s="340">
        <v>1</v>
      </c>
      <c r="M53" s="326">
        <v>1</v>
      </c>
      <c r="N53" s="340">
        <v>1</v>
      </c>
      <c r="O53" s="326">
        <v>1</v>
      </c>
      <c r="P53" s="340">
        <v>1</v>
      </c>
      <c r="Q53" s="326">
        <v>4</v>
      </c>
      <c r="R53" s="340"/>
      <c r="S53" s="326">
        <v>1</v>
      </c>
      <c r="T53" s="340">
        <v>1</v>
      </c>
      <c r="U53" s="339">
        <v>4</v>
      </c>
      <c r="V53" s="325"/>
      <c r="W53" s="255">
        <v>1</v>
      </c>
      <c r="X53" s="374">
        <v>1</v>
      </c>
      <c r="Y53" s="324"/>
    </row>
    <row r="54" spans="1:25" s="39" customFormat="1" ht="12" customHeight="1">
      <c r="A54" s="47"/>
      <c r="B54" s="327" t="s">
        <v>52</v>
      </c>
      <c r="C54" s="335">
        <v>4</v>
      </c>
      <c r="D54" s="248"/>
      <c r="E54" s="247">
        <v>1</v>
      </c>
      <c r="F54" s="329">
        <v>1</v>
      </c>
      <c r="G54" s="247">
        <v>1</v>
      </c>
      <c r="H54" s="340">
        <v>1</v>
      </c>
      <c r="I54" s="339">
        <v>1</v>
      </c>
      <c r="J54" s="340">
        <v>1</v>
      </c>
      <c r="K54" s="326">
        <v>1</v>
      </c>
      <c r="L54" s="340">
        <v>1</v>
      </c>
      <c r="M54" s="326">
        <v>1</v>
      </c>
      <c r="N54" s="340">
        <v>1</v>
      </c>
      <c r="O54" s="326">
        <v>1</v>
      </c>
      <c r="P54" s="340">
        <v>1</v>
      </c>
      <c r="Q54" s="326">
        <v>4</v>
      </c>
      <c r="R54" s="340"/>
      <c r="S54" s="326">
        <v>1</v>
      </c>
      <c r="T54" s="340">
        <v>1</v>
      </c>
      <c r="U54" s="339">
        <v>4</v>
      </c>
      <c r="V54" s="325"/>
      <c r="W54" s="255">
        <v>1</v>
      </c>
      <c r="X54" s="374">
        <v>1</v>
      </c>
      <c r="Y54" s="324"/>
    </row>
    <row r="55" spans="1:25" s="39" customFormat="1" ht="12" customHeight="1">
      <c r="A55" s="47"/>
      <c r="B55" s="327" t="s">
        <v>53</v>
      </c>
      <c r="C55" s="335">
        <v>4</v>
      </c>
      <c r="D55" s="248"/>
      <c r="E55" s="247">
        <v>1</v>
      </c>
      <c r="F55" s="329">
        <v>1</v>
      </c>
      <c r="G55" s="339">
        <v>1</v>
      </c>
      <c r="H55" s="336">
        <v>1</v>
      </c>
      <c r="I55" s="339">
        <v>1</v>
      </c>
      <c r="J55" s="337">
        <v>1</v>
      </c>
      <c r="K55" s="326">
        <v>1</v>
      </c>
      <c r="L55" s="337">
        <v>1</v>
      </c>
      <c r="M55" s="326">
        <v>1</v>
      </c>
      <c r="N55" s="337">
        <v>1</v>
      </c>
      <c r="O55" s="326">
        <v>1</v>
      </c>
      <c r="P55" s="337">
        <v>1</v>
      </c>
      <c r="Q55" s="326">
        <v>4</v>
      </c>
      <c r="R55" s="337"/>
      <c r="S55" s="326">
        <v>1</v>
      </c>
      <c r="T55" s="336">
        <v>1</v>
      </c>
      <c r="U55" s="339">
        <v>4</v>
      </c>
      <c r="V55" s="338"/>
      <c r="W55" s="255">
        <v>4</v>
      </c>
      <c r="X55" s="374"/>
      <c r="Y55" s="324"/>
    </row>
    <row r="56" spans="1:25" s="39" customFormat="1" ht="12" customHeight="1">
      <c r="A56" s="47"/>
      <c r="B56" s="327" t="s">
        <v>54</v>
      </c>
      <c r="C56" s="335">
        <v>4</v>
      </c>
      <c r="D56" s="248"/>
      <c r="E56" s="255">
        <v>1</v>
      </c>
      <c r="F56" s="336">
        <v>1</v>
      </c>
      <c r="G56" s="339">
        <v>4</v>
      </c>
      <c r="H56" s="336"/>
      <c r="I56" s="339">
        <v>1</v>
      </c>
      <c r="J56" s="337">
        <v>1</v>
      </c>
      <c r="K56" s="326">
        <v>1</v>
      </c>
      <c r="L56" s="337">
        <v>1</v>
      </c>
      <c r="M56" s="326">
        <v>1</v>
      </c>
      <c r="N56" s="337">
        <v>1</v>
      </c>
      <c r="O56" s="326">
        <v>1</v>
      </c>
      <c r="P56" s="337">
        <v>1</v>
      </c>
      <c r="Q56" s="326">
        <v>1</v>
      </c>
      <c r="R56" s="337">
        <v>1</v>
      </c>
      <c r="S56" s="326">
        <v>4</v>
      </c>
      <c r="T56" s="336"/>
      <c r="U56" s="339">
        <v>4</v>
      </c>
      <c r="V56" s="338"/>
      <c r="W56" s="255">
        <v>4</v>
      </c>
      <c r="X56" s="374"/>
      <c r="Y56" s="324"/>
    </row>
    <row r="57" spans="1:25" s="39" customFormat="1" ht="12" customHeight="1">
      <c r="A57" s="47"/>
      <c r="B57" s="327" t="s">
        <v>55</v>
      </c>
      <c r="C57" s="335">
        <v>4</v>
      </c>
      <c r="D57" s="248"/>
      <c r="E57" s="255">
        <v>1</v>
      </c>
      <c r="F57" s="336">
        <v>1</v>
      </c>
      <c r="G57" s="339">
        <v>1</v>
      </c>
      <c r="H57" s="336">
        <v>1</v>
      </c>
      <c r="I57" s="339">
        <v>4</v>
      </c>
      <c r="J57" s="337"/>
      <c r="K57" s="326">
        <v>4</v>
      </c>
      <c r="L57" s="337"/>
      <c r="M57" s="326">
        <v>4</v>
      </c>
      <c r="N57" s="337"/>
      <c r="O57" s="326">
        <v>4</v>
      </c>
      <c r="P57" s="337"/>
      <c r="Q57" s="326">
        <v>4</v>
      </c>
      <c r="R57" s="337"/>
      <c r="S57" s="326">
        <v>4</v>
      </c>
      <c r="T57" s="336"/>
      <c r="U57" s="339">
        <v>4</v>
      </c>
      <c r="V57" s="338"/>
      <c r="W57" s="255">
        <v>1</v>
      </c>
      <c r="X57" s="374">
        <v>1</v>
      </c>
      <c r="Y57" s="324"/>
    </row>
    <row r="58" spans="1:25" s="39" customFormat="1" ht="12" customHeight="1">
      <c r="A58" s="47"/>
      <c r="B58" s="327" t="s">
        <v>56</v>
      </c>
      <c r="C58" s="335">
        <v>4</v>
      </c>
      <c r="D58" s="248"/>
      <c r="E58" s="255">
        <v>1</v>
      </c>
      <c r="F58" s="336">
        <v>1</v>
      </c>
      <c r="G58" s="339">
        <v>1</v>
      </c>
      <c r="H58" s="336">
        <v>1</v>
      </c>
      <c r="I58" s="339">
        <v>4</v>
      </c>
      <c r="J58" s="337"/>
      <c r="K58" s="326">
        <v>4</v>
      </c>
      <c r="L58" s="337"/>
      <c r="M58" s="326">
        <v>4</v>
      </c>
      <c r="N58" s="337"/>
      <c r="O58" s="326">
        <v>4</v>
      </c>
      <c r="P58" s="337"/>
      <c r="Q58" s="326">
        <v>4</v>
      </c>
      <c r="R58" s="337"/>
      <c r="S58" s="326">
        <v>4</v>
      </c>
      <c r="T58" s="336"/>
      <c r="U58" s="339">
        <v>4</v>
      </c>
      <c r="V58" s="338"/>
      <c r="W58" s="255">
        <v>1</v>
      </c>
      <c r="X58" s="374">
        <v>1</v>
      </c>
      <c r="Y58" s="324"/>
    </row>
    <row r="59" spans="1:25" s="39" customFormat="1" ht="12" customHeight="1">
      <c r="A59" s="47"/>
      <c r="B59" s="327" t="s">
        <v>57</v>
      </c>
      <c r="C59" s="335">
        <v>4</v>
      </c>
      <c r="D59" s="248"/>
      <c r="E59" s="247">
        <v>1</v>
      </c>
      <c r="F59" s="329">
        <v>1</v>
      </c>
      <c r="G59" s="339">
        <v>1</v>
      </c>
      <c r="H59" s="336">
        <v>1</v>
      </c>
      <c r="I59" s="339">
        <v>1</v>
      </c>
      <c r="J59" s="337">
        <v>1</v>
      </c>
      <c r="K59" s="326">
        <v>1</v>
      </c>
      <c r="L59" s="337">
        <v>1</v>
      </c>
      <c r="M59" s="326">
        <v>1</v>
      </c>
      <c r="N59" s="337">
        <v>1</v>
      </c>
      <c r="O59" s="326">
        <v>1</v>
      </c>
      <c r="P59" s="337">
        <v>1</v>
      </c>
      <c r="Q59" s="326">
        <v>4</v>
      </c>
      <c r="R59" s="337"/>
      <c r="S59" s="326">
        <v>1</v>
      </c>
      <c r="T59" s="336">
        <v>1</v>
      </c>
      <c r="U59" s="339">
        <v>4</v>
      </c>
      <c r="V59" s="338"/>
      <c r="W59" s="255">
        <v>4</v>
      </c>
      <c r="X59" s="374"/>
      <c r="Y59" s="324"/>
    </row>
    <row r="60" spans="1:25" s="39" customFormat="1" ht="12" customHeight="1">
      <c r="A60" s="47"/>
      <c r="B60" s="327" t="s">
        <v>58</v>
      </c>
      <c r="C60" s="335">
        <v>4</v>
      </c>
      <c r="D60" s="248"/>
      <c r="E60" s="255">
        <v>1</v>
      </c>
      <c r="F60" s="336">
        <v>1</v>
      </c>
      <c r="G60" s="339">
        <v>4</v>
      </c>
      <c r="H60" s="336"/>
      <c r="I60" s="339">
        <v>1</v>
      </c>
      <c r="J60" s="337">
        <v>1</v>
      </c>
      <c r="K60" s="326">
        <v>1</v>
      </c>
      <c r="L60" s="337">
        <v>1</v>
      </c>
      <c r="M60" s="326">
        <v>1</v>
      </c>
      <c r="N60" s="337">
        <v>1</v>
      </c>
      <c r="O60" s="326">
        <v>1</v>
      </c>
      <c r="P60" s="337">
        <v>1</v>
      </c>
      <c r="Q60" s="326">
        <v>1</v>
      </c>
      <c r="R60" s="337">
        <v>1</v>
      </c>
      <c r="S60" s="326">
        <v>4</v>
      </c>
      <c r="T60" s="336"/>
      <c r="U60" s="339">
        <v>4</v>
      </c>
      <c r="V60" s="338"/>
      <c r="W60" s="255">
        <v>4</v>
      </c>
      <c r="X60" s="374"/>
      <c r="Y60" s="324"/>
    </row>
    <row r="61" spans="1:25" s="39" customFormat="1" ht="12" customHeight="1">
      <c r="A61" s="47"/>
      <c r="B61" s="327" t="s">
        <v>211</v>
      </c>
      <c r="C61" s="335">
        <v>4</v>
      </c>
      <c r="D61" s="248"/>
      <c r="E61" s="255">
        <v>1</v>
      </c>
      <c r="F61" s="336">
        <v>1</v>
      </c>
      <c r="G61" s="339">
        <v>4</v>
      </c>
      <c r="H61" s="336"/>
      <c r="I61" s="339">
        <v>4</v>
      </c>
      <c r="J61" s="337"/>
      <c r="K61" s="326">
        <v>4</v>
      </c>
      <c r="L61" s="337"/>
      <c r="M61" s="326">
        <v>4</v>
      </c>
      <c r="N61" s="337"/>
      <c r="O61" s="326">
        <v>4</v>
      </c>
      <c r="P61" s="337"/>
      <c r="Q61" s="326">
        <v>4</v>
      </c>
      <c r="R61" s="337"/>
      <c r="S61" s="326">
        <v>4</v>
      </c>
      <c r="T61" s="336"/>
      <c r="U61" s="339">
        <v>4</v>
      </c>
      <c r="V61" s="338"/>
      <c r="W61" s="255">
        <v>1</v>
      </c>
      <c r="X61" s="374">
        <v>1</v>
      </c>
      <c r="Y61" s="324"/>
    </row>
    <row r="62" spans="1:25" s="39" customFormat="1" ht="12" customHeight="1">
      <c r="A62" s="47"/>
      <c r="B62" s="327" t="s">
        <v>60</v>
      </c>
      <c r="C62" s="335">
        <v>4</v>
      </c>
      <c r="D62" s="248"/>
      <c r="E62" s="255">
        <v>1</v>
      </c>
      <c r="F62" s="336">
        <v>1</v>
      </c>
      <c r="G62" s="339">
        <v>4</v>
      </c>
      <c r="H62" s="336"/>
      <c r="I62" s="339">
        <v>4</v>
      </c>
      <c r="J62" s="337"/>
      <c r="K62" s="326">
        <v>4</v>
      </c>
      <c r="L62" s="337"/>
      <c r="M62" s="326">
        <v>4</v>
      </c>
      <c r="N62" s="337"/>
      <c r="O62" s="326">
        <v>4</v>
      </c>
      <c r="P62" s="337"/>
      <c r="Q62" s="326">
        <v>4</v>
      </c>
      <c r="R62" s="337"/>
      <c r="S62" s="326">
        <v>4</v>
      </c>
      <c r="T62" s="336"/>
      <c r="U62" s="339">
        <v>4</v>
      </c>
      <c r="V62" s="338"/>
      <c r="W62" s="255">
        <v>4</v>
      </c>
      <c r="X62" s="379"/>
      <c r="Y62" s="324"/>
    </row>
    <row r="63" spans="1:25" s="39" customFormat="1" ht="12" customHeight="1">
      <c r="A63" s="47"/>
      <c r="B63" s="327" t="s">
        <v>61</v>
      </c>
      <c r="C63" s="335">
        <v>4</v>
      </c>
      <c r="D63" s="248"/>
      <c r="E63" s="255">
        <v>1</v>
      </c>
      <c r="F63" s="336">
        <v>1</v>
      </c>
      <c r="G63" s="339">
        <v>4</v>
      </c>
      <c r="H63" s="336"/>
      <c r="I63" s="339">
        <v>4</v>
      </c>
      <c r="J63" s="337"/>
      <c r="K63" s="326">
        <v>4</v>
      </c>
      <c r="L63" s="337"/>
      <c r="M63" s="326">
        <v>4</v>
      </c>
      <c r="N63" s="337"/>
      <c r="O63" s="326">
        <v>4</v>
      </c>
      <c r="P63" s="337"/>
      <c r="Q63" s="326">
        <v>4</v>
      </c>
      <c r="R63" s="337"/>
      <c r="S63" s="326">
        <v>4</v>
      </c>
      <c r="T63" s="336"/>
      <c r="U63" s="339">
        <v>4</v>
      </c>
      <c r="V63" s="338"/>
      <c r="W63" s="255">
        <v>1</v>
      </c>
      <c r="X63" s="379">
        <v>1</v>
      </c>
      <c r="Y63" s="324"/>
    </row>
    <row r="64" spans="1:25" s="39" customFormat="1" ht="12" customHeight="1">
      <c r="A64" s="47"/>
      <c r="B64" s="327" t="s">
        <v>62</v>
      </c>
      <c r="C64" s="335">
        <v>4</v>
      </c>
      <c r="D64" s="248"/>
      <c r="E64" s="255">
        <v>1</v>
      </c>
      <c r="F64" s="336">
        <v>1</v>
      </c>
      <c r="G64" s="339">
        <v>4</v>
      </c>
      <c r="H64" s="336"/>
      <c r="I64" s="339">
        <v>4</v>
      </c>
      <c r="J64" s="337"/>
      <c r="K64" s="326">
        <v>4</v>
      </c>
      <c r="L64" s="337"/>
      <c r="M64" s="326">
        <v>4</v>
      </c>
      <c r="N64" s="337"/>
      <c r="O64" s="326">
        <v>4</v>
      </c>
      <c r="P64" s="337"/>
      <c r="Q64" s="326">
        <v>4</v>
      </c>
      <c r="R64" s="337"/>
      <c r="S64" s="326">
        <v>4</v>
      </c>
      <c r="T64" s="336"/>
      <c r="U64" s="339">
        <v>4</v>
      </c>
      <c r="V64" s="338"/>
      <c r="W64" s="255">
        <v>4</v>
      </c>
      <c r="X64" s="379"/>
      <c r="Y64" s="324"/>
    </row>
    <row r="65" spans="1:25" s="39" customFormat="1" ht="12" customHeight="1">
      <c r="A65" s="47"/>
      <c r="B65" s="327" t="s">
        <v>63</v>
      </c>
      <c r="C65" s="335">
        <v>4</v>
      </c>
      <c r="D65" s="248"/>
      <c r="E65" s="255">
        <v>1</v>
      </c>
      <c r="F65" s="336">
        <v>1</v>
      </c>
      <c r="G65" s="339">
        <v>4</v>
      </c>
      <c r="H65" s="336"/>
      <c r="I65" s="339">
        <v>4</v>
      </c>
      <c r="J65" s="337"/>
      <c r="K65" s="326">
        <v>4</v>
      </c>
      <c r="L65" s="337"/>
      <c r="M65" s="326">
        <v>4</v>
      </c>
      <c r="N65" s="337"/>
      <c r="O65" s="326">
        <v>4</v>
      </c>
      <c r="P65" s="337"/>
      <c r="Q65" s="326">
        <v>4</v>
      </c>
      <c r="R65" s="337"/>
      <c r="S65" s="326">
        <v>4</v>
      </c>
      <c r="T65" s="336"/>
      <c r="U65" s="339">
        <v>4</v>
      </c>
      <c r="V65" s="338"/>
      <c r="W65" s="255">
        <v>4</v>
      </c>
      <c r="X65" s="379"/>
      <c r="Y65" s="324"/>
    </row>
    <row r="66" spans="1:25" s="39" customFormat="1" ht="12" customHeight="1">
      <c r="A66" s="47"/>
      <c r="B66" s="327" t="s">
        <v>64</v>
      </c>
      <c r="C66" s="335">
        <v>4</v>
      </c>
      <c r="D66" s="248"/>
      <c r="E66" s="255">
        <v>1</v>
      </c>
      <c r="F66" s="336">
        <v>1</v>
      </c>
      <c r="G66" s="339">
        <v>1</v>
      </c>
      <c r="H66" s="336">
        <v>1</v>
      </c>
      <c r="I66" s="339">
        <v>1</v>
      </c>
      <c r="J66" s="340">
        <v>1</v>
      </c>
      <c r="K66" s="326">
        <v>1</v>
      </c>
      <c r="L66" s="340">
        <v>1</v>
      </c>
      <c r="M66" s="326">
        <v>1</v>
      </c>
      <c r="N66" s="340">
        <v>1</v>
      </c>
      <c r="O66" s="326">
        <v>1</v>
      </c>
      <c r="P66" s="340">
        <v>1</v>
      </c>
      <c r="Q66" s="326">
        <v>1</v>
      </c>
      <c r="R66" s="340">
        <v>1</v>
      </c>
      <c r="S66" s="326">
        <v>1</v>
      </c>
      <c r="T66" s="340">
        <v>1</v>
      </c>
      <c r="U66" s="339">
        <v>4</v>
      </c>
      <c r="V66" s="325"/>
      <c r="W66" s="255">
        <v>1</v>
      </c>
      <c r="X66" s="374">
        <v>1</v>
      </c>
      <c r="Y66" s="324"/>
    </row>
    <row r="67" spans="1:25" s="39" customFormat="1" ht="12" customHeight="1">
      <c r="A67" s="47"/>
      <c r="B67" s="327" t="s">
        <v>65</v>
      </c>
      <c r="C67" s="335">
        <v>4</v>
      </c>
      <c r="D67" s="248"/>
      <c r="E67" s="247">
        <v>1</v>
      </c>
      <c r="F67" s="329">
        <v>2</v>
      </c>
      <c r="G67" s="247">
        <v>2</v>
      </c>
      <c r="H67" s="340"/>
      <c r="I67" s="247">
        <v>1</v>
      </c>
      <c r="J67" s="340">
        <v>2</v>
      </c>
      <c r="K67" s="248">
        <v>2</v>
      </c>
      <c r="L67" s="340"/>
      <c r="M67" s="248">
        <v>2</v>
      </c>
      <c r="N67" s="340"/>
      <c r="O67" s="248">
        <v>2</v>
      </c>
      <c r="P67" s="340"/>
      <c r="Q67" s="248">
        <v>4</v>
      </c>
      <c r="R67" s="340"/>
      <c r="S67" s="257">
        <v>4</v>
      </c>
      <c r="T67" s="340"/>
      <c r="U67" s="247">
        <v>2</v>
      </c>
      <c r="V67" s="325"/>
      <c r="W67" s="255">
        <v>2</v>
      </c>
      <c r="X67" s="374"/>
      <c r="Y67" s="324"/>
    </row>
    <row r="68" spans="1:25" s="39" customFormat="1" ht="12" customHeight="1">
      <c r="A68" s="47"/>
      <c r="B68" s="327" t="s">
        <v>66</v>
      </c>
      <c r="C68" s="335">
        <v>4</v>
      </c>
      <c r="D68" s="248"/>
      <c r="E68" s="247">
        <v>1</v>
      </c>
      <c r="F68" s="329">
        <v>1</v>
      </c>
      <c r="G68" s="247">
        <v>2</v>
      </c>
      <c r="H68" s="340"/>
      <c r="I68" s="247">
        <v>1</v>
      </c>
      <c r="J68" s="340">
        <v>1</v>
      </c>
      <c r="K68" s="248">
        <v>2</v>
      </c>
      <c r="L68" s="340"/>
      <c r="M68" s="248">
        <v>2</v>
      </c>
      <c r="N68" s="340"/>
      <c r="O68" s="248">
        <v>2</v>
      </c>
      <c r="P68" s="340"/>
      <c r="Q68" s="248">
        <v>4</v>
      </c>
      <c r="R68" s="340"/>
      <c r="S68" s="257">
        <v>4</v>
      </c>
      <c r="T68" s="340"/>
      <c r="U68" s="247">
        <v>2</v>
      </c>
      <c r="V68" s="325"/>
      <c r="W68" s="247">
        <v>2</v>
      </c>
      <c r="X68" s="374"/>
      <c r="Y68" s="324"/>
    </row>
    <row r="69" spans="1:25" s="39" customFormat="1" ht="12" customHeight="1">
      <c r="A69" s="47"/>
      <c r="B69" s="327" t="s">
        <v>67</v>
      </c>
      <c r="C69" s="335">
        <v>4</v>
      </c>
      <c r="D69" s="248"/>
      <c r="E69" s="255">
        <v>1</v>
      </c>
      <c r="F69" s="336">
        <v>1</v>
      </c>
      <c r="G69" s="339">
        <v>1</v>
      </c>
      <c r="H69" s="336">
        <v>1</v>
      </c>
      <c r="I69" s="339">
        <v>1</v>
      </c>
      <c r="J69" s="337">
        <v>1</v>
      </c>
      <c r="K69" s="326">
        <v>1</v>
      </c>
      <c r="L69" s="337">
        <v>1</v>
      </c>
      <c r="M69" s="326">
        <v>1</v>
      </c>
      <c r="N69" s="337">
        <v>1</v>
      </c>
      <c r="O69" s="326">
        <v>1</v>
      </c>
      <c r="P69" s="337">
        <v>1</v>
      </c>
      <c r="Q69" s="326">
        <v>4</v>
      </c>
      <c r="R69" s="337"/>
      <c r="S69" s="326">
        <v>1</v>
      </c>
      <c r="T69" s="336">
        <v>1</v>
      </c>
      <c r="U69" s="339">
        <v>4</v>
      </c>
      <c r="V69" s="338"/>
      <c r="W69" s="255">
        <v>1</v>
      </c>
      <c r="X69" s="379">
        <v>1</v>
      </c>
      <c r="Y69" s="324"/>
    </row>
    <row r="70" spans="1:25" s="39" customFormat="1" ht="12" customHeight="1">
      <c r="A70" s="47"/>
      <c r="B70" s="327" t="s">
        <v>68</v>
      </c>
      <c r="C70" s="335">
        <v>4</v>
      </c>
      <c r="D70" s="248"/>
      <c r="E70" s="255">
        <v>1</v>
      </c>
      <c r="F70" s="336">
        <v>1</v>
      </c>
      <c r="G70" s="339">
        <v>1</v>
      </c>
      <c r="H70" s="336">
        <v>1</v>
      </c>
      <c r="I70" s="339">
        <v>4</v>
      </c>
      <c r="J70" s="337"/>
      <c r="K70" s="326">
        <v>1</v>
      </c>
      <c r="L70" s="337">
        <v>1</v>
      </c>
      <c r="M70" s="326">
        <v>1</v>
      </c>
      <c r="N70" s="337">
        <v>1</v>
      </c>
      <c r="O70" s="326">
        <v>1</v>
      </c>
      <c r="P70" s="337">
        <v>1</v>
      </c>
      <c r="Q70" s="326">
        <v>4</v>
      </c>
      <c r="R70" s="337"/>
      <c r="S70" s="326">
        <v>4</v>
      </c>
      <c r="T70" s="336"/>
      <c r="U70" s="339">
        <v>4</v>
      </c>
      <c r="V70" s="338"/>
      <c r="W70" s="255">
        <v>4</v>
      </c>
      <c r="X70" s="379"/>
      <c r="Y70" s="324"/>
    </row>
    <row r="71" spans="1:25" s="39" customFormat="1" ht="12" customHeight="1">
      <c r="A71" s="47"/>
      <c r="B71" s="327" t="s">
        <v>69</v>
      </c>
      <c r="C71" s="335">
        <v>4</v>
      </c>
      <c r="D71" s="248"/>
      <c r="E71" s="247">
        <v>1</v>
      </c>
      <c r="F71" s="336">
        <v>1</v>
      </c>
      <c r="G71" s="339">
        <v>1</v>
      </c>
      <c r="H71" s="336">
        <v>1</v>
      </c>
      <c r="I71" s="339">
        <v>4</v>
      </c>
      <c r="J71" s="337"/>
      <c r="K71" s="326">
        <v>1</v>
      </c>
      <c r="L71" s="337">
        <v>1</v>
      </c>
      <c r="M71" s="326">
        <v>1</v>
      </c>
      <c r="N71" s="337">
        <v>1</v>
      </c>
      <c r="O71" s="326">
        <v>1</v>
      </c>
      <c r="P71" s="337">
        <v>1</v>
      </c>
      <c r="Q71" s="326">
        <v>4</v>
      </c>
      <c r="R71" s="337"/>
      <c r="S71" s="326">
        <v>4</v>
      </c>
      <c r="T71" s="336"/>
      <c r="U71" s="339">
        <v>4</v>
      </c>
      <c r="V71" s="338"/>
      <c r="W71" s="247">
        <v>4</v>
      </c>
      <c r="X71" s="379"/>
      <c r="Y71" s="324"/>
    </row>
    <row r="72" spans="1:25" s="39" customFormat="1" ht="12" customHeight="1">
      <c r="A72" s="47"/>
      <c r="B72" s="327" t="s">
        <v>70</v>
      </c>
      <c r="C72" s="335">
        <v>4</v>
      </c>
      <c r="D72" s="248"/>
      <c r="E72" s="255">
        <v>1</v>
      </c>
      <c r="F72" s="336">
        <v>1</v>
      </c>
      <c r="G72" s="339">
        <v>1</v>
      </c>
      <c r="H72" s="336">
        <v>1</v>
      </c>
      <c r="I72" s="339">
        <v>4</v>
      </c>
      <c r="J72" s="337"/>
      <c r="K72" s="326">
        <v>4</v>
      </c>
      <c r="L72" s="337"/>
      <c r="M72" s="326">
        <v>4</v>
      </c>
      <c r="N72" s="337"/>
      <c r="O72" s="326">
        <v>4</v>
      </c>
      <c r="P72" s="337"/>
      <c r="Q72" s="326">
        <v>4</v>
      </c>
      <c r="R72" s="337"/>
      <c r="S72" s="326">
        <v>4</v>
      </c>
      <c r="T72" s="336"/>
      <c r="U72" s="339">
        <v>4</v>
      </c>
      <c r="V72" s="338"/>
      <c r="W72" s="255">
        <v>1</v>
      </c>
      <c r="X72" s="379">
        <v>1</v>
      </c>
      <c r="Y72" s="324"/>
    </row>
    <row r="73" spans="1:25" s="39" customFormat="1" ht="12" customHeight="1">
      <c r="A73" s="47"/>
      <c r="B73" s="327" t="s">
        <v>71</v>
      </c>
      <c r="C73" s="335">
        <v>4</v>
      </c>
      <c r="D73" s="248"/>
      <c r="E73" s="255">
        <v>1</v>
      </c>
      <c r="F73" s="336">
        <v>1</v>
      </c>
      <c r="G73" s="339">
        <v>1</v>
      </c>
      <c r="H73" s="336">
        <v>1</v>
      </c>
      <c r="I73" s="339">
        <v>4</v>
      </c>
      <c r="J73" s="337"/>
      <c r="K73" s="326">
        <v>4</v>
      </c>
      <c r="L73" s="337"/>
      <c r="M73" s="326">
        <v>4</v>
      </c>
      <c r="N73" s="337"/>
      <c r="O73" s="326">
        <v>4</v>
      </c>
      <c r="P73" s="337"/>
      <c r="Q73" s="326">
        <v>4</v>
      </c>
      <c r="R73" s="337"/>
      <c r="S73" s="326">
        <v>4</v>
      </c>
      <c r="T73" s="336"/>
      <c r="U73" s="339">
        <v>4</v>
      </c>
      <c r="V73" s="338"/>
      <c r="W73" s="255">
        <v>4</v>
      </c>
      <c r="X73" s="379"/>
      <c r="Y73" s="324"/>
    </row>
    <row r="74" spans="1:25" s="39" customFormat="1" ht="12" customHeight="1">
      <c r="A74" s="47"/>
      <c r="B74" s="327" t="s">
        <v>72</v>
      </c>
      <c r="C74" s="335">
        <v>4</v>
      </c>
      <c r="D74" s="248"/>
      <c r="E74" s="255">
        <v>1</v>
      </c>
      <c r="F74" s="336">
        <v>1</v>
      </c>
      <c r="G74" s="339">
        <v>1</v>
      </c>
      <c r="H74" s="336">
        <v>1</v>
      </c>
      <c r="I74" s="339">
        <v>4</v>
      </c>
      <c r="J74" s="337"/>
      <c r="K74" s="326">
        <v>4</v>
      </c>
      <c r="L74" s="337"/>
      <c r="M74" s="326">
        <v>4</v>
      </c>
      <c r="N74" s="337"/>
      <c r="O74" s="326">
        <v>4</v>
      </c>
      <c r="P74" s="337"/>
      <c r="Q74" s="326">
        <v>4</v>
      </c>
      <c r="R74" s="337"/>
      <c r="S74" s="326">
        <v>4</v>
      </c>
      <c r="T74" s="336"/>
      <c r="U74" s="339">
        <v>4</v>
      </c>
      <c r="V74" s="338"/>
      <c r="W74" s="255">
        <v>4</v>
      </c>
      <c r="X74" s="379"/>
      <c r="Y74" s="324"/>
    </row>
    <row r="75" spans="1:25" s="39" customFormat="1" ht="12" customHeight="1">
      <c r="A75" s="47"/>
      <c r="B75" s="327" t="s">
        <v>73</v>
      </c>
      <c r="C75" s="335">
        <v>4</v>
      </c>
      <c r="D75" s="248"/>
      <c r="E75" s="247">
        <v>3</v>
      </c>
      <c r="F75" s="329">
        <v>2</v>
      </c>
      <c r="G75" s="247">
        <v>3</v>
      </c>
      <c r="H75" s="340">
        <v>2</v>
      </c>
      <c r="I75" s="247">
        <v>4</v>
      </c>
      <c r="J75" s="340"/>
      <c r="K75" s="248">
        <v>3</v>
      </c>
      <c r="L75" s="340">
        <v>2</v>
      </c>
      <c r="M75" s="248">
        <v>4</v>
      </c>
      <c r="N75" s="340"/>
      <c r="O75" s="248">
        <v>4</v>
      </c>
      <c r="P75" s="340"/>
      <c r="Q75" s="248">
        <v>4</v>
      </c>
      <c r="R75" s="340"/>
      <c r="S75" s="257">
        <v>4</v>
      </c>
      <c r="T75" s="340"/>
      <c r="U75" s="247">
        <v>4</v>
      </c>
      <c r="V75" s="325"/>
      <c r="W75" s="255">
        <v>4</v>
      </c>
      <c r="X75" s="379"/>
      <c r="Y75" s="324"/>
    </row>
    <row r="76" spans="1:25" s="39" customFormat="1" ht="12" customHeight="1">
      <c r="A76" s="47"/>
      <c r="B76" s="327" t="s">
        <v>74</v>
      </c>
      <c r="C76" s="335">
        <v>4</v>
      </c>
      <c r="D76" s="248"/>
      <c r="E76" s="255">
        <v>2</v>
      </c>
      <c r="F76" s="336"/>
      <c r="G76" s="341">
        <v>2</v>
      </c>
      <c r="H76" s="336"/>
      <c r="I76" s="341">
        <v>2</v>
      </c>
      <c r="J76" s="337"/>
      <c r="K76" s="257">
        <v>2</v>
      </c>
      <c r="L76" s="337"/>
      <c r="M76" s="257">
        <v>2</v>
      </c>
      <c r="N76" s="337"/>
      <c r="O76" s="257">
        <v>2</v>
      </c>
      <c r="P76" s="337"/>
      <c r="Q76" s="257">
        <v>2</v>
      </c>
      <c r="R76" s="337"/>
      <c r="S76" s="257">
        <v>4</v>
      </c>
      <c r="T76" s="336"/>
      <c r="U76" s="341">
        <v>2</v>
      </c>
      <c r="V76" s="338"/>
      <c r="W76" s="255">
        <v>2</v>
      </c>
      <c r="X76" s="374"/>
      <c r="Y76" s="324"/>
    </row>
    <row r="77" spans="1:25" s="39" customFormat="1" ht="12" customHeight="1">
      <c r="A77" s="47"/>
      <c r="B77" s="327" t="s">
        <v>75</v>
      </c>
      <c r="C77" s="335">
        <v>4</v>
      </c>
      <c r="D77" s="248"/>
      <c r="E77" s="255">
        <v>1</v>
      </c>
      <c r="F77" s="336">
        <v>1</v>
      </c>
      <c r="G77" s="339">
        <v>4</v>
      </c>
      <c r="H77" s="336"/>
      <c r="I77" s="339">
        <v>4</v>
      </c>
      <c r="J77" s="337"/>
      <c r="K77" s="326">
        <v>4</v>
      </c>
      <c r="L77" s="337"/>
      <c r="M77" s="326">
        <v>4</v>
      </c>
      <c r="N77" s="337"/>
      <c r="O77" s="326">
        <v>4</v>
      </c>
      <c r="P77" s="337"/>
      <c r="Q77" s="326">
        <v>4</v>
      </c>
      <c r="R77" s="337"/>
      <c r="S77" s="326">
        <v>4</v>
      </c>
      <c r="T77" s="336"/>
      <c r="U77" s="339">
        <v>4</v>
      </c>
      <c r="V77" s="338"/>
      <c r="W77" s="255">
        <v>4</v>
      </c>
      <c r="X77" s="374"/>
      <c r="Y77" s="324"/>
    </row>
    <row r="78" spans="1:25" s="39" customFormat="1" ht="12" customHeight="1" thickBot="1">
      <c r="A78" s="344"/>
      <c r="B78" s="345" t="s">
        <v>76</v>
      </c>
      <c r="C78" s="346">
        <v>4</v>
      </c>
      <c r="D78" s="347"/>
      <c r="E78" s="348">
        <v>4</v>
      </c>
      <c r="F78" s="349"/>
      <c r="G78" s="348">
        <v>4</v>
      </c>
      <c r="H78" s="350"/>
      <c r="I78" s="351">
        <v>4</v>
      </c>
      <c r="J78" s="350"/>
      <c r="K78" s="352">
        <v>4</v>
      </c>
      <c r="L78" s="350"/>
      <c r="M78" s="352">
        <v>4</v>
      </c>
      <c r="N78" s="350"/>
      <c r="O78" s="352">
        <v>4</v>
      </c>
      <c r="P78" s="350"/>
      <c r="Q78" s="352">
        <v>4</v>
      </c>
      <c r="R78" s="350"/>
      <c r="S78" s="352">
        <v>4</v>
      </c>
      <c r="T78" s="350"/>
      <c r="U78" s="351">
        <v>4</v>
      </c>
      <c r="V78" s="349"/>
      <c r="W78" s="348">
        <v>4</v>
      </c>
      <c r="X78" s="353"/>
      <c r="Y78" s="324"/>
    </row>
    <row r="79" spans="1:25" s="39" customFormat="1" ht="12" customHeight="1">
      <c r="A79" s="41"/>
      <c r="B79" s="365" t="s">
        <v>159</v>
      </c>
      <c r="C79" s="43"/>
      <c r="D79" s="43"/>
      <c r="F79" s="365"/>
      <c r="G79" s="365"/>
      <c r="H79" s="365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43"/>
      <c r="V79" s="43"/>
      <c r="W79" s="43"/>
      <c r="X79" s="43"/>
      <c r="Y79" s="41"/>
    </row>
    <row r="80" spans="1:25" s="39" customFormat="1" ht="12" customHeight="1">
      <c r="A80" s="41"/>
      <c r="B80" s="42"/>
      <c r="C80" s="43"/>
      <c r="D80" s="43"/>
      <c r="E80" s="323"/>
      <c r="F80" s="32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1"/>
    </row>
    <row r="81" spans="1:25" s="39" customFormat="1" ht="12" customHeight="1">
      <c r="A81" s="41"/>
      <c r="B81" s="42"/>
      <c r="C81" s="43"/>
      <c r="D81" s="43"/>
      <c r="E81" s="32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1"/>
    </row>
    <row r="82" spans="1:25" s="39" customFormat="1" ht="12" customHeight="1">
      <c r="A82" s="41"/>
      <c r="B82" s="42"/>
      <c r="C82" s="43"/>
      <c r="D82" s="43"/>
      <c r="E82" s="32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1"/>
    </row>
    <row r="83" spans="1:25" s="39" customFormat="1" ht="12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1"/>
    </row>
    <row r="84" spans="3:24" s="39" customFormat="1" ht="12" customHeight="1">
      <c r="C84" s="323"/>
      <c r="D84" s="323"/>
      <c r="E84" s="360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</row>
    <row r="85" spans="3:24" s="39" customFormat="1" ht="12" customHeight="1">
      <c r="C85" s="323"/>
      <c r="D85" s="323"/>
      <c r="E85" s="360"/>
      <c r="F85" s="323"/>
      <c r="G85" s="323"/>
      <c r="H85" s="323"/>
      <c r="I85" s="323"/>
      <c r="J85" s="323"/>
      <c r="K85" s="323"/>
      <c r="L85" s="323"/>
      <c r="M85" s="323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</row>
    <row r="86" spans="3:24" s="39" customFormat="1" ht="12" customHeight="1">
      <c r="C86" s="323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</row>
    <row r="87" spans="3:24" s="39" customFormat="1" ht="12" customHeight="1"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</row>
    <row r="88" spans="3:24" s="39" customFormat="1" ht="12" customHeight="1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</row>
    <row r="89" spans="3:24" s="39" customFormat="1" ht="12" customHeight="1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</row>
    <row r="90" spans="3:24" s="39" customFormat="1" ht="12" customHeight="1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</row>
    <row r="91" spans="3:24" s="39" customFormat="1" ht="12" customHeight="1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</row>
    <row r="92" spans="3:24" s="39" customFormat="1" ht="12" customHeight="1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</row>
    <row r="93" spans="3:24" s="39" customFormat="1" ht="12" customHeight="1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</row>
    <row r="94" spans="3:24" s="39" customFormat="1" ht="12" customHeight="1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</row>
    <row r="95" spans="3:24" s="39" customFormat="1" ht="12" customHeight="1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</row>
    <row r="96" spans="3:24" s="39" customFormat="1" ht="12" customHeight="1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</row>
    <row r="97" spans="3:24" s="39" customFormat="1" ht="12" customHeight="1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</row>
    <row r="98" spans="3:24" s="39" customFormat="1" ht="12" customHeight="1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</row>
    <row r="99" spans="3:24" s="39" customFormat="1" ht="12" customHeight="1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</row>
    <row r="100" spans="3:24" s="39" customFormat="1" ht="12" customHeight="1"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</row>
    <row r="101" spans="3:24" s="39" customFormat="1" ht="12" customHeight="1"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</row>
    <row r="102" spans="3:24" s="39" customFormat="1" ht="12" customHeight="1"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</row>
    <row r="103" spans="3:24" s="39" customFormat="1" ht="12" customHeight="1"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</row>
    <row r="104" spans="3:24" s="39" customFormat="1" ht="12" customHeight="1"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</row>
    <row r="105" spans="3:24" s="39" customFormat="1" ht="12" customHeight="1"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</row>
    <row r="106" spans="3:24" s="39" customFormat="1" ht="12" customHeight="1"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</row>
    <row r="107" spans="3:24" s="39" customFormat="1" ht="12" customHeight="1"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</row>
    <row r="108" spans="3:24" s="39" customFormat="1" ht="12" customHeight="1"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</row>
    <row r="109" spans="3:24" s="39" customFormat="1" ht="12" customHeight="1"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</row>
    <row r="110" spans="3:24" s="39" customFormat="1" ht="12" customHeight="1"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</row>
  </sheetData>
  <mergeCells count="13">
    <mergeCell ref="U2:V3"/>
    <mergeCell ref="W2:X3"/>
    <mergeCell ref="S3:T3"/>
    <mergeCell ref="Q3:R3"/>
    <mergeCell ref="O3:P3"/>
    <mergeCell ref="A2:B4"/>
    <mergeCell ref="C2:D3"/>
    <mergeCell ref="G2:H3"/>
    <mergeCell ref="I2:T2"/>
    <mergeCell ref="E2:F3"/>
    <mergeCell ref="I3:J3"/>
    <mergeCell ref="K3:L3"/>
    <mergeCell ref="M3:N3"/>
  </mergeCells>
  <printOptions/>
  <pageMargins left="0.7874015748031497" right="0.7874015748031497" top="0.7874015748031497" bottom="0.7874015748031497" header="0" footer="0"/>
  <pageSetup horizontalDpi="400" verticalDpi="4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131"/>
  <sheetViews>
    <sheetView showGridLines="0" view="pageBreakPreview" zoomScaleNormal="75" zoomScaleSheetLayoutView="100" workbookViewId="0" topLeftCell="A1">
      <pane xSplit="2" ySplit="7" topLeftCell="C6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69" sqref="X69"/>
    </sheetView>
  </sheetViews>
  <sheetFormatPr defaultColWidth="10.66015625" defaultRowHeight="18"/>
  <cols>
    <col min="1" max="1" width="0.8359375" style="9" customWidth="1"/>
    <col min="2" max="2" width="10.58203125" style="9" customWidth="1"/>
    <col min="3" max="14" width="5.83203125" style="11" customWidth="1"/>
    <col min="15" max="15" width="1.66015625" style="11" customWidth="1"/>
    <col min="16" max="16" width="1.66015625" style="9" customWidth="1"/>
    <col min="17" max="17" width="0.8359375" style="9" customWidth="1"/>
    <col min="18" max="18" width="10.58203125" style="9" customWidth="1"/>
    <col min="19" max="29" width="5.83203125" style="11" customWidth="1"/>
    <col min="30" max="39" width="3.5" style="9" customWidth="1"/>
    <col min="40" max="16384" width="10.66015625" style="9" customWidth="1"/>
  </cols>
  <sheetData>
    <row r="1" spans="2:29" s="39" customFormat="1" ht="12" customHeight="1">
      <c r="B1" s="40" t="s">
        <v>91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08"/>
      <c r="P1" s="41"/>
      <c r="R1" s="40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</row>
    <row r="2" spans="1:30" s="39" customFormat="1" ht="12" customHeight="1" thickBot="1">
      <c r="A2" s="366"/>
      <c r="B2" s="367" t="s">
        <v>264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308"/>
      <c r="P2" s="41"/>
      <c r="Q2" s="366"/>
      <c r="R2" s="367"/>
      <c r="S2" s="261"/>
      <c r="T2" s="261"/>
      <c r="U2" s="261"/>
      <c r="V2" s="261"/>
      <c r="W2" s="261"/>
      <c r="X2" s="261"/>
      <c r="Y2" s="261"/>
      <c r="Z2" s="261"/>
      <c r="AA2" s="261" t="s">
        <v>241</v>
      </c>
      <c r="AB2" s="261"/>
      <c r="AC2" s="261"/>
      <c r="AD2" s="41"/>
    </row>
    <row r="3" spans="1:30" s="39" customFormat="1" ht="12" customHeight="1">
      <c r="A3" s="444" t="s">
        <v>165</v>
      </c>
      <c r="B3" s="434"/>
      <c r="C3" s="469" t="s">
        <v>92</v>
      </c>
      <c r="D3" s="470"/>
      <c r="E3" s="470"/>
      <c r="F3" s="470"/>
      <c r="G3" s="256"/>
      <c r="H3" s="256"/>
      <c r="I3" s="253"/>
      <c r="J3" s="253"/>
      <c r="K3" s="253"/>
      <c r="L3" s="253"/>
      <c r="M3" s="253"/>
      <c r="N3" s="254"/>
      <c r="O3" s="308"/>
      <c r="P3" s="368"/>
      <c r="Q3" s="444" t="s">
        <v>165</v>
      </c>
      <c r="R3" s="434"/>
      <c r="S3" s="256"/>
      <c r="T3" s="256"/>
      <c r="U3" s="256"/>
      <c r="V3" s="256"/>
      <c r="W3" s="256"/>
      <c r="X3" s="256"/>
      <c r="Y3" s="444" t="s">
        <v>85</v>
      </c>
      <c r="Z3" s="434"/>
      <c r="AA3" s="444" t="s">
        <v>78</v>
      </c>
      <c r="AB3" s="434"/>
      <c r="AC3" s="479" t="s">
        <v>160</v>
      </c>
      <c r="AD3" s="42"/>
    </row>
    <row r="4" spans="1:30" s="39" customFormat="1" ht="12" customHeight="1">
      <c r="A4" s="435"/>
      <c r="B4" s="436"/>
      <c r="C4" s="471" t="s">
        <v>81</v>
      </c>
      <c r="D4" s="472"/>
      <c r="E4" s="474" t="s">
        <v>82</v>
      </c>
      <c r="F4" s="472"/>
      <c r="G4" s="474" t="s">
        <v>83</v>
      </c>
      <c r="H4" s="472"/>
      <c r="I4" s="476" t="s">
        <v>84</v>
      </c>
      <c r="J4" s="478"/>
      <c r="K4" s="478"/>
      <c r="L4" s="478"/>
      <c r="M4" s="478"/>
      <c r="N4" s="477"/>
      <c r="O4" s="43"/>
      <c r="P4" s="252"/>
      <c r="Q4" s="435"/>
      <c r="R4" s="436"/>
      <c r="S4" s="425" t="s">
        <v>183</v>
      </c>
      <c r="T4" s="478"/>
      <c r="U4" s="478"/>
      <c r="V4" s="478"/>
      <c r="W4" s="478"/>
      <c r="X4" s="477"/>
      <c r="Y4" s="435"/>
      <c r="Z4" s="436"/>
      <c r="AA4" s="435"/>
      <c r="AB4" s="436"/>
      <c r="AC4" s="480"/>
      <c r="AD4" s="42"/>
    </row>
    <row r="5" spans="1:30" s="39" customFormat="1" ht="12" customHeight="1">
      <c r="A5" s="435"/>
      <c r="B5" s="436"/>
      <c r="C5" s="422"/>
      <c r="D5" s="473"/>
      <c r="E5" s="475"/>
      <c r="F5" s="473"/>
      <c r="G5" s="475"/>
      <c r="H5" s="473"/>
      <c r="I5" s="476" t="s">
        <v>86</v>
      </c>
      <c r="J5" s="426"/>
      <c r="K5" s="476" t="s">
        <v>87</v>
      </c>
      <c r="L5" s="426"/>
      <c r="M5" s="476" t="s">
        <v>88</v>
      </c>
      <c r="N5" s="477"/>
      <c r="O5" s="43"/>
      <c r="P5" s="252"/>
      <c r="Q5" s="435"/>
      <c r="R5" s="436"/>
      <c r="S5" s="478" t="s">
        <v>89</v>
      </c>
      <c r="T5" s="426"/>
      <c r="U5" s="476" t="s">
        <v>90</v>
      </c>
      <c r="V5" s="426"/>
      <c r="W5" s="476" t="s">
        <v>85</v>
      </c>
      <c r="X5" s="477"/>
      <c r="Y5" s="422"/>
      <c r="Z5" s="424"/>
      <c r="AA5" s="422"/>
      <c r="AB5" s="424"/>
      <c r="AC5" s="480"/>
      <c r="AD5" s="42"/>
    </row>
    <row r="6" spans="1:30" s="39" customFormat="1" ht="12" customHeight="1">
      <c r="A6" s="435"/>
      <c r="B6" s="436"/>
      <c r="C6" s="251" t="s">
        <v>93</v>
      </c>
      <c r="D6" s="467" t="s">
        <v>94</v>
      </c>
      <c r="E6" s="369" t="s">
        <v>93</v>
      </c>
      <c r="F6" s="467" t="s">
        <v>94</v>
      </c>
      <c r="G6" s="369" t="s">
        <v>93</v>
      </c>
      <c r="H6" s="467" t="s">
        <v>94</v>
      </c>
      <c r="I6" s="46" t="s">
        <v>93</v>
      </c>
      <c r="J6" s="467" t="s">
        <v>94</v>
      </c>
      <c r="K6" s="46" t="s">
        <v>93</v>
      </c>
      <c r="L6" s="467" t="s">
        <v>94</v>
      </c>
      <c r="M6" s="258" t="s">
        <v>93</v>
      </c>
      <c r="N6" s="482" t="s">
        <v>94</v>
      </c>
      <c r="O6" s="43"/>
      <c r="P6" s="252"/>
      <c r="Q6" s="435"/>
      <c r="R6" s="436"/>
      <c r="S6" s="43" t="s">
        <v>93</v>
      </c>
      <c r="T6" s="467" t="s">
        <v>94</v>
      </c>
      <c r="U6" s="46" t="s">
        <v>93</v>
      </c>
      <c r="V6" s="467" t="s">
        <v>94</v>
      </c>
      <c r="W6" s="46" t="s">
        <v>93</v>
      </c>
      <c r="X6" s="482" t="s">
        <v>94</v>
      </c>
      <c r="Y6" s="370" t="s">
        <v>93</v>
      </c>
      <c r="Z6" s="482" t="s">
        <v>94</v>
      </c>
      <c r="AA6" s="251" t="s">
        <v>93</v>
      </c>
      <c r="AB6" s="482" t="s">
        <v>94</v>
      </c>
      <c r="AC6" s="480"/>
      <c r="AD6" s="41"/>
    </row>
    <row r="7" spans="1:30" s="39" customFormat="1" ht="12" customHeight="1" thickBot="1">
      <c r="A7" s="437"/>
      <c r="B7" s="438"/>
      <c r="C7" s="44" t="s">
        <v>95</v>
      </c>
      <c r="D7" s="468"/>
      <c r="E7" s="260" t="s">
        <v>95</v>
      </c>
      <c r="F7" s="468"/>
      <c r="G7" s="260" t="s">
        <v>96</v>
      </c>
      <c r="H7" s="468"/>
      <c r="I7" s="45" t="s">
        <v>96</v>
      </c>
      <c r="J7" s="468"/>
      <c r="K7" s="45" t="s">
        <v>96</v>
      </c>
      <c r="L7" s="468"/>
      <c r="M7" s="260" t="s">
        <v>96</v>
      </c>
      <c r="N7" s="483"/>
      <c r="O7" s="43"/>
      <c r="P7" s="252"/>
      <c r="Q7" s="437"/>
      <c r="R7" s="438"/>
      <c r="S7" s="371" t="s">
        <v>96</v>
      </c>
      <c r="T7" s="468"/>
      <c r="U7" s="45" t="s">
        <v>96</v>
      </c>
      <c r="V7" s="468"/>
      <c r="W7" s="45" t="s">
        <v>96</v>
      </c>
      <c r="X7" s="483"/>
      <c r="Y7" s="372" t="s">
        <v>96</v>
      </c>
      <c r="Z7" s="483"/>
      <c r="AA7" s="372" t="s">
        <v>96</v>
      </c>
      <c r="AB7" s="483"/>
      <c r="AC7" s="481"/>
      <c r="AD7" s="41"/>
    </row>
    <row r="8" spans="1:30" s="39" customFormat="1" ht="12" customHeight="1">
      <c r="A8" s="47"/>
      <c r="B8" s="327" t="s">
        <v>3</v>
      </c>
      <c r="C8" s="247">
        <v>10</v>
      </c>
      <c r="D8" s="329"/>
      <c r="E8" s="336">
        <v>2</v>
      </c>
      <c r="F8" s="336">
        <v>3</v>
      </c>
      <c r="G8" s="336">
        <v>2</v>
      </c>
      <c r="H8" s="336">
        <v>1</v>
      </c>
      <c r="I8" s="336">
        <v>2</v>
      </c>
      <c r="J8" s="329">
        <v>3</v>
      </c>
      <c r="K8" s="329">
        <v>2</v>
      </c>
      <c r="L8" s="330">
        <v>3</v>
      </c>
      <c r="M8" s="373">
        <v>2</v>
      </c>
      <c r="N8" s="374">
        <v>3</v>
      </c>
      <c r="O8" s="308"/>
      <c r="P8" s="368"/>
      <c r="Q8" s="375"/>
      <c r="R8" s="376" t="s">
        <v>3</v>
      </c>
      <c r="S8" s="329">
        <v>2</v>
      </c>
      <c r="T8" s="329">
        <v>3</v>
      </c>
      <c r="U8" s="329">
        <v>10</v>
      </c>
      <c r="V8" s="329"/>
      <c r="W8" s="329">
        <v>10</v>
      </c>
      <c r="X8" s="329"/>
      <c r="Y8" s="335">
        <v>10</v>
      </c>
      <c r="Z8" s="329"/>
      <c r="AA8" s="247">
        <v>10</v>
      </c>
      <c r="AB8" s="329"/>
      <c r="AC8" s="377">
        <v>13</v>
      </c>
      <c r="AD8" s="378"/>
    </row>
    <row r="9" spans="1:30" s="39" customFormat="1" ht="12" customHeight="1">
      <c r="A9" s="47"/>
      <c r="B9" s="327" t="s">
        <v>4</v>
      </c>
      <c r="C9" s="247">
        <v>10</v>
      </c>
      <c r="D9" s="329"/>
      <c r="E9" s="336">
        <v>3</v>
      </c>
      <c r="F9" s="336">
        <v>1</v>
      </c>
      <c r="G9" s="336">
        <v>4</v>
      </c>
      <c r="H9" s="336">
        <v>1</v>
      </c>
      <c r="I9" s="336">
        <v>2</v>
      </c>
      <c r="J9" s="336">
        <v>1</v>
      </c>
      <c r="K9" s="336">
        <v>4</v>
      </c>
      <c r="L9" s="337">
        <v>1</v>
      </c>
      <c r="M9" s="249">
        <v>4</v>
      </c>
      <c r="N9" s="379">
        <v>1</v>
      </c>
      <c r="O9" s="43"/>
      <c r="P9" s="368"/>
      <c r="Q9" s="375"/>
      <c r="R9" s="381" t="s">
        <v>4</v>
      </c>
      <c r="S9" s="336">
        <v>2</v>
      </c>
      <c r="T9" s="336">
        <v>4</v>
      </c>
      <c r="U9" s="336">
        <v>2</v>
      </c>
      <c r="V9" s="336">
        <v>4</v>
      </c>
      <c r="W9" s="336">
        <v>4</v>
      </c>
      <c r="X9" s="336">
        <v>1</v>
      </c>
      <c r="Y9" s="335">
        <v>10</v>
      </c>
      <c r="Z9" s="329"/>
      <c r="AA9" s="247">
        <v>4</v>
      </c>
      <c r="AB9" s="336">
        <v>1</v>
      </c>
      <c r="AC9" s="377">
        <v>10</v>
      </c>
      <c r="AD9" s="378"/>
    </row>
    <row r="10" spans="1:30" s="39" customFormat="1" ht="12" customHeight="1">
      <c r="A10" s="47"/>
      <c r="B10" s="327" t="s">
        <v>5</v>
      </c>
      <c r="C10" s="247">
        <v>10</v>
      </c>
      <c r="D10" s="329"/>
      <c r="E10" s="336">
        <v>3</v>
      </c>
      <c r="F10" s="336">
        <v>1</v>
      </c>
      <c r="G10" s="336">
        <v>4</v>
      </c>
      <c r="H10" s="336">
        <v>1</v>
      </c>
      <c r="I10" s="336">
        <v>1</v>
      </c>
      <c r="J10" s="336">
        <v>1</v>
      </c>
      <c r="K10" s="336">
        <v>1</v>
      </c>
      <c r="L10" s="337">
        <v>1</v>
      </c>
      <c r="M10" s="249">
        <v>1</v>
      </c>
      <c r="N10" s="379">
        <v>1</v>
      </c>
      <c r="O10" s="43"/>
      <c r="P10" s="368"/>
      <c r="Q10" s="375"/>
      <c r="R10" s="381" t="s">
        <v>5</v>
      </c>
      <c r="S10" s="336">
        <v>5</v>
      </c>
      <c r="T10" s="336">
        <v>4</v>
      </c>
      <c r="U10" s="336">
        <v>5</v>
      </c>
      <c r="V10" s="336">
        <v>4</v>
      </c>
      <c r="W10" s="336">
        <v>10</v>
      </c>
      <c r="X10" s="336"/>
      <c r="Y10" s="335">
        <v>8</v>
      </c>
      <c r="Z10" s="329">
        <v>4</v>
      </c>
      <c r="AA10" s="247">
        <v>9</v>
      </c>
      <c r="AB10" s="336">
        <v>2</v>
      </c>
      <c r="AC10" s="377">
        <v>10</v>
      </c>
      <c r="AD10" s="378"/>
    </row>
    <row r="11" spans="1:30" s="39" customFormat="1" ht="12" customHeight="1">
      <c r="A11" s="47"/>
      <c r="B11" s="327" t="s">
        <v>6</v>
      </c>
      <c r="C11" s="247">
        <v>10</v>
      </c>
      <c r="D11" s="329"/>
      <c r="E11" s="336">
        <v>2</v>
      </c>
      <c r="F11" s="336">
        <v>1</v>
      </c>
      <c r="G11" s="336">
        <v>10</v>
      </c>
      <c r="H11" s="336"/>
      <c r="I11" s="336">
        <v>2</v>
      </c>
      <c r="J11" s="336">
        <v>1</v>
      </c>
      <c r="K11" s="336">
        <v>2</v>
      </c>
      <c r="L11" s="337">
        <v>1</v>
      </c>
      <c r="M11" s="249">
        <v>2</v>
      </c>
      <c r="N11" s="379">
        <v>1</v>
      </c>
      <c r="O11" s="43"/>
      <c r="P11" s="368"/>
      <c r="Q11" s="375"/>
      <c r="R11" s="381" t="s">
        <v>6</v>
      </c>
      <c r="S11" s="336">
        <v>2</v>
      </c>
      <c r="T11" s="336">
        <v>1</v>
      </c>
      <c r="U11" s="336">
        <v>2</v>
      </c>
      <c r="V11" s="336">
        <v>1</v>
      </c>
      <c r="W11" s="336">
        <v>10</v>
      </c>
      <c r="X11" s="336"/>
      <c r="Y11" s="335">
        <v>1</v>
      </c>
      <c r="Z11" s="336">
        <v>1</v>
      </c>
      <c r="AA11" s="247">
        <v>10</v>
      </c>
      <c r="AB11" s="329"/>
      <c r="AC11" s="377">
        <v>14</v>
      </c>
      <c r="AD11" s="378"/>
    </row>
    <row r="12" spans="1:30" s="39" customFormat="1" ht="12" customHeight="1">
      <c r="A12" s="47"/>
      <c r="B12" s="327" t="s">
        <v>7</v>
      </c>
      <c r="C12" s="247">
        <v>10</v>
      </c>
      <c r="D12" s="329"/>
      <c r="E12" s="336">
        <v>2</v>
      </c>
      <c r="F12" s="336">
        <v>1</v>
      </c>
      <c r="G12" s="336">
        <v>1</v>
      </c>
      <c r="H12" s="336">
        <v>1</v>
      </c>
      <c r="I12" s="336">
        <v>1</v>
      </c>
      <c r="J12" s="336">
        <v>1</v>
      </c>
      <c r="K12" s="336">
        <v>1</v>
      </c>
      <c r="L12" s="337">
        <v>1</v>
      </c>
      <c r="M12" s="249">
        <v>1</v>
      </c>
      <c r="N12" s="379">
        <v>1</v>
      </c>
      <c r="O12" s="43"/>
      <c r="P12" s="368"/>
      <c r="Q12" s="375"/>
      <c r="R12" s="381" t="s">
        <v>7</v>
      </c>
      <c r="S12" s="336">
        <v>1</v>
      </c>
      <c r="T12" s="336">
        <v>1</v>
      </c>
      <c r="U12" s="336">
        <v>1</v>
      </c>
      <c r="V12" s="336">
        <v>1</v>
      </c>
      <c r="W12" s="336">
        <v>1</v>
      </c>
      <c r="X12" s="336">
        <v>1</v>
      </c>
      <c r="Y12" s="335">
        <v>10</v>
      </c>
      <c r="Z12" s="329"/>
      <c r="AA12" s="247">
        <v>10</v>
      </c>
      <c r="AB12" s="329"/>
      <c r="AC12" s="377">
        <v>20</v>
      </c>
      <c r="AD12" s="378"/>
    </row>
    <row r="13" spans="1:30" s="39" customFormat="1" ht="12" customHeight="1">
      <c r="A13" s="47"/>
      <c r="B13" s="327" t="s">
        <v>8</v>
      </c>
      <c r="C13" s="247">
        <v>10</v>
      </c>
      <c r="D13" s="329"/>
      <c r="E13" s="336">
        <v>2</v>
      </c>
      <c r="F13" s="336">
        <v>1</v>
      </c>
      <c r="G13" s="336">
        <v>8</v>
      </c>
      <c r="H13" s="336">
        <v>1</v>
      </c>
      <c r="I13" s="336">
        <v>2</v>
      </c>
      <c r="J13" s="336">
        <v>1</v>
      </c>
      <c r="K13" s="336">
        <v>2</v>
      </c>
      <c r="L13" s="337">
        <v>1</v>
      </c>
      <c r="M13" s="249">
        <v>1</v>
      </c>
      <c r="N13" s="379">
        <v>1</v>
      </c>
      <c r="O13" s="43"/>
      <c r="P13" s="368"/>
      <c r="Q13" s="375"/>
      <c r="R13" s="381" t="s">
        <v>8</v>
      </c>
      <c r="S13" s="336">
        <v>10</v>
      </c>
      <c r="T13" s="336"/>
      <c r="U13" s="336">
        <v>10</v>
      </c>
      <c r="V13" s="336"/>
      <c r="W13" s="336">
        <v>10</v>
      </c>
      <c r="X13" s="336"/>
      <c r="Y13" s="335">
        <v>10</v>
      </c>
      <c r="Z13" s="329"/>
      <c r="AA13" s="247">
        <v>8</v>
      </c>
      <c r="AB13" s="336">
        <v>1</v>
      </c>
      <c r="AC13" s="377">
        <v>17</v>
      </c>
      <c r="AD13" s="378"/>
    </row>
    <row r="14" spans="1:30" s="39" customFormat="1" ht="12" customHeight="1">
      <c r="A14" s="47"/>
      <c r="B14" s="327" t="s">
        <v>9</v>
      </c>
      <c r="C14" s="247">
        <v>10</v>
      </c>
      <c r="D14" s="329"/>
      <c r="E14" s="336">
        <v>2</v>
      </c>
      <c r="F14" s="336">
        <v>1</v>
      </c>
      <c r="G14" s="336">
        <v>2</v>
      </c>
      <c r="H14" s="336">
        <v>1</v>
      </c>
      <c r="I14" s="336">
        <v>2</v>
      </c>
      <c r="J14" s="336">
        <v>1</v>
      </c>
      <c r="K14" s="336">
        <v>2</v>
      </c>
      <c r="L14" s="337">
        <v>1</v>
      </c>
      <c r="M14" s="249">
        <v>2</v>
      </c>
      <c r="N14" s="379">
        <v>1</v>
      </c>
      <c r="O14" s="43"/>
      <c r="P14" s="368"/>
      <c r="Q14" s="375"/>
      <c r="R14" s="381" t="s">
        <v>9</v>
      </c>
      <c r="S14" s="336">
        <v>9</v>
      </c>
      <c r="T14" s="336">
        <v>1</v>
      </c>
      <c r="U14" s="336">
        <v>10</v>
      </c>
      <c r="V14" s="336"/>
      <c r="W14" s="336">
        <v>9</v>
      </c>
      <c r="X14" s="336">
        <v>1</v>
      </c>
      <c r="Y14" s="335">
        <v>2</v>
      </c>
      <c r="Z14" s="336">
        <v>1</v>
      </c>
      <c r="AA14" s="247">
        <v>9</v>
      </c>
      <c r="AB14" s="336">
        <v>2</v>
      </c>
      <c r="AC14" s="377">
        <v>14</v>
      </c>
      <c r="AD14" s="378"/>
    </row>
    <row r="15" spans="1:30" s="39" customFormat="1" ht="12" customHeight="1">
      <c r="A15" s="47"/>
      <c r="B15" s="327" t="s">
        <v>10</v>
      </c>
      <c r="C15" s="247">
        <v>10</v>
      </c>
      <c r="D15" s="329"/>
      <c r="E15" s="336">
        <v>2</v>
      </c>
      <c r="F15" s="336">
        <v>1</v>
      </c>
      <c r="G15" s="336">
        <v>1</v>
      </c>
      <c r="H15" s="336">
        <v>1</v>
      </c>
      <c r="I15" s="336">
        <v>1</v>
      </c>
      <c r="J15" s="336">
        <v>1</v>
      </c>
      <c r="K15" s="336">
        <v>1</v>
      </c>
      <c r="L15" s="337">
        <v>1</v>
      </c>
      <c r="M15" s="249">
        <v>1</v>
      </c>
      <c r="N15" s="379">
        <v>1</v>
      </c>
      <c r="O15" s="43"/>
      <c r="P15" s="368"/>
      <c r="Q15" s="375"/>
      <c r="R15" s="381" t="s">
        <v>10</v>
      </c>
      <c r="S15" s="336">
        <v>4</v>
      </c>
      <c r="T15" s="336">
        <v>4</v>
      </c>
      <c r="U15" s="336">
        <v>10</v>
      </c>
      <c r="V15" s="336"/>
      <c r="W15" s="336">
        <v>1</v>
      </c>
      <c r="X15" s="336">
        <v>1</v>
      </c>
      <c r="Y15" s="335">
        <v>1</v>
      </c>
      <c r="Z15" s="336">
        <v>1</v>
      </c>
      <c r="AA15" s="247">
        <v>10</v>
      </c>
      <c r="AB15" s="329"/>
      <c r="AC15" s="377">
        <v>11</v>
      </c>
      <c r="AD15" s="378"/>
    </row>
    <row r="16" spans="1:30" s="39" customFormat="1" ht="12" customHeight="1">
      <c r="A16" s="47"/>
      <c r="B16" s="327" t="s">
        <v>11</v>
      </c>
      <c r="C16" s="247">
        <v>10</v>
      </c>
      <c r="D16" s="329"/>
      <c r="E16" s="336">
        <v>2</v>
      </c>
      <c r="F16" s="336">
        <v>1</v>
      </c>
      <c r="G16" s="336">
        <v>3</v>
      </c>
      <c r="H16" s="336">
        <v>1</v>
      </c>
      <c r="I16" s="336">
        <v>10</v>
      </c>
      <c r="J16" s="336"/>
      <c r="K16" s="336">
        <v>1</v>
      </c>
      <c r="L16" s="337">
        <v>1</v>
      </c>
      <c r="M16" s="249">
        <v>1</v>
      </c>
      <c r="N16" s="379">
        <v>1</v>
      </c>
      <c r="O16" s="43"/>
      <c r="P16" s="368"/>
      <c r="Q16" s="375"/>
      <c r="R16" s="381" t="s">
        <v>11</v>
      </c>
      <c r="S16" s="336">
        <v>1</v>
      </c>
      <c r="T16" s="336">
        <v>1</v>
      </c>
      <c r="U16" s="336">
        <v>2</v>
      </c>
      <c r="V16" s="336">
        <v>4</v>
      </c>
      <c r="W16" s="336">
        <v>9</v>
      </c>
      <c r="X16" s="336">
        <v>1</v>
      </c>
      <c r="Y16" s="335">
        <v>10</v>
      </c>
      <c r="Z16" s="336"/>
      <c r="AA16" s="247">
        <v>8</v>
      </c>
      <c r="AB16" s="336">
        <v>1</v>
      </c>
      <c r="AC16" s="377">
        <v>10</v>
      </c>
      <c r="AD16" s="378"/>
    </row>
    <row r="17" spans="1:30" s="39" customFormat="1" ht="12" customHeight="1">
      <c r="A17" s="47"/>
      <c r="B17" s="327" t="s">
        <v>12</v>
      </c>
      <c r="C17" s="247">
        <v>10</v>
      </c>
      <c r="D17" s="329"/>
      <c r="E17" s="336">
        <v>2</v>
      </c>
      <c r="F17" s="336">
        <v>1</v>
      </c>
      <c r="G17" s="336">
        <v>1</v>
      </c>
      <c r="H17" s="329">
        <v>1</v>
      </c>
      <c r="I17" s="336">
        <v>9</v>
      </c>
      <c r="J17" s="336">
        <v>2</v>
      </c>
      <c r="K17" s="336">
        <v>1</v>
      </c>
      <c r="L17" s="337">
        <v>1</v>
      </c>
      <c r="M17" s="249">
        <v>1</v>
      </c>
      <c r="N17" s="379">
        <v>1</v>
      </c>
      <c r="O17" s="43"/>
      <c r="P17" s="368"/>
      <c r="Q17" s="375"/>
      <c r="R17" s="381" t="s">
        <v>12</v>
      </c>
      <c r="S17" s="336">
        <v>1</v>
      </c>
      <c r="T17" s="336">
        <v>1</v>
      </c>
      <c r="U17" s="336">
        <v>4</v>
      </c>
      <c r="V17" s="336">
        <v>4</v>
      </c>
      <c r="W17" s="336">
        <v>2</v>
      </c>
      <c r="X17" s="336">
        <v>4</v>
      </c>
      <c r="Y17" s="335">
        <v>1</v>
      </c>
      <c r="Z17" s="336">
        <v>1</v>
      </c>
      <c r="AA17" s="247">
        <v>1</v>
      </c>
      <c r="AB17" s="336">
        <v>1</v>
      </c>
      <c r="AC17" s="377">
        <v>24</v>
      </c>
      <c r="AD17" s="378"/>
    </row>
    <row r="18" spans="1:30" s="39" customFormat="1" ht="12" customHeight="1">
      <c r="A18" s="47"/>
      <c r="B18" s="327" t="s">
        <v>13</v>
      </c>
      <c r="C18" s="247">
        <v>10</v>
      </c>
      <c r="D18" s="329"/>
      <c r="E18" s="336">
        <v>2</v>
      </c>
      <c r="F18" s="336">
        <v>1</v>
      </c>
      <c r="G18" s="336">
        <v>1</v>
      </c>
      <c r="H18" s="336">
        <v>1</v>
      </c>
      <c r="I18" s="336">
        <v>8</v>
      </c>
      <c r="J18" s="336">
        <v>1</v>
      </c>
      <c r="K18" s="336">
        <v>1</v>
      </c>
      <c r="L18" s="337">
        <v>1</v>
      </c>
      <c r="M18" s="249">
        <v>1</v>
      </c>
      <c r="N18" s="379">
        <v>1</v>
      </c>
      <c r="O18" s="43"/>
      <c r="P18" s="368"/>
      <c r="Q18" s="375"/>
      <c r="R18" s="381" t="s">
        <v>13</v>
      </c>
      <c r="S18" s="336">
        <v>7</v>
      </c>
      <c r="T18" s="336">
        <v>4</v>
      </c>
      <c r="U18" s="336">
        <v>10</v>
      </c>
      <c r="V18" s="336"/>
      <c r="W18" s="336">
        <v>10</v>
      </c>
      <c r="X18" s="336"/>
      <c r="Y18" s="335">
        <v>10</v>
      </c>
      <c r="Z18" s="329"/>
      <c r="AA18" s="247">
        <v>1</v>
      </c>
      <c r="AB18" s="336">
        <v>1</v>
      </c>
      <c r="AC18" s="377">
        <v>9</v>
      </c>
      <c r="AD18" s="378"/>
    </row>
    <row r="19" spans="1:30" s="39" customFormat="1" ht="12" customHeight="1">
      <c r="A19" s="47"/>
      <c r="B19" s="327" t="s">
        <v>14</v>
      </c>
      <c r="C19" s="247">
        <v>10</v>
      </c>
      <c r="D19" s="329"/>
      <c r="E19" s="336">
        <v>3</v>
      </c>
      <c r="F19" s="336">
        <v>1</v>
      </c>
      <c r="G19" s="336">
        <v>1</v>
      </c>
      <c r="H19" s="336">
        <v>1</v>
      </c>
      <c r="I19" s="336">
        <v>10</v>
      </c>
      <c r="J19" s="336"/>
      <c r="K19" s="336">
        <v>1</v>
      </c>
      <c r="L19" s="337">
        <v>1</v>
      </c>
      <c r="M19" s="249">
        <v>1</v>
      </c>
      <c r="N19" s="379">
        <v>1</v>
      </c>
      <c r="O19" s="43"/>
      <c r="P19" s="368"/>
      <c r="Q19" s="375"/>
      <c r="R19" s="381" t="s">
        <v>14</v>
      </c>
      <c r="S19" s="336">
        <v>1</v>
      </c>
      <c r="T19" s="336">
        <v>1</v>
      </c>
      <c r="U19" s="336">
        <v>1</v>
      </c>
      <c r="V19" s="336">
        <v>4</v>
      </c>
      <c r="W19" s="336">
        <v>1</v>
      </c>
      <c r="X19" s="336">
        <v>1</v>
      </c>
      <c r="Y19" s="335">
        <v>10</v>
      </c>
      <c r="Z19" s="329"/>
      <c r="AA19" s="247">
        <v>10</v>
      </c>
      <c r="AB19" s="329"/>
      <c r="AC19" s="377">
        <v>13</v>
      </c>
      <c r="AD19" s="378"/>
    </row>
    <row r="20" spans="1:30" s="39" customFormat="1" ht="12" customHeight="1">
      <c r="A20" s="47"/>
      <c r="B20" s="327" t="s">
        <v>15</v>
      </c>
      <c r="C20" s="247">
        <v>10</v>
      </c>
      <c r="D20" s="329"/>
      <c r="E20" s="336">
        <v>2</v>
      </c>
      <c r="F20" s="336">
        <v>1</v>
      </c>
      <c r="G20" s="336">
        <v>1</v>
      </c>
      <c r="H20" s="336">
        <v>1</v>
      </c>
      <c r="I20" s="336">
        <v>2</v>
      </c>
      <c r="J20" s="336">
        <v>1</v>
      </c>
      <c r="K20" s="336">
        <v>1</v>
      </c>
      <c r="L20" s="337">
        <v>1</v>
      </c>
      <c r="M20" s="249">
        <v>1</v>
      </c>
      <c r="N20" s="379">
        <v>1</v>
      </c>
      <c r="O20" s="43"/>
      <c r="P20" s="368"/>
      <c r="Q20" s="375"/>
      <c r="R20" s="381" t="s">
        <v>15</v>
      </c>
      <c r="S20" s="336">
        <v>1</v>
      </c>
      <c r="T20" s="336">
        <v>1</v>
      </c>
      <c r="U20" s="336">
        <v>10</v>
      </c>
      <c r="V20" s="336"/>
      <c r="W20" s="336">
        <v>1</v>
      </c>
      <c r="X20" s="336">
        <v>1</v>
      </c>
      <c r="Y20" s="335">
        <v>10</v>
      </c>
      <c r="Z20" s="329"/>
      <c r="AA20" s="247">
        <v>10</v>
      </c>
      <c r="AB20" s="329"/>
      <c r="AC20" s="377">
        <v>18</v>
      </c>
      <c r="AD20" s="378"/>
    </row>
    <row r="21" spans="1:30" s="39" customFormat="1" ht="12" customHeight="1">
      <c r="A21" s="47"/>
      <c r="B21" s="327" t="s">
        <v>16</v>
      </c>
      <c r="C21" s="247">
        <v>10</v>
      </c>
      <c r="D21" s="329"/>
      <c r="E21" s="336">
        <v>2</v>
      </c>
      <c r="F21" s="336">
        <v>1</v>
      </c>
      <c r="G21" s="336">
        <v>4</v>
      </c>
      <c r="H21" s="336">
        <v>1</v>
      </c>
      <c r="I21" s="336">
        <v>1</v>
      </c>
      <c r="J21" s="336">
        <v>1</v>
      </c>
      <c r="K21" s="336">
        <v>4</v>
      </c>
      <c r="L21" s="337">
        <v>1</v>
      </c>
      <c r="M21" s="249">
        <v>2</v>
      </c>
      <c r="N21" s="379">
        <v>1</v>
      </c>
      <c r="O21" s="43"/>
      <c r="P21" s="368"/>
      <c r="Q21" s="375"/>
      <c r="R21" s="381" t="s">
        <v>16</v>
      </c>
      <c r="S21" s="336">
        <v>9</v>
      </c>
      <c r="T21" s="336">
        <v>4</v>
      </c>
      <c r="U21" s="336">
        <v>9</v>
      </c>
      <c r="V21" s="336">
        <v>4</v>
      </c>
      <c r="W21" s="336">
        <v>9</v>
      </c>
      <c r="X21" s="336">
        <v>1</v>
      </c>
      <c r="Y21" s="335">
        <v>10</v>
      </c>
      <c r="Z21" s="329"/>
      <c r="AA21" s="247">
        <v>10</v>
      </c>
      <c r="AB21" s="329"/>
      <c r="AC21" s="377">
        <v>14</v>
      </c>
      <c r="AD21" s="378"/>
    </row>
    <row r="22" spans="1:30" s="39" customFormat="1" ht="12" customHeight="1">
      <c r="A22" s="47"/>
      <c r="B22" s="327" t="s">
        <v>17</v>
      </c>
      <c r="C22" s="247">
        <v>10</v>
      </c>
      <c r="D22" s="329"/>
      <c r="E22" s="336">
        <v>2</v>
      </c>
      <c r="F22" s="336">
        <v>1</v>
      </c>
      <c r="G22" s="336">
        <v>4</v>
      </c>
      <c r="H22" s="336">
        <v>1</v>
      </c>
      <c r="I22" s="336">
        <v>10</v>
      </c>
      <c r="J22" s="336"/>
      <c r="K22" s="336">
        <v>1</v>
      </c>
      <c r="L22" s="337">
        <v>1</v>
      </c>
      <c r="M22" s="249">
        <v>1</v>
      </c>
      <c r="N22" s="379">
        <v>1</v>
      </c>
      <c r="O22" s="43"/>
      <c r="P22" s="368"/>
      <c r="Q22" s="375"/>
      <c r="R22" s="381" t="s">
        <v>17</v>
      </c>
      <c r="S22" s="336">
        <v>1</v>
      </c>
      <c r="T22" s="336">
        <v>1</v>
      </c>
      <c r="U22" s="336">
        <v>10</v>
      </c>
      <c r="V22" s="336"/>
      <c r="W22" s="336">
        <v>10</v>
      </c>
      <c r="X22" s="336"/>
      <c r="Y22" s="335">
        <v>10</v>
      </c>
      <c r="Z22" s="329"/>
      <c r="AA22" s="247">
        <v>9</v>
      </c>
      <c r="AB22" s="336">
        <v>4</v>
      </c>
      <c r="AC22" s="377">
        <v>9</v>
      </c>
      <c r="AD22" s="378"/>
    </row>
    <row r="23" spans="1:30" s="39" customFormat="1" ht="12" customHeight="1">
      <c r="A23" s="47"/>
      <c r="B23" s="327" t="s">
        <v>18</v>
      </c>
      <c r="C23" s="247">
        <v>10</v>
      </c>
      <c r="D23" s="329"/>
      <c r="E23" s="336">
        <v>2</v>
      </c>
      <c r="F23" s="336">
        <v>1</v>
      </c>
      <c r="G23" s="336">
        <v>1</v>
      </c>
      <c r="H23" s="336">
        <v>1</v>
      </c>
      <c r="I23" s="336">
        <v>10</v>
      </c>
      <c r="J23" s="336"/>
      <c r="K23" s="336">
        <v>1</v>
      </c>
      <c r="L23" s="337">
        <v>1</v>
      </c>
      <c r="M23" s="249">
        <v>1</v>
      </c>
      <c r="N23" s="379">
        <v>1</v>
      </c>
      <c r="O23" s="43"/>
      <c r="P23" s="368"/>
      <c r="Q23" s="375"/>
      <c r="R23" s="381" t="s">
        <v>18</v>
      </c>
      <c r="S23" s="336">
        <v>2</v>
      </c>
      <c r="T23" s="336">
        <v>1</v>
      </c>
      <c r="U23" s="336">
        <v>2</v>
      </c>
      <c r="V23" s="336">
        <v>1</v>
      </c>
      <c r="W23" s="336">
        <v>10</v>
      </c>
      <c r="X23" s="336"/>
      <c r="Y23" s="335">
        <v>1</v>
      </c>
      <c r="Z23" s="329">
        <v>1</v>
      </c>
      <c r="AA23" s="247">
        <v>8</v>
      </c>
      <c r="AB23" s="329">
        <v>1</v>
      </c>
      <c r="AC23" s="377">
        <v>15</v>
      </c>
      <c r="AD23" s="378"/>
    </row>
    <row r="24" spans="1:30" s="39" customFormat="1" ht="12" customHeight="1">
      <c r="A24" s="47"/>
      <c r="B24" s="327" t="s">
        <v>19</v>
      </c>
      <c r="C24" s="247">
        <v>10</v>
      </c>
      <c r="D24" s="329"/>
      <c r="E24" s="336">
        <v>2</v>
      </c>
      <c r="F24" s="336">
        <v>1</v>
      </c>
      <c r="G24" s="336">
        <v>1</v>
      </c>
      <c r="H24" s="336">
        <v>1</v>
      </c>
      <c r="I24" s="336">
        <v>1</v>
      </c>
      <c r="J24" s="336">
        <v>1</v>
      </c>
      <c r="K24" s="336">
        <v>1</v>
      </c>
      <c r="L24" s="337">
        <v>1</v>
      </c>
      <c r="M24" s="249">
        <v>1</v>
      </c>
      <c r="N24" s="379">
        <v>1</v>
      </c>
      <c r="O24" s="43"/>
      <c r="P24" s="368"/>
      <c r="Q24" s="375"/>
      <c r="R24" s="381" t="s">
        <v>19</v>
      </c>
      <c r="S24" s="336">
        <v>1</v>
      </c>
      <c r="T24" s="336">
        <v>1</v>
      </c>
      <c r="U24" s="336">
        <v>4</v>
      </c>
      <c r="V24" s="336">
        <v>1</v>
      </c>
      <c r="W24" s="336">
        <v>10</v>
      </c>
      <c r="X24" s="336"/>
      <c r="Y24" s="335">
        <v>1</v>
      </c>
      <c r="Z24" s="329">
        <v>1</v>
      </c>
      <c r="AA24" s="247">
        <v>1</v>
      </c>
      <c r="AB24" s="329">
        <v>1</v>
      </c>
      <c r="AC24" s="377">
        <v>12</v>
      </c>
      <c r="AD24" s="378"/>
    </row>
    <row r="25" spans="1:30" s="39" customFormat="1" ht="12" customHeight="1">
      <c r="A25" s="47"/>
      <c r="B25" s="327" t="s">
        <v>20</v>
      </c>
      <c r="C25" s="247">
        <v>10</v>
      </c>
      <c r="D25" s="329"/>
      <c r="E25" s="336">
        <v>2</v>
      </c>
      <c r="F25" s="336">
        <v>1</v>
      </c>
      <c r="G25" s="336">
        <v>2</v>
      </c>
      <c r="H25" s="336">
        <v>1</v>
      </c>
      <c r="I25" s="336">
        <v>10</v>
      </c>
      <c r="J25" s="329"/>
      <c r="K25" s="329">
        <v>2</v>
      </c>
      <c r="L25" s="330">
        <v>1</v>
      </c>
      <c r="M25" s="373">
        <v>2</v>
      </c>
      <c r="N25" s="374">
        <v>1</v>
      </c>
      <c r="O25" s="308"/>
      <c r="P25" s="368"/>
      <c r="Q25" s="375"/>
      <c r="R25" s="381" t="s">
        <v>20</v>
      </c>
      <c r="S25" s="329">
        <v>2</v>
      </c>
      <c r="T25" s="329">
        <v>1</v>
      </c>
      <c r="U25" s="329">
        <v>10</v>
      </c>
      <c r="V25" s="329"/>
      <c r="W25" s="329">
        <v>10</v>
      </c>
      <c r="X25" s="329"/>
      <c r="Y25" s="335">
        <v>9</v>
      </c>
      <c r="Z25" s="336">
        <v>1</v>
      </c>
      <c r="AA25" s="247">
        <v>9</v>
      </c>
      <c r="AB25" s="336">
        <v>1</v>
      </c>
      <c r="AC25" s="377">
        <v>11</v>
      </c>
      <c r="AD25" s="378"/>
    </row>
    <row r="26" spans="1:30" s="39" customFormat="1" ht="12" customHeight="1">
      <c r="A26" s="47"/>
      <c r="B26" s="327" t="s">
        <v>21</v>
      </c>
      <c r="C26" s="247">
        <v>10</v>
      </c>
      <c r="D26" s="329"/>
      <c r="E26" s="336">
        <v>2</v>
      </c>
      <c r="F26" s="336">
        <v>3</v>
      </c>
      <c r="G26" s="336">
        <v>1</v>
      </c>
      <c r="H26" s="336">
        <v>1</v>
      </c>
      <c r="I26" s="336">
        <v>10</v>
      </c>
      <c r="J26" s="336"/>
      <c r="K26" s="336">
        <v>1</v>
      </c>
      <c r="L26" s="337">
        <v>1</v>
      </c>
      <c r="M26" s="249">
        <v>1</v>
      </c>
      <c r="N26" s="379">
        <v>1</v>
      </c>
      <c r="O26" s="43"/>
      <c r="P26" s="368"/>
      <c r="Q26" s="375"/>
      <c r="R26" s="381" t="s">
        <v>21</v>
      </c>
      <c r="S26" s="336">
        <v>2</v>
      </c>
      <c r="T26" s="336">
        <v>1</v>
      </c>
      <c r="U26" s="336">
        <v>2</v>
      </c>
      <c r="V26" s="336">
        <v>1</v>
      </c>
      <c r="W26" s="336">
        <v>1</v>
      </c>
      <c r="X26" s="336">
        <v>1</v>
      </c>
      <c r="Y26" s="335">
        <v>10</v>
      </c>
      <c r="Z26" s="329"/>
      <c r="AA26" s="247">
        <v>1</v>
      </c>
      <c r="AB26" s="336">
        <v>1</v>
      </c>
      <c r="AC26" s="377">
        <v>15</v>
      </c>
      <c r="AD26" s="378"/>
    </row>
    <row r="27" spans="1:30" s="39" customFormat="1" ht="12" customHeight="1">
      <c r="A27" s="47"/>
      <c r="B27" s="327" t="s">
        <v>22</v>
      </c>
      <c r="C27" s="247">
        <v>10</v>
      </c>
      <c r="D27" s="329"/>
      <c r="E27" s="336">
        <v>2</v>
      </c>
      <c r="F27" s="336">
        <v>1</v>
      </c>
      <c r="G27" s="336">
        <v>1</v>
      </c>
      <c r="H27" s="336">
        <v>1</v>
      </c>
      <c r="I27" s="336">
        <v>10</v>
      </c>
      <c r="J27" s="336"/>
      <c r="K27" s="336">
        <v>1</v>
      </c>
      <c r="L27" s="337">
        <v>1</v>
      </c>
      <c r="M27" s="249">
        <v>1</v>
      </c>
      <c r="N27" s="379">
        <v>1</v>
      </c>
      <c r="O27" s="43"/>
      <c r="P27" s="368"/>
      <c r="Q27" s="375"/>
      <c r="R27" s="381" t="s">
        <v>22</v>
      </c>
      <c r="S27" s="336">
        <v>1</v>
      </c>
      <c r="T27" s="336">
        <v>1</v>
      </c>
      <c r="U27" s="336">
        <v>10</v>
      </c>
      <c r="V27" s="336"/>
      <c r="W27" s="336">
        <v>1</v>
      </c>
      <c r="X27" s="336">
        <v>1</v>
      </c>
      <c r="Y27" s="335">
        <v>10</v>
      </c>
      <c r="Z27" s="329"/>
      <c r="AA27" s="247">
        <v>1</v>
      </c>
      <c r="AB27" s="336">
        <v>1</v>
      </c>
      <c r="AC27" s="377">
        <v>9</v>
      </c>
      <c r="AD27" s="378"/>
    </row>
    <row r="28" spans="1:30" s="39" customFormat="1" ht="12" customHeight="1">
      <c r="A28" s="47"/>
      <c r="B28" s="327" t="s">
        <v>23</v>
      </c>
      <c r="C28" s="247">
        <v>10</v>
      </c>
      <c r="D28" s="329"/>
      <c r="E28" s="336">
        <v>2</v>
      </c>
      <c r="F28" s="336">
        <v>1</v>
      </c>
      <c r="G28" s="336">
        <v>4</v>
      </c>
      <c r="H28" s="336">
        <v>1</v>
      </c>
      <c r="I28" s="336">
        <v>10</v>
      </c>
      <c r="J28" s="336"/>
      <c r="K28" s="336">
        <v>4</v>
      </c>
      <c r="L28" s="337">
        <v>4</v>
      </c>
      <c r="M28" s="249">
        <v>4</v>
      </c>
      <c r="N28" s="379">
        <v>4</v>
      </c>
      <c r="O28" s="43"/>
      <c r="P28" s="368"/>
      <c r="Q28" s="375"/>
      <c r="R28" s="381" t="s">
        <v>23</v>
      </c>
      <c r="S28" s="336">
        <v>4</v>
      </c>
      <c r="T28" s="336">
        <v>4</v>
      </c>
      <c r="U28" s="336">
        <v>9</v>
      </c>
      <c r="V28" s="336">
        <v>4</v>
      </c>
      <c r="W28" s="336">
        <v>4</v>
      </c>
      <c r="X28" s="336">
        <v>4</v>
      </c>
      <c r="Y28" s="335">
        <v>8</v>
      </c>
      <c r="Z28" s="329">
        <v>1</v>
      </c>
      <c r="AA28" s="247">
        <v>8</v>
      </c>
      <c r="AB28" s="336">
        <v>4</v>
      </c>
      <c r="AC28" s="377">
        <v>11</v>
      </c>
      <c r="AD28" s="378"/>
    </row>
    <row r="29" spans="1:30" s="39" customFormat="1" ht="12" customHeight="1">
      <c r="A29" s="47"/>
      <c r="B29" s="327" t="s">
        <v>24</v>
      </c>
      <c r="C29" s="247">
        <v>10</v>
      </c>
      <c r="D29" s="329"/>
      <c r="E29" s="336">
        <v>3</v>
      </c>
      <c r="F29" s="336">
        <v>1</v>
      </c>
      <c r="G29" s="336">
        <v>10</v>
      </c>
      <c r="H29" s="329"/>
      <c r="I29" s="336">
        <v>4</v>
      </c>
      <c r="J29" s="336">
        <v>1</v>
      </c>
      <c r="K29" s="336">
        <v>4</v>
      </c>
      <c r="L29" s="337">
        <v>1</v>
      </c>
      <c r="M29" s="249">
        <v>4</v>
      </c>
      <c r="N29" s="379">
        <v>1</v>
      </c>
      <c r="O29" s="43"/>
      <c r="P29" s="368"/>
      <c r="Q29" s="375"/>
      <c r="R29" s="381" t="s">
        <v>24</v>
      </c>
      <c r="S29" s="336">
        <v>10</v>
      </c>
      <c r="T29" s="336"/>
      <c r="U29" s="336">
        <v>10</v>
      </c>
      <c r="V29" s="336"/>
      <c r="W29" s="336">
        <v>10</v>
      </c>
      <c r="X29" s="336"/>
      <c r="Y29" s="335">
        <v>10</v>
      </c>
      <c r="Z29" s="329"/>
      <c r="AA29" s="247">
        <v>4</v>
      </c>
      <c r="AB29" s="336">
        <v>1</v>
      </c>
      <c r="AC29" s="377">
        <v>5</v>
      </c>
      <c r="AD29" s="378"/>
    </row>
    <row r="30" spans="1:30" s="39" customFormat="1" ht="12" customHeight="1">
      <c r="A30" s="47"/>
      <c r="B30" s="327" t="s">
        <v>25</v>
      </c>
      <c r="C30" s="247">
        <v>10</v>
      </c>
      <c r="D30" s="329"/>
      <c r="E30" s="336">
        <v>6</v>
      </c>
      <c r="F30" s="336">
        <v>3</v>
      </c>
      <c r="G30" s="336">
        <v>4</v>
      </c>
      <c r="H30" s="336">
        <v>3</v>
      </c>
      <c r="I30" s="336">
        <v>9</v>
      </c>
      <c r="J30" s="336">
        <v>4</v>
      </c>
      <c r="K30" s="336">
        <v>9</v>
      </c>
      <c r="L30" s="337">
        <v>4</v>
      </c>
      <c r="M30" s="249">
        <v>9</v>
      </c>
      <c r="N30" s="379">
        <v>4</v>
      </c>
      <c r="O30" s="43"/>
      <c r="P30" s="368"/>
      <c r="Q30" s="375"/>
      <c r="R30" s="381" t="s">
        <v>25</v>
      </c>
      <c r="S30" s="336">
        <v>10</v>
      </c>
      <c r="T30" s="336"/>
      <c r="U30" s="336">
        <v>10</v>
      </c>
      <c r="V30" s="336"/>
      <c r="W30" s="336">
        <v>10</v>
      </c>
      <c r="X30" s="336"/>
      <c r="Y30" s="335">
        <v>9</v>
      </c>
      <c r="Z30" s="329">
        <v>1</v>
      </c>
      <c r="AA30" s="247">
        <v>2</v>
      </c>
      <c r="AB30" s="336">
        <v>3</v>
      </c>
      <c r="AC30" s="377">
        <v>9</v>
      </c>
      <c r="AD30" s="378"/>
    </row>
    <row r="31" spans="1:30" s="39" customFormat="1" ht="12" customHeight="1">
      <c r="A31" s="47"/>
      <c r="B31" s="327" t="s">
        <v>26</v>
      </c>
      <c r="C31" s="247">
        <v>10</v>
      </c>
      <c r="D31" s="329"/>
      <c r="E31" s="336">
        <v>3</v>
      </c>
      <c r="F31" s="336">
        <v>1</v>
      </c>
      <c r="G31" s="336">
        <v>2</v>
      </c>
      <c r="H31" s="336">
        <v>1</v>
      </c>
      <c r="I31" s="336">
        <v>10</v>
      </c>
      <c r="J31" s="336"/>
      <c r="K31" s="336">
        <v>2</v>
      </c>
      <c r="L31" s="337">
        <v>1</v>
      </c>
      <c r="M31" s="249">
        <v>2</v>
      </c>
      <c r="N31" s="379">
        <v>1</v>
      </c>
      <c r="O31" s="43"/>
      <c r="P31" s="368"/>
      <c r="Q31" s="375"/>
      <c r="R31" s="381" t="s">
        <v>26</v>
      </c>
      <c r="S31" s="336">
        <v>10</v>
      </c>
      <c r="T31" s="336"/>
      <c r="U31" s="336">
        <v>10</v>
      </c>
      <c r="V31" s="336"/>
      <c r="W31" s="336">
        <v>10</v>
      </c>
      <c r="X31" s="336"/>
      <c r="Y31" s="335">
        <v>10</v>
      </c>
      <c r="Z31" s="329"/>
      <c r="AA31" s="247">
        <v>2</v>
      </c>
      <c r="AB31" s="336">
        <v>1</v>
      </c>
      <c r="AC31" s="377">
        <v>5</v>
      </c>
      <c r="AD31" s="378"/>
    </row>
    <row r="32" spans="1:30" s="39" customFormat="1" ht="12" customHeight="1">
      <c r="A32" s="47"/>
      <c r="B32" s="327" t="s">
        <v>27</v>
      </c>
      <c r="C32" s="247">
        <v>10</v>
      </c>
      <c r="D32" s="329"/>
      <c r="E32" s="336">
        <v>2</v>
      </c>
      <c r="F32" s="336">
        <v>1</v>
      </c>
      <c r="G32" s="336">
        <v>10</v>
      </c>
      <c r="H32" s="329"/>
      <c r="I32" s="336">
        <v>2</v>
      </c>
      <c r="J32" s="336">
        <v>1</v>
      </c>
      <c r="K32" s="336">
        <v>2</v>
      </c>
      <c r="L32" s="337">
        <v>1</v>
      </c>
      <c r="M32" s="249">
        <v>2</v>
      </c>
      <c r="N32" s="379">
        <v>1</v>
      </c>
      <c r="O32" s="43"/>
      <c r="P32" s="368"/>
      <c r="Q32" s="375"/>
      <c r="R32" s="381" t="s">
        <v>27</v>
      </c>
      <c r="S32" s="336">
        <v>2</v>
      </c>
      <c r="T32" s="336">
        <v>1</v>
      </c>
      <c r="U32" s="336">
        <v>10</v>
      </c>
      <c r="V32" s="336"/>
      <c r="W32" s="336">
        <v>10</v>
      </c>
      <c r="X32" s="336"/>
      <c r="Y32" s="335">
        <v>2</v>
      </c>
      <c r="Z32" s="329">
        <v>1</v>
      </c>
      <c r="AA32" s="247">
        <v>1</v>
      </c>
      <c r="AB32" s="336">
        <v>1</v>
      </c>
      <c r="AC32" s="377">
        <v>15</v>
      </c>
      <c r="AD32" s="378"/>
    </row>
    <row r="33" spans="1:30" s="39" customFormat="1" ht="12" customHeight="1">
      <c r="A33" s="47"/>
      <c r="B33" s="327" t="s">
        <v>28</v>
      </c>
      <c r="C33" s="247">
        <v>10</v>
      </c>
      <c r="D33" s="329"/>
      <c r="E33" s="336">
        <v>3</v>
      </c>
      <c r="F33" s="336">
        <v>1</v>
      </c>
      <c r="G33" s="336">
        <v>2</v>
      </c>
      <c r="H33" s="336">
        <v>1</v>
      </c>
      <c r="I33" s="336">
        <v>10</v>
      </c>
      <c r="J33" s="336"/>
      <c r="K33" s="336">
        <v>2</v>
      </c>
      <c r="L33" s="337">
        <v>1</v>
      </c>
      <c r="M33" s="249">
        <v>2</v>
      </c>
      <c r="N33" s="379">
        <v>1</v>
      </c>
      <c r="O33" s="43"/>
      <c r="P33" s="368"/>
      <c r="Q33" s="375"/>
      <c r="R33" s="381" t="s">
        <v>28</v>
      </c>
      <c r="S33" s="336">
        <v>10</v>
      </c>
      <c r="T33" s="336"/>
      <c r="U33" s="336">
        <v>10</v>
      </c>
      <c r="V33" s="336"/>
      <c r="W33" s="336">
        <v>10</v>
      </c>
      <c r="X33" s="336"/>
      <c r="Y33" s="335">
        <v>10</v>
      </c>
      <c r="Z33" s="329"/>
      <c r="AA33" s="247">
        <v>1</v>
      </c>
      <c r="AB33" s="336">
        <v>1</v>
      </c>
      <c r="AC33" s="377">
        <v>5</v>
      </c>
      <c r="AD33" s="378"/>
    </row>
    <row r="34" spans="1:30" s="39" customFormat="1" ht="12" customHeight="1">
      <c r="A34" s="47"/>
      <c r="B34" s="327" t="s">
        <v>29</v>
      </c>
      <c r="C34" s="247">
        <v>10</v>
      </c>
      <c r="D34" s="329"/>
      <c r="E34" s="336">
        <v>3</v>
      </c>
      <c r="F34" s="336">
        <v>1</v>
      </c>
      <c r="G34" s="336">
        <v>1</v>
      </c>
      <c r="H34" s="336">
        <v>1</v>
      </c>
      <c r="I34" s="336">
        <v>2</v>
      </c>
      <c r="J34" s="336">
        <v>1</v>
      </c>
      <c r="K34" s="336">
        <v>2</v>
      </c>
      <c r="L34" s="337">
        <v>1</v>
      </c>
      <c r="M34" s="249">
        <v>2</v>
      </c>
      <c r="N34" s="379">
        <v>1</v>
      </c>
      <c r="O34" s="43"/>
      <c r="P34" s="368"/>
      <c r="Q34" s="375"/>
      <c r="R34" s="381" t="s">
        <v>29</v>
      </c>
      <c r="S34" s="336">
        <v>2</v>
      </c>
      <c r="T34" s="336">
        <v>1</v>
      </c>
      <c r="U34" s="336">
        <v>2</v>
      </c>
      <c r="V34" s="336">
        <v>1</v>
      </c>
      <c r="W34" s="336">
        <v>10</v>
      </c>
      <c r="X34" s="336"/>
      <c r="Y34" s="335">
        <v>10</v>
      </c>
      <c r="Z34" s="329"/>
      <c r="AA34" s="247">
        <v>10</v>
      </c>
      <c r="AB34" s="329"/>
      <c r="AC34" s="377">
        <v>15</v>
      </c>
      <c r="AD34" s="378"/>
    </row>
    <row r="35" spans="1:30" s="39" customFormat="1" ht="12" customHeight="1">
      <c r="A35" s="47"/>
      <c r="B35" s="327" t="s">
        <v>30</v>
      </c>
      <c r="C35" s="247">
        <v>10</v>
      </c>
      <c r="D35" s="329"/>
      <c r="E35" s="336">
        <v>3</v>
      </c>
      <c r="F35" s="336">
        <v>1</v>
      </c>
      <c r="G35" s="336">
        <v>4</v>
      </c>
      <c r="H35" s="336">
        <v>1</v>
      </c>
      <c r="I35" s="336">
        <v>2</v>
      </c>
      <c r="J35" s="329">
        <v>1</v>
      </c>
      <c r="K35" s="329">
        <v>4</v>
      </c>
      <c r="L35" s="330">
        <v>1</v>
      </c>
      <c r="M35" s="373">
        <v>4</v>
      </c>
      <c r="N35" s="374">
        <v>1</v>
      </c>
      <c r="O35" s="308"/>
      <c r="P35" s="368"/>
      <c r="Q35" s="375"/>
      <c r="R35" s="381" t="s">
        <v>30</v>
      </c>
      <c r="S35" s="329">
        <v>2</v>
      </c>
      <c r="T35" s="329">
        <v>1</v>
      </c>
      <c r="U35" s="329">
        <v>2</v>
      </c>
      <c r="V35" s="329">
        <v>1</v>
      </c>
      <c r="W35" s="329">
        <v>2</v>
      </c>
      <c r="X35" s="329">
        <v>1</v>
      </c>
      <c r="Y35" s="335">
        <v>4</v>
      </c>
      <c r="Z35" s="329">
        <v>1</v>
      </c>
      <c r="AA35" s="247">
        <v>10</v>
      </c>
      <c r="AB35" s="329"/>
      <c r="AC35" s="377">
        <v>12</v>
      </c>
      <c r="AD35" s="378"/>
    </row>
    <row r="36" spans="1:30" s="39" customFormat="1" ht="12" customHeight="1">
      <c r="A36" s="47"/>
      <c r="B36" s="327" t="s">
        <v>31</v>
      </c>
      <c r="C36" s="247">
        <v>10</v>
      </c>
      <c r="D36" s="329"/>
      <c r="E36" s="336">
        <v>4</v>
      </c>
      <c r="F36" s="336">
        <v>1</v>
      </c>
      <c r="G36" s="336">
        <v>2</v>
      </c>
      <c r="H36" s="336">
        <v>1</v>
      </c>
      <c r="I36" s="336">
        <v>4</v>
      </c>
      <c r="J36" s="329">
        <v>1</v>
      </c>
      <c r="K36" s="329">
        <v>2</v>
      </c>
      <c r="L36" s="330">
        <v>1</v>
      </c>
      <c r="M36" s="373">
        <v>4</v>
      </c>
      <c r="N36" s="374">
        <v>1</v>
      </c>
      <c r="O36" s="308"/>
      <c r="P36" s="368"/>
      <c r="Q36" s="375"/>
      <c r="R36" s="381" t="s">
        <v>31</v>
      </c>
      <c r="S36" s="329">
        <v>4</v>
      </c>
      <c r="T36" s="329">
        <v>1</v>
      </c>
      <c r="U36" s="329">
        <v>4</v>
      </c>
      <c r="V36" s="329">
        <v>1</v>
      </c>
      <c r="W36" s="329">
        <v>10</v>
      </c>
      <c r="X36" s="329"/>
      <c r="Y36" s="335">
        <v>8</v>
      </c>
      <c r="Z36" s="329">
        <v>1</v>
      </c>
      <c r="AA36" s="247">
        <v>4</v>
      </c>
      <c r="AB36" s="336">
        <v>1</v>
      </c>
      <c r="AC36" s="377">
        <v>8</v>
      </c>
      <c r="AD36" s="378"/>
    </row>
    <row r="37" spans="1:30" s="39" customFormat="1" ht="12" customHeight="1">
      <c r="A37" s="47"/>
      <c r="B37" s="327" t="s">
        <v>32</v>
      </c>
      <c r="C37" s="247">
        <v>10</v>
      </c>
      <c r="D37" s="329"/>
      <c r="E37" s="336">
        <v>2</v>
      </c>
      <c r="F37" s="336">
        <v>1</v>
      </c>
      <c r="G37" s="336">
        <v>1</v>
      </c>
      <c r="H37" s="336">
        <v>1</v>
      </c>
      <c r="I37" s="336">
        <v>2</v>
      </c>
      <c r="J37" s="336">
        <v>1</v>
      </c>
      <c r="K37" s="336">
        <v>2</v>
      </c>
      <c r="L37" s="337">
        <v>1</v>
      </c>
      <c r="M37" s="249">
        <v>2</v>
      </c>
      <c r="N37" s="379">
        <v>1</v>
      </c>
      <c r="O37" s="43"/>
      <c r="P37" s="368"/>
      <c r="Q37" s="375"/>
      <c r="R37" s="381" t="s">
        <v>32</v>
      </c>
      <c r="S37" s="336">
        <v>2</v>
      </c>
      <c r="T37" s="336">
        <v>1</v>
      </c>
      <c r="U37" s="336">
        <v>2</v>
      </c>
      <c r="V37" s="336">
        <v>1</v>
      </c>
      <c r="W37" s="336">
        <v>10</v>
      </c>
      <c r="X37" s="336"/>
      <c r="Y37" s="335">
        <v>10</v>
      </c>
      <c r="Z37" s="329"/>
      <c r="AA37" s="247">
        <v>10</v>
      </c>
      <c r="AB37" s="329"/>
      <c r="AC37" s="377">
        <v>15</v>
      </c>
      <c r="AD37" s="378"/>
    </row>
    <row r="38" spans="1:30" s="39" customFormat="1" ht="12" customHeight="1">
      <c r="A38" s="47"/>
      <c r="B38" s="327" t="s">
        <v>33</v>
      </c>
      <c r="C38" s="247">
        <v>10</v>
      </c>
      <c r="D38" s="329"/>
      <c r="E38" s="336">
        <v>3</v>
      </c>
      <c r="F38" s="336">
        <v>1</v>
      </c>
      <c r="G38" s="336">
        <v>2</v>
      </c>
      <c r="H38" s="336">
        <v>1</v>
      </c>
      <c r="I38" s="336">
        <v>2</v>
      </c>
      <c r="J38" s="336">
        <v>1</v>
      </c>
      <c r="K38" s="336">
        <v>2</v>
      </c>
      <c r="L38" s="337">
        <v>1</v>
      </c>
      <c r="M38" s="249">
        <v>2</v>
      </c>
      <c r="N38" s="379">
        <v>1</v>
      </c>
      <c r="O38" s="43"/>
      <c r="P38" s="368"/>
      <c r="Q38" s="375"/>
      <c r="R38" s="381" t="s">
        <v>33</v>
      </c>
      <c r="S38" s="336">
        <v>2</v>
      </c>
      <c r="T38" s="336">
        <v>1</v>
      </c>
      <c r="U38" s="336">
        <v>2</v>
      </c>
      <c r="V38" s="336">
        <v>1</v>
      </c>
      <c r="W38" s="336">
        <v>10</v>
      </c>
      <c r="X38" s="336"/>
      <c r="Y38" s="335">
        <v>10</v>
      </c>
      <c r="Z38" s="329"/>
      <c r="AA38" s="247">
        <v>10</v>
      </c>
      <c r="AB38" s="329"/>
      <c r="AC38" s="377">
        <v>15</v>
      </c>
      <c r="AD38" s="378"/>
    </row>
    <row r="39" spans="1:30" s="39" customFormat="1" ht="12" customHeight="1">
      <c r="A39" s="47"/>
      <c r="B39" s="327" t="s">
        <v>34</v>
      </c>
      <c r="C39" s="247">
        <v>10</v>
      </c>
      <c r="D39" s="329"/>
      <c r="E39" s="336">
        <v>2</v>
      </c>
      <c r="F39" s="336">
        <v>1</v>
      </c>
      <c r="G39" s="336">
        <v>9</v>
      </c>
      <c r="H39" s="336">
        <v>1</v>
      </c>
      <c r="I39" s="336">
        <v>9</v>
      </c>
      <c r="J39" s="329">
        <v>1</v>
      </c>
      <c r="K39" s="329">
        <v>9</v>
      </c>
      <c r="L39" s="330">
        <v>1</v>
      </c>
      <c r="M39" s="373">
        <v>9</v>
      </c>
      <c r="N39" s="374">
        <v>1</v>
      </c>
      <c r="O39" s="308"/>
      <c r="P39" s="368"/>
      <c r="Q39" s="375"/>
      <c r="R39" s="381" t="s">
        <v>34</v>
      </c>
      <c r="S39" s="329">
        <v>9</v>
      </c>
      <c r="T39" s="329">
        <v>1</v>
      </c>
      <c r="U39" s="329">
        <v>9</v>
      </c>
      <c r="V39" s="329">
        <v>1</v>
      </c>
      <c r="W39" s="329">
        <v>9</v>
      </c>
      <c r="X39" s="329">
        <v>1</v>
      </c>
      <c r="Y39" s="335">
        <v>10</v>
      </c>
      <c r="Z39" s="329"/>
      <c r="AA39" s="247">
        <v>10</v>
      </c>
      <c r="AB39" s="329"/>
      <c r="AC39" s="377">
        <v>19</v>
      </c>
      <c r="AD39" s="378"/>
    </row>
    <row r="40" spans="1:30" s="39" customFormat="1" ht="12" customHeight="1">
      <c r="A40" s="47"/>
      <c r="B40" s="327" t="s">
        <v>35</v>
      </c>
      <c r="C40" s="247">
        <v>10</v>
      </c>
      <c r="D40" s="329"/>
      <c r="E40" s="336">
        <v>2</v>
      </c>
      <c r="F40" s="336">
        <v>1</v>
      </c>
      <c r="G40" s="336">
        <v>1</v>
      </c>
      <c r="H40" s="336">
        <v>1</v>
      </c>
      <c r="I40" s="336">
        <v>1</v>
      </c>
      <c r="J40" s="336">
        <v>1</v>
      </c>
      <c r="K40" s="336">
        <v>1</v>
      </c>
      <c r="L40" s="337">
        <v>1</v>
      </c>
      <c r="M40" s="249">
        <v>1</v>
      </c>
      <c r="N40" s="379">
        <v>1</v>
      </c>
      <c r="O40" s="43"/>
      <c r="P40" s="368"/>
      <c r="Q40" s="375"/>
      <c r="R40" s="381" t="s">
        <v>35</v>
      </c>
      <c r="S40" s="336">
        <v>1</v>
      </c>
      <c r="T40" s="336">
        <v>1</v>
      </c>
      <c r="U40" s="336">
        <v>1</v>
      </c>
      <c r="V40" s="336">
        <v>1</v>
      </c>
      <c r="W40" s="336">
        <v>10</v>
      </c>
      <c r="X40" s="336"/>
      <c r="Y40" s="335">
        <v>10</v>
      </c>
      <c r="Z40" s="329"/>
      <c r="AA40" s="247">
        <v>9</v>
      </c>
      <c r="AB40" s="336">
        <v>2</v>
      </c>
      <c r="AC40" s="377">
        <v>14</v>
      </c>
      <c r="AD40" s="378"/>
    </row>
    <row r="41" spans="1:30" s="39" customFormat="1" ht="12" customHeight="1">
      <c r="A41" s="47"/>
      <c r="B41" s="327" t="s">
        <v>36</v>
      </c>
      <c r="C41" s="247">
        <v>10</v>
      </c>
      <c r="D41" s="329"/>
      <c r="E41" s="336">
        <v>2</v>
      </c>
      <c r="F41" s="336">
        <v>1</v>
      </c>
      <c r="G41" s="336">
        <v>1</v>
      </c>
      <c r="H41" s="336">
        <v>1</v>
      </c>
      <c r="I41" s="336">
        <v>1</v>
      </c>
      <c r="J41" s="336">
        <v>1</v>
      </c>
      <c r="K41" s="336">
        <v>1</v>
      </c>
      <c r="L41" s="337">
        <v>1</v>
      </c>
      <c r="M41" s="249">
        <v>1</v>
      </c>
      <c r="N41" s="379">
        <v>1</v>
      </c>
      <c r="O41" s="43"/>
      <c r="P41" s="368"/>
      <c r="Q41" s="375"/>
      <c r="R41" s="381" t="s">
        <v>36</v>
      </c>
      <c r="S41" s="336">
        <v>1</v>
      </c>
      <c r="T41" s="336">
        <v>1</v>
      </c>
      <c r="U41" s="336">
        <v>7</v>
      </c>
      <c r="V41" s="336">
        <v>1</v>
      </c>
      <c r="W41" s="336">
        <v>1</v>
      </c>
      <c r="X41" s="336">
        <v>1</v>
      </c>
      <c r="Y41" s="335">
        <v>10</v>
      </c>
      <c r="Z41" s="329"/>
      <c r="AA41" s="247">
        <v>10</v>
      </c>
      <c r="AB41" s="329"/>
      <c r="AC41" s="377">
        <v>22</v>
      </c>
      <c r="AD41" s="378"/>
    </row>
    <row r="42" spans="1:30" s="39" customFormat="1" ht="12" customHeight="1">
      <c r="A42" s="47"/>
      <c r="B42" s="327" t="s">
        <v>37</v>
      </c>
      <c r="C42" s="247">
        <v>10</v>
      </c>
      <c r="D42" s="329"/>
      <c r="E42" s="336">
        <v>2</v>
      </c>
      <c r="F42" s="336">
        <v>1</v>
      </c>
      <c r="G42" s="336">
        <v>1</v>
      </c>
      <c r="H42" s="336">
        <v>1</v>
      </c>
      <c r="I42" s="336">
        <v>10</v>
      </c>
      <c r="J42" s="336"/>
      <c r="K42" s="336">
        <v>1</v>
      </c>
      <c r="L42" s="337">
        <v>1</v>
      </c>
      <c r="M42" s="249">
        <v>1</v>
      </c>
      <c r="N42" s="379">
        <v>1</v>
      </c>
      <c r="O42" s="43"/>
      <c r="P42" s="368"/>
      <c r="Q42" s="375"/>
      <c r="R42" s="381" t="s">
        <v>37</v>
      </c>
      <c r="S42" s="336">
        <v>3</v>
      </c>
      <c r="T42" s="336">
        <v>1</v>
      </c>
      <c r="U42" s="336">
        <v>3</v>
      </c>
      <c r="V42" s="336">
        <v>1</v>
      </c>
      <c r="W42" s="336">
        <v>9</v>
      </c>
      <c r="X42" s="336">
        <v>1</v>
      </c>
      <c r="Y42" s="335">
        <v>9</v>
      </c>
      <c r="Z42" s="336">
        <v>1</v>
      </c>
      <c r="AA42" s="247">
        <v>9</v>
      </c>
      <c r="AB42" s="329">
        <v>1</v>
      </c>
      <c r="AC42" s="377">
        <v>16</v>
      </c>
      <c r="AD42" s="378"/>
    </row>
    <row r="43" spans="1:30" s="39" customFormat="1" ht="12" customHeight="1">
      <c r="A43" s="47"/>
      <c r="B43" s="327" t="s">
        <v>38</v>
      </c>
      <c r="C43" s="247">
        <v>10</v>
      </c>
      <c r="D43" s="329"/>
      <c r="E43" s="336">
        <v>2</v>
      </c>
      <c r="F43" s="336">
        <v>1</v>
      </c>
      <c r="G43" s="336">
        <v>2</v>
      </c>
      <c r="H43" s="336">
        <v>1</v>
      </c>
      <c r="I43" s="336">
        <v>2</v>
      </c>
      <c r="J43" s="336">
        <v>1</v>
      </c>
      <c r="K43" s="336">
        <v>2</v>
      </c>
      <c r="L43" s="337">
        <v>1</v>
      </c>
      <c r="M43" s="249">
        <v>2</v>
      </c>
      <c r="N43" s="379">
        <v>1</v>
      </c>
      <c r="O43" s="43"/>
      <c r="P43" s="368"/>
      <c r="Q43" s="375"/>
      <c r="R43" s="381" t="s">
        <v>38</v>
      </c>
      <c r="S43" s="336">
        <v>2</v>
      </c>
      <c r="T43" s="336">
        <v>1</v>
      </c>
      <c r="U43" s="336">
        <v>2</v>
      </c>
      <c r="V43" s="336">
        <v>1</v>
      </c>
      <c r="W43" s="336">
        <v>2</v>
      </c>
      <c r="X43" s="336">
        <v>1</v>
      </c>
      <c r="Y43" s="335">
        <v>2</v>
      </c>
      <c r="Z43" s="336">
        <v>1</v>
      </c>
      <c r="AA43" s="247">
        <v>10</v>
      </c>
      <c r="AB43" s="329"/>
      <c r="AC43" s="377">
        <v>19</v>
      </c>
      <c r="AD43" s="378"/>
    </row>
    <row r="44" spans="1:30" s="39" customFormat="1" ht="12" customHeight="1">
      <c r="A44" s="47"/>
      <c r="B44" s="327" t="s">
        <v>39</v>
      </c>
      <c r="C44" s="247">
        <v>10</v>
      </c>
      <c r="D44" s="329"/>
      <c r="E44" s="336">
        <v>2</v>
      </c>
      <c r="F44" s="336">
        <v>1</v>
      </c>
      <c r="G44" s="336">
        <v>4</v>
      </c>
      <c r="H44" s="336">
        <v>1</v>
      </c>
      <c r="I44" s="336">
        <v>2</v>
      </c>
      <c r="J44" s="336">
        <v>1</v>
      </c>
      <c r="K44" s="336">
        <v>2</v>
      </c>
      <c r="L44" s="337">
        <v>1</v>
      </c>
      <c r="M44" s="249">
        <v>2</v>
      </c>
      <c r="N44" s="379">
        <v>1</v>
      </c>
      <c r="O44" s="43"/>
      <c r="P44" s="368"/>
      <c r="Q44" s="375"/>
      <c r="R44" s="381" t="s">
        <v>39</v>
      </c>
      <c r="S44" s="336">
        <v>2</v>
      </c>
      <c r="T44" s="336">
        <v>1</v>
      </c>
      <c r="U44" s="336">
        <v>10</v>
      </c>
      <c r="V44" s="336"/>
      <c r="W44" s="336">
        <v>10</v>
      </c>
      <c r="X44" s="336"/>
      <c r="Y44" s="335">
        <v>4</v>
      </c>
      <c r="Z44" s="336">
        <v>1</v>
      </c>
      <c r="AA44" s="247">
        <v>10</v>
      </c>
      <c r="AB44" s="329"/>
      <c r="AC44" s="377">
        <v>8</v>
      </c>
      <c r="AD44" s="378"/>
    </row>
    <row r="45" spans="1:30" s="39" customFormat="1" ht="12" customHeight="1">
      <c r="A45" s="47"/>
      <c r="B45" s="327" t="s">
        <v>40</v>
      </c>
      <c r="C45" s="247">
        <v>10</v>
      </c>
      <c r="D45" s="329"/>
      <c r="E45" s="336">
        <v>2</v>
      </c>
      <c r="F45" s="336">
        <v>1</v>
      </c>
      <c r="G45" s="336">
        <v>2</v>
      </c>
      <c r="H45" s="336">
        <v>1</v>
      </c>
      <c r="I45" s="336">
        <v>10</v>
      </c>
      <c r="J45" s="336"/>
      <c r="K45" s="336">
        <v>1</v>
      </c>
      <c r="L45" s="337">
        <v>1</v>
      </c>
      <c r="M45" s="249">
        <v>1</v>
      </c>
      <c r="N45" s="379">
        <v>1</v>
      </c>
      <c r="O45" s="43"/>
      <c r="P45" s="368"/>
      <c r="Q45" s="375"/>
      <c r="R45" s="381" t="s">
        <v>40</v>
      </c>
      <c r="S45" s="336">
        <v>1</v>
      </c>
      <c r="T45" s="336">
        <v>1</v>
      </c>
      <c r="U45" s="336">
        <v>10</v>
      </c>
      <c r="V45" s="336"/>
      <c r="W45" s="336">
        <v>10</v>
      </c>
      <c r="X45" s="336"/>
      <c r="Y45" s="335">
        <v>10</v>
      </c>
      <c r="Z45" s="336"/>
      <c r="AA45" s="247">
        <v>8</v>
      </c>
      <c r="AB45" s="336">
        <v>1</v>
      </c>
      <c r="AC45" s="377">
        <v>8</v>
      </c>
      <c r="AD45" s="378"/>
    </row>
    <row r="46" spans="1:30" s="39" customFormat="1" ht="12" customHeight="1">
      <c r="A46" s="47"/>
      <c r="B46" s="327" t="s">
        <v>41</v>
      </c>
      <c r="C46" s="247">
        <v>10</v>
      </c>
      <c r="D46" s="329"/>
      <c r="E46" s="336">
        <v>2</v>
      </c>
      <c r="F46" s="336">
        <v>1</v>
      </c>
      <c r="G46" s="336">
        <v>1</v>
      </c>
      <c r="H46" s="336">
        <v>1</v>
      </c>
      <c r="I46" s="336">
        <v>10</v>
      </c>
      <c r="J46" s="336"/>
      <c r="K46" s="336">
        <v>1</v>
      </c>
      <c r="L46" s="337">
        <v>1</v>
      </c>
      <c r="M46" s="249">
        <v>1</v>
      </c>
      <c r="N46" s="379">
        <v>1</v>
      </c>
      <c r="O46" s="43"/>
      <c r="P46" s="368"/>
      <c r="Q46" s="375"/>
      <c r="R46" s="381" t="s">
        <v>41</v>
      </c>
      <c r="S46" s="336">
        <v>1</v>
      </c>
      <c r="T46" s="336">
        <v>1</v>
      </c>
      <c r="U46" s="336">
        <v>4</v>
      </c>
      <c r="V46" s="336">
        <v>1</v>
      </c>
      <c r="W46" s="336">
        <v>1</v>
      </c>
      <c r="X46" s="336">
        <v>1</v>
      </c>
      <c r="Y46" s="335">
        <v>10</v>
      </c>
      <c r="Z46" s="329"/>
      <c r="AA46" s="247">
        <v>9</v>
      </c>
      <c r="AB46" s="336">
        <v>4</v>
      </c>
      <c r="AC46" s="377">
        <v>8</v>
      </c>
      <c r="AD46" s="378"/>
    </row>
    <row r="47" spans="1:30" s="39" customFormat="1" ht="12" customHeight="1">
      <c r="A47" s="47"/>
      <c r="B47" s="327" t="s">
        <v>42</v>
      </c>
      <c r="C47" s="247">
        <v>10</v>
      </c>
      <c r="D47" s="329"/>
      <c r="E47" s="336">
        <v>2</v>
      </c>
      <c r="F47" s="336">
        <v>1</v>
      </c>
      <c r="G47" s="336">
        <v>8</v>
      </c>
      <c r="H47" s="336">
        <v>1</v>
      </c>
      <c r="I47" s="336">
        <v>8</v>
      </c>
      <c r="J47" s="336">
        <v>1</v>
      </c>
      <c r="K47" s="336">
        <v>1</v>
      </c>
      <c r="L47" s="337">
        <v>1</v>
      </c>
      <c r="M47" s="249">
        <v>8</v>
      </c>
      <c r="N47" s="379">
        <v>1</v>
      </c>
      <c r="O47" s="43"/>
      <c r="P47" s="368"/>
      <c r="Q47" s="375"/>
      <c r="R47" s="381" t="s">
        <v>42</v>
      </c>
      <c r="S47" s="336">
        <v>5</v>
      </c>
      <c r="T47" s="336">
        <v>1</v>
      </c>
      <c r="U47" s="336">
        <v>5</v>
      </c>
      <c r="V47" s="336">
        <v>1</v>
      </c>
      <c r="W47" s="336">
        <v>10</v>
      </c>
      <c r="X47" s="336"/>
      <c r="Y47" s="335">
        <v>10</v>
      </c>
      <c r="Z47" s="336"/>
      <c r="AA47" s="247">
        <v>10</v>
      </c>
      <c r="AB47" s="336"/>
      <c r="AC47" s="377">
        <v>12</v>
      </c>
      <c r="AD47" s="378"/>
    </row>
    <row r="48" spans="1:30" s="39" customFormat="1" ht="12" customHeight="1">
      <c r="A48" s="47"/>
      <c r="B48" s="327" t="s">
        <v>43</v>
      </c>
      <c r="C48" s="247">
        <v>10</v>
      </c>
      <c r="D48" s="329"/>
      <c r="E48" s="336">
        <v>2</v>
      </c>
      <c r="F48" s="336">
        <v>1</v>
      </c>
      <c r="G48" s="336">
        <v>9</v>
      </c>
      <c r="H48" s="336">
        <v>1</v>
      </c>
      <c r="I48" s="336">
        <v>2</v>
      </c>
      <c r="J48" s="336">
        <v>1</v>
      </c>
      <c r="K48" s="336">
        <v>4</v>
      </c>
      <c r="L48" s="337">
        <v>1</v>
      </c>
      <c r="M48" s="249">
        <v>2</v>
      </c>
      <c r="N48" s="379">
        <v>1</v>
      </c>
      <c r="O48" s="43"/>
      <c r="P48" s="368"/>
      <c r="Q48" s="375"/>
      <c r="R48" s="381" t="s">
        <v>43</v>
      </c>
      <c r="S48" s="336">
        <v>2</v>
      </c>
      <c r="T48" s="336">
        <v>1</v>
      </c>
      <c r="U48" s="336">
        <v>10</v>
      </c>
      <c r="V48" s="336"/>
      <c r="W48" s="336">
        <v>10</v>
      </c>
      <c r="X48" s="336"/>
      <c r="Y48" s="335">
        <v>9</v>
      </c>
      <c r="Z48" s="336">
        <v>1</v>
      </c>
      <c r="AA48" s="247">
        <v>2</v>
      </c>
      <c r="AB48" s="336">
        <v>1</v>
      </c>
      <c r="AC48" s="377">
        <v>20</v>
      </c>
      <c r="AD48" s="378"/>
    </row>
    <row r="49" spans="1:30" s="39" customFormat="1" ht="12" customHeight="1">
      <c r="A49" s="47"/>
      <c r="B49" s="327" t="s">
        <v>44</v>
      </c>
      <c r="C49" s="247">
        <v>10</v>
      </c>
      <c r="D49" s="329"/>
      <c r="E49" s="336">
        <v>2</v>
      </c>
      <c r="F49" s="336">
        <v>1</v>
      </c>
      <c r="G49" s="336">
        <v>1</v>
      </c>
      <c r="H49" s="336">
        <v>1</v>
      </c>
      <c r="I49" s="336">
        <v>4</v>
      </c>
      <c r="J49" s="336">
        <v>1</v>
      </c>
      <c r="K49" s="336">
        <v>1</v>
      </c>
      <c r="L49" s="337">
        <v>1</v>
      </c>
      <c r="M49" s="249">
        <v>1</v>
      </c>
      <c r="N49" s="379">
        <v>1</v>
      </c>
      <c r="O49" s="43"/>
      <c r="P49" s="368"/>
      <c r="Q49" s="375"/>
      <c r="R49" s="381" t="s">
        <v>44</v>
      </c>
      <c r="S49" s="336">
        <v>1</v>
      </c>
      <c r="T49" s="336">
        <v>1</v>
      </c>
      <c r="U49" s="336">
        <v>10</v>
      </c>
      <c r="V49" s="336"/>
      <c r="W49" s="336">
        <v>1</v>
      </c>
      <c r="X49" s="336">
        <v>1</v>
      </c>
      <c r="Y49" s="335">
        <v>10</v>
      </c>
      <c r="Z49" s="329"/>
      <c r="AA49" s="247">
        <v>10</v>
      </c>
      <c r="AB49" s="329"/>
      <c r="AC49" s="377">
        <v>15</v>
      </c>
      <c r="AD49" s="378"/>
    </row>
    <row r="50" spans="1:30" s="39" customFormat="1" ht="12" customHeight="1">
      <c r="A50" s="47"/>
      <c r="B50" s="327" t="s">
        <v>45</v>
      </c>
      <c r="C50" s="247">
        <v>10</v>
      </c>
      <c r="D50" s="329"/>
      <c r="E50" s="336">
        <v>2</v>
      </c>
      <c r="F50" s="336">
        <v>1</v>
      </c>
      <c r="G50" s="336">
        <v>1</v>
      </c>
      <c r="H50" s="336">
        <v>1</v>
      </c>
      <c r="I50" s="336">
        <v>1</v>
      </c>
      <c r="J50" s="336">
        <v>1</v>
      </c>
      <c r="K50" s="336">
        <v>1</v>
      </c>
      <c r="L50" s="337">
        <v>1</v>
      </c>
      <c r="M50" s="249">
        <v>1</v>
      </c>
      <c r="N50" s="379">
        <v>1</v>
      </c>
      <c r="O50" s="43"/>
      <c r="P50" s="368"/>
      <c r="Q50" s="375"/>
      <c r="R50" s="381" t="s">
        <v>45</v>
      </c>
      <c r="S50" s="336">
        <v>1</v>
      </c>
      <c r="T50" s="336">
        <v>1</v>
      </c>
      <c r="U50" s="336">
        <v>10</v>
      </c>
      <c r="V50" s="336"/>
      <c r="W50" s="336">
        <v>1</v>
      </c>
      <c r="X50" s="336">
        <v>1</v>
      </c>
      <c r="Y50" s="335">
        <v>10</v>
      </c>
      <c r="Z50" s="329"/>
      <c r="AA50" s="247">
        <v>1</v>
      </c>
      <c r="AB50" s="329">
        <v>1</v>
      </c>
      <c r="AC50" s="377">
        <v>13</v>
      </c>
      <c r="AD50" s="378"/>
    </row>
    <row r="51" spans="1:30" s="39" customFormat="1" ht="12" customHeight="1">
      <c r="A51" s="47"/>
      <c r="B51" s="327" t="s">
        <v>46</v>
      </c>
      <c r="C51" s="247">
        <v>10</v>
      </c>
      <c r="D51" s="329"/>
      <c r="E51" s="336">
        <v>2</v>
      </c>
      <c r="F51" s="336">
        <v>1</v>
      </c>
      <c r="G51" s="336">
        <v>4</v>
      </c>
      <c r="H51" s="336">
        <v>1</v>
      </c>
      <c r="I51" s="336">
        <v>1</v>
      </c>
      <c r="J51" s="336">
        <v>1</v>
      </c>
      <c r="K51" s="336">
        <v>10</v>
      </c>
      <c r="L51" s="337"/>
      <c r="M51" s="249">
        <v>1</v>
      </c>
      <c r="N51" s="379">
        <v>1</v>
      </c>
      <c r="O51" s="43"/>
      <c r="P51" s="368"/>
      <c r="Q51" s="375"/>
      <c r="R51" s="381" t="s">
        <v>46</v>
      </c>
      <c r="S51" s="336">
        <v>1</v>
      </c>
      <c r="T51" s="336">
        <v>4</v>
      </c>
      <c r="U51" s="336">
        <v>4</v>
      </c>
      <c r="V51" s="336">
        <v>1</v>
      </c>
      <c r="W51" s="336">
        <v>9</v>
      </c>
      <c r="X51" s="336">
        <v>4</v>
      </c>
      <c r="Y51" s="335">
        <v>10</v>
      </c>
      <c r="Z51" s="329"/>
      <c r="AA51" s="247">
        <v>1</v>
      </c>
      <c r="AB51" s="336">
        <v>1</v>
      </c>
      <c r="AC51" s="377">
        <v>14</v>
      </c>
      <c r="AD51" s="378"/>
    </row>
    <row r="52" spans="1:30" s="39" customFormat="1" ht="12" customHeight="1">
      <c r="A52" s="47"/>
      <c r="B52" s="327" t="s">
        <v>47</v>
      </c>
      <c r="C52" s="247">
        <v>10</v>
      </c>
      <c r="D52" s="329"/>
      <c r="E52" s="336">
        <v>3</v>
      </c>
      <c r="F52" s="336">
        <v>1</v>
      </c>
      <c r="G52" s="336">
        <v>2</v>
      </c>
      <c r="H52" s="336">
        <v>1</v>
      </c>
      <c r="I52" s="336">
        <v>10</v>
      </c>
      <c r="J52" s="336"/>
      <c r="K52" s="336">
        <v>10</v>
      </c>
      <c r="L52" s="337"/>
      <c r="M52" s="249">
        <v>2</v>
      </c>
      <c r="N52" s="379">
        <v>1</v>
      </c>
      <c r="O52" s="43"/>
      <c r="P52" s="368"/>
      <c r="Q52" s="375"/>
      <c r="R52" s="381" t="s">
        <v>47</v>
      </c>
      <c r="S52" s="336">
        <v>2</v>
      </c>
      <c r="T52" s="336">
        <v>1</v>
      </c>
      <c r="U52" s="336">
        <v>10</v>
      </c>
      <c r="V52" s="336"/>
      <c r="W52" s="336">
        <v>10</v>
      </c>
      <c r="X52" s="336"/>
      <c r="Y52" s="335">
        <v>2</v>
      </c>
      <c r="Z52" s="329">
        <v>1</v>
      </c>
      <c r="AA52" s="247">
        <v>10</v>
      </c>
      <c r="AB52" s="329"/>
      <c r="AC52" s="377">
        <v>6</v>
      </c>
      <c r="AD52" s="378"/>
    </row>
    <row r="53" spans="1:30" s="39" customFormat="1" ht="12" customHeight="1">
      <c r="A53" s="47"/>
      <c r="B53" s="327" t="s">
        <v>48</v>
      </c>
      <c r="C53" s="247">
        <v>10</v>
      </c>
      <c r="D53" s="329"/>
      <c r="E53" s="336">
        <v>2</v>
      </c>
      <c r="F53" s="336">
        <v>1</v>
      </c>
      <c r="G53" s="336">
        <v>2</v>
      </c>
      <c r="H53" s="336">
        <v>1</v>
      </c>
      <c r="I53" s="336">
        <v>1</v>
      </c>
      <c r="J53" s="336">
        <v>1</v>
      </c>
      <c r="K53" s="336">
        <v>1</v>
      </c>
      <c r="L53" s="337">
        <v>1</v>
      </c>
      <c r="M53" s="249">
        <v>1</v>
      </c>
      <c r="N53" s="379">
        <v>1</v>
      </c>
      <c r="O53" s="43"/>
      <c r="P53" s="368"/>
      <c r="Q53" s="375"/>
      <c r="R53" s="381" t="s">
        <v>48</v>
      </c>
      <c r="S53" s="336">
        <v>1</v>
      </c>
      <c r="T53" s="336">
        <v>1</v>
      </c>
      <c r="U53" s="336">
        <v>9</v>
      </c>
      <c r="V53" s="336">
        <v>4</v>
      </c>
      <c r="W53" s="336">
        <v>10</v>
      </c>
      <c r="X53" s="336"/>
      <c r="Y53" s="335">
        <v>10</v>
      </c>
      <c r="Z53" s="329"/>
      <c r="AA53" s="247">
        <v>10</v>
      </c>
      <c r="AB53" s="329"/>
      <c r="AC53" s="377">
        <v>13</v>
      </c>
      <c r="AD53" s="378"/>
    </row>
    <row r="54" spans="1:30" s="39" customFormat="1" ht="12" customHeight="1">
      <c r="A54" s="47"/>
      <c r="B54" s="327" t="s">
        <v>49</v>
      </c>
      <c r="C54" s="247">
        <v>10</v>
      </c>
      <c r="D54" s="329"/>
      <c r="E54" s="336">
        <v>2</v>
      </c>
      <c r="F54" s="336">
        <v>1</v>
      </c>
      <c r="G54" s="336">
        <v>1</v>
      </c>
      <c r="H54" s="336">
        <v>1</v>
      </c>
      <c r="I54" s="336">
        <v>1</v>
      </c>
      <c r="J54" s="336">
        <v>1</v>
      </c>
      <c r="K54" s="336">
        <v>1</v>
      </c>
      <c r="L54" s="337">
        <v>1</v>
      </c>
      <c r="M54" s="249">
        <v>1</v>
      </c>
      <c r="N54" s="379">
        <v>1</v>
      </c>
      <c r="O54" s="43"/>
      <c r="P54" s="368"/>
      <c r="Q54" s="375"/>
      <c r="R54" s="381" t="s">
        <v>49</v>
      </c>
      <c r="S54" s="336">
        <v>1</v>
      </c>
      <c r="T54" s="336">
        <v>1</v>
      </c>
      <c r="U54" s="336">
        <v>10</v>
      </c>
      <c r="V54" s="336"/>
      <c r="W54" s="336">
        <v>10</v>
      </c>
      <c r="X54" s="336"/>
      <c r="Y54" s="335">
        <v>1</v>
      </c>
      <c r="Z54" s="329">
        <v>1</v>
      </c>
      <c r="AA54" s="247">
        <v>10</v>
      </c>
      <c r="AB54" s="329"/>
      <c r="AC54" s="377">
        <v>10</v>
      </c>
      <c r="AD54" s="378"/>
    </row>
    <row r="55" spans="1:30" s="39" customFormat="1" ht="12" customHeight="1">
      <c r="A55" s="47"/>
      <c r="B55" s="327" t="s">
        <v>50</v>
      </c>
      <c r="C55" s="247">
        <v>10</v>
      </c>
      <c r="D55" s="329"/>
      <c r="E55" s="336">
        <v>2</v>
      </c>
      <c r="F55" s="336">
        <v>1</v>
      </c>
      <c r="G55" s="336">
        <v>8</v>
      </c>
      <c r="H55" s="336">
        <v>1</v>
      </c>
      <c r="I55" s="336">
        <v>10</v>
      </c>
      <c r="J55" s="329"/>
      <c r="K55" s="329">
        <v>1</v>
      </c>
      <c r="L55" s="330">
        <v>1</v>
      </c>
      <c r="M55" s="373">
        <v>1</v>
      </c>
      <c r="N55" s="374">
        <v>1</v>
      </c>
      <c r="O55" s="308"/>
      <c r="P55" s="368"/>
      <c r="Q55" s="375"/>
      <c r="R55" s="381" t="s">
        <v>50</v>
      </c>
      <c r="S55" s="329">
        <v>1</v>
      </c>
      <c r="T55" s="329">
        <v>1</v>
      </c>
      <c r="U55" s="329">
        <v>4</v>
      </c>
      <c r="V55" s="329">
        <v>1</v>
      </c>
      <c r="W55" s="329">
        <v>1</v>
      </c>
      <c r="X55" s="329">
        <v>4</v>
      </c>
      <c r="Y55" s="335">
        <v>10</v>
      </c>
      <c r="Z55" s="329"/>
      <c r="AA55" s="247">
        <v>10</v>
      </c>
      <c r="AB55" s="329"/>
      <c r="AC55" s="377">
        <v>8</v>
      </c>
      <c r="AD55" s="378"/>
    </row>
    <row r="56" spans="1:30" s="39" customFormat="1" ht="12" customHeight="1">
      <c r="A56" s="47"/>
      <c r="B56" s="327" t="s">
        <v>51</v>
      </c>
      <c r="C56" s="247">
        <v>10</v>
      </c>
      <c r="D56" s="329"/>
      <c r="E56" s="336">
        <v>2</v>
      </c>
      <c r="F56" s="336">
        <v>1</v>
      </c>
      <c r="G56" s="336">
        <v>4</v>
      </c>
      <c r="H56" s="336">
        <v>1</v>
      </c>
      <c r="I56" s="336">
        <v>10</v>
      </c>
      <c r="J56" s="329"/>
      <c r="K56" s="329">
        <v>10</v>
      </c>
      <c r="L56" s="330"/>
      <c r="M56" s="373">
        <v>10</v>
      </c>
      <c r="N56" s="374"/>
      <c r="O56" s="308"/>
      <c r="P56" s="368"/>
      <c r="Q56" s="375"/>
      <c r="R56" s="381" t="s">
        <v>51</v>
      </c>
      <c r="S56" s="329">
        <v>1</v>
      </c>
      <c r="T56" s="329">
        <v>1</v>
      </c>
      <c r="U56" s="329">
        <v>10</v>
      </c>
      <c r="V56" s="329"/>
      <c r="W56" s="329">
        <v>1</v>
      </c>
      <c r="X56" s="329">
        <v>1</v>
      </c>
      <c r="Y56" s="335">
        <v>10</v>
      </c>
      <c r="Z56" s="329"/>
      <c r="AA56" s="247">
        <v>10</v>
      </c>
      <c r="AB56" s="329"/>
      <c r="AC56" s="377">
        <v>6</v>
      </c>
      <c r="AD56" s="378"/>
    </row>
    <row r="57" spans="1:30" s="39" customFormat="1" ht="12" customHeight="1">
      <c r="A57" s="47"/>
      <c r="B57" s="327" t="s">
        <v>52</v>
      </c>
      <c r="C57" s="247">
        <v>10</v>
      </c>
      <c r="D57" s="329"/>
      <c r="E57" s="336">
        <v>2</v>
      </c>
      <c r="F57" s="336">
        <v>1</v>
      </c>
      <c r="G57" s="336">
        <v>4</v>
      </c>
      <c r="H57" s="336">
        <v>1</v>
      </c>
      <c r="I57" s="336">
        <v>10</v>
      </c>
      <c r="J57" s="329"/>
      <c r="K57" s="329">
        <v>10</v>
      </c>
      <c r="L57" s="330"/>
      <c r="M57" s="373">
        <v>10</v>
      </c>
      <c r="N57" s="374"/>
      <c r="O57" s="308"/>
      <c r="P57" s="368"/>
      <c r="Q57" s="375"/>
      <c r="R57" s="381" t="s">
        <v>52</v>
      </c>
      <c r="S57" s="329">
        <v>1</v>
      </c>
      <c r="T57" s="329">
        <v>1</v>
      </c>
      <c r="U57" s="329">
        <v>10</v>
      </c>
      <c r="V57" s="329"/>
      <c r="W57" s="329">
        <v>1</v>
      </c>
      <c r="X57" s="329">
        <v>1</v>
      </c>
      <c r="Y57" s="335">
        <v>10</v>
      </c>
      <c r="Z57" s="329"/>
      <c r="AA57" s="247">
        <v>10</v>
      </c>
      <c r="AB57" s="329"/>
      <c r="AC57" s="377">
        <v>6</v>
      </c>
      <c r="AD57" s="378"/>
    </row>
    <row r="58" spans="1:30" s="39" customFormat="1" ht="12" customHeight="1">
      <c r="A58" s="47"/>
      <c r="B58" s="327" t="s">
        <v>53</v>
      </c>
      <c r="C58" s="247">
        <v>10</v>
      </c>
      <c r="D58" s="329"/>
      <c r="E58" s="336">
        <v>2</v>
      </c>
      <c r="F58" s="336">
        <v>1</v>
      </c>
      <c r="G58" s="336">
        <v>8</v>
      </c>
      <c r="H58" s="336">
        <v>1</v>
      </c>
      <c r="I58" s="336">
        <v>10</v>
      </c>
      <c r="J58" s="329"/>
      <c r="K58" s="329">
        <v>1</v>
      </c>
      <c r="L58" s="330">
        <v>1</v>
      </c>
      <c r="M58" s="373">
        <v>1</v>
      </c>
      <c r="N58" s="374">
        <v>1</v>
      </c>
      <c r="O58" s="308"/>
      <c r="P58" s="368"/>
      <c r="Q58" s="375"/>
      <c r="R58" s="381" t="s">
        <v>53</v>
      </c>
      <c r="S58" s="329">
        <v>1</v>
      </c>
      <c r="T58" s="329">
        <v>1</v>
      </c>
      <c r="U58" s="329">
        <v>4</v>
      </c>
      <c r="V58" s="329">
        <v>1</v>
      </c>
      <c r="W58" s="329">
        <v>1</v>
      </c>
      <c r="X58" s="329">
        <v>4</v>
      </c>
      <c r="Y58" s="335">
        <v>10</v>
      </c>
      <c r="Z58" s="329"/>
      <c r="AA58" s="247">
        <v>10</v>
      </c>
      <c r="AB58" s="329"/>
      <c r="AC58" s="377">
        <v>8</v>
      </c>
      <c r="AD58" s="378"/>
    </row>
    <row r="59" spans="1:30" s="39" customFormat="1" ht="12" customHeight="1">
      <c r="A59" s="47"/>
      <c r="B59" s="327" t="s">
        <v>54</v>
      </c>
      <c r="C59" s="247">
        <v>10</v>
      </c>
      <c r="D59" s="329"/>
      <c r="E59" s="336">
        <v>2</v>
      </c>
      <c r="F59" s="336">
        <v>1</v>
      </c>
      <c r="G59" s="336">
        <v>1</v>
      </c>
      <c r="H59" s="336">
        <v>1</v>
      </c>
      <c r="I59" s="336">
        <v>1</v>
      </c>
      <c r="J59" s="336">
        <v>1</v>
      </c>
      <c r="K59" s="336">
        <v>2</v>
      </c>
      <c r="L59" s="337">
        <v>1</v>
      </c>
      <c r="M59" s="249">
        <v>1</v>
      </c>
      <c r="N59" s="379">
        <v>1</v>
      </c>
      <c r="O59" s="43"/>
      <c r="P59" s="368"/>
      <c r="Q59" s="375"/>
      <c r="R59" s="381" t="s">
        <v>54</v>
      </c>
      <c r="S59" s="336">
        <v>1</v>
      </c>
      <c r="T59" s="336">
        <v>1</v>
      </c>
      <c r="U59" s="336">
        <v>1</v>
      </c>
      <c r="V59" s="336">
        <v>1</v>
      </c>
      <c r="W59" s="336">
        <v>1</v>
      </c>
      <c r="X59" s="336">
        <v>1</v>
      </c>
      <c r="Y59" s="335">
        <v>1</v>
      </c>
      <c r="Z59" s="329">
        <v>1</v>
      </c>
      <c r="AA59" s="247">
        <v>10</v>
      </c>
      <c r="AB59" s="329"/>
      <c r="AC59" s="377">
        <v>25</v>
      </c>
      <c r="AD59" s="378"/>
    </row>
    <row r="60" spans="1:30" s="39" customFormat="1" ht="12" customHeight="1">
      <c r="A60" s="47"/>
      <c r="B60" s="327" t="s">
        <v>55</v>
      </c>
      <c r="C60" s="247">
        <v>10</v>
      </c>
      <c r="D60" s="329"/>
      <c r="E60" s="336">
        <v>2</v>
      </c>
      <c r="F60" s="336">
        <v>1</v>
      </c>
      <c r="G60" s="336">
        <v>4</v>
      </c>
      <c r="H60" s="336">
        <v>1</v>
      </c>
      <c r="I60" s="336">
        <v>10</v>
      </c>
      <c r="J60" s="336"/>
      <c r="K60" s="336">
        <v>1</v>
      </c>
      <c r="L60" s="337">
        <v>1</v>
      </c>
      <c r="M60" s="249">
        <v>1</v>
      </c>
      <c r="N60" s="379">
        <v>1</v>
      </c>
      <c r="O60" s="43"/>
      <c r="P60" s="368"/>
      <c r="Q60" s="375"/>
      <c r="R60" s="381" t="s">
        <v>55</v>
      </c>
      <c r="S60" s="336">
        <v>1</v>
      </c>
      <c r="T60" s="336">
        <v>1</v>
      </c>
      <c r="U60" s="336">
        <v>1</v>
      </c>
      <c r="V60" s="336">
        <v>1</v>
      </c>
      <c r="W60" s="336">
        <v>8</v>
      </c>
      <c r="X60" s="336">
        <v>1</v>
      </c>
      <c r="Y60" s="335">
        <v>10</v>
      </c>
      <c r="Z60" s="329"/>
      <c r="AA60" s="247">
        <v>10</v>
      </c>
      <c r="AB60" s="329"/>
      <c r="AC60" s="377">
        <v>13</v>
      </c>
      <c r="AD60" s="378"/>
    </row>
    <row r="61" spans="1:30" s="39" customFormat="1" ht="12" customHeight="1">
      <c r="A61" s="47"/>
      <c r="B61" s="327" t="s">
        <v>56</v>
      </c>
      <c r="C61" s="247">
        <v>10</v>
      </c>
      <c r="D61" s="329"/>
      <c r="E61" s="336">
        <v>2</v>
      </c>
      <c r="F61" s="336">
        <v>1</v>
      </c>
      <c r="G61" s="336">
        <v>4</v>
      </c>
      <c r="H61" s="336">
        <v>1</v>
      </c>
      <c r="I61" s="336">
        <v>10</v>
      </c>
      <c r="J61" s="336"/>
      <c r="K61" s="336">
        <v>1</v>
      </c>
      <c r="L61" s="337">
        <v>1</v>
      </c>
      <c r="M61" s="249">
        <v>1</v>
      </c>
      <c r="N61" s="379">
        <v>1</v>
      </c>
      <c r="O61" s="43"/>
      <c r="P61" s="368"/>
      <c r="Q61" s="375"/>
      <c r="R61" s="381" t="s">
        <v>56</v>
      </c>
      <c r="S61" s="336">
        <v>1</v>
      </c>
      <c r="T61" s="336">
        <v>1</v>
      </c>
      <c r="U61" s="336">
        <v>1</v>
      </c>
      <c r="V61" s="336">
        <v>1</v>
      </c>
      <c r="W61" s="336">
        <v>8</v>
      </c>
      <c r="X61" s="336">
        <v>4</v>
      </c>
      <c r="Y61" s="335">
        <v>10</v>
      </c>
      <c r="Z61" s="329"/>
      <c r="AA61" s="247">
        <v>10</v>
      </c>
      <c r="AB61" s="329"/>
      <c r="AC61" s="377">
        <v>13</v>
      </c>
      <c r="AD61" s="378"/>
    </row>
    <row r="62" spans="1:30" s="39" customFormat="1" ht="12" customHeight="1">
      <c r="A62" s="47"/>
      <c r="B62" s="327" t="s">
        <v>57</v>
      </c>
      <c r="C62" s="247">
        <v>10</v>
      </c>
      <c r="D62" s="329"/>
      <c r="E62" s="336">
        <v>2</v>
      </c>
      <c r="F62" s="336">
        <v>1</v>
      </c>
      <c r="G62" s="336">
        <v>8</v>
      </c>
      <c r="H62" s="336">
        <v>1</v>
      </c>
      <c r="I62" s="336">
        <v>10</v>
      </c>
      <c r="J62" s="329"/>
      <c r="K62" s="329">
        <v>1</v>
      </c>
      <c r="L62" s="330">
        <v>1</v>
      </c>
      <c r="M62" s="373">
        <v>1</v>
      </c>
      <c r="N62" s="374">
        <v>1</v>
      </c>
      <c r="O62" s="308"/>
      <c r="P62" s="368"/>
      <c r="Q62" s="375"/>
      <c r="R62" s="381" t="s">
        <v>57</v>
      </c>
      <c r="S62" s="329">
        <v>1</v>
      </c>
      <c r="T62" s="329">
        <v>1</v>
      </c>
      <c r="U62" s="329">
        <v>4</v>
      </c>
      <c r="V62" s="329">
        <v>1</v>
      </c>
      <c r="W62" s="329">
        <v>1</v>
      </c>
      <c r="X62" s="329">
        <v>4</v>
      </c>
      <c r="Y62" s="335">
        <v>10</v>
      </c>
      <c r="Z62" s="329"/>
      <c r="AA62" s="247">
        <v>10</v>
      </c>
      <c r="AB62" s="329"/>
      <c r="AC62" s="377">
        <v>8</v>
      </c>
      <c r="AD62" s="378"/>
    </row>
    <row r="63" spans="1:30" s="39" customFormat="1" ht="12" customHeight="1">
      <c r="A63" s="47"/>
      <c r="B63" s="327" t="s">
        <v>58</v>
      </c>
      <c r="C63" s="247">
        <v>10</v>
      </c>
      <c r="D63" s="329"/>
      <c r="E63" s="336">
        <v>2</v>
      </c>
      <c r="F63" s="336">
        <v>1</v>
      </c>
      <c r="G63" s="336">
        <v>1</v>
      </c>
      <c r="H63" s="336">
        <v>1</v>
      </c>
      <c r="I63" s="336">
        <v>1</v>
      </c>
      <c r="J63" s="336">
        <v>1</v>
      </c>
      <c r="K63" s="336">
        <v>2</v>
      </c>
      <c r="L63" s="337">
        <v>1</v>
      </c>
      <c r="M63" s="249">
        <v>1</v>
      </c>
      <c r="N63" s="379">
        <v>1</v>
      </c>
      <c r="O63" s="43"/>
      <c r="P63" s="368"/>
      <c r="Q63" s="375"/>
      <c r="R63" s="381" t="s">
        <v>58</v>
      </c>
      <c r="S63" s="336">
        <v>1</v>
      </c>
      <c r="T63" s="336">
        <v>1</v>
      </c>
      <c r="U63" s="336">
        <v>1</v>
      </c>
      <c r="V63" s="336">
        <v>1</v>
      </c>
      <c r="W63" s="336">
        <v>1</v>
      </c>
      <c r="X63" s="336">
        <v>1</v>
      </c>
      <c r="Y63" s="335">
        <v>1</v>
      </c>
      <c r="Z63" s="329">
        <v>1</v>
      </c>
      <c r="AA63" s="247">
        <v>10</v>
      </c>
      <c r="AB63" s="329"/>
      <c r="AC63" s="377">
        <v>25</v>
      </c>
      <c r="AD63" s="378"/>
    </row>
    <row r="64" spans="1:30" s="39" customFormat="1" ht="12" customHeight="1">
      <c r="A64" s="47"/>
      <c r="B64" s="327" t="s">
        <v>228</v>
      </c>
      <c r="C64" s="247">
        <v>10</v>
      </c>
      <c r="D64" s="329"/>
      <c r="E64" s="336">
        <v>2</v>
      </c>
      <c r="F64" s="336">
        <v>1</v>
      </c>
      <c r="G64" s="336">
        <v>1</v>
      </c>
      <c r="H64" s="336">
        <v>1</v>
      </c>
      <c r="I64" s="336">
        <v>10</v>
      </c>
      <c r="J64" s="336"/>
      <c r="K64" s="336">
        <v>1</v>
      </c>
      <c r="L64" s="337">
        <v>1</v>
      </c>
      <c r="M64" s="249">
        <v>1</v>
      </c>
      <c r="N64" s="379">
        <v>1</v>
      </c>
      <c r="O64" s="43"/>
      <c r="P64" s="368"/>
      <c r="Q64" s="375"/>
      <c r="R64" s="381" t="s">
        <v>59</v>
      </c>
      <c r="S64" s="336">
        <v>1</v>
      </c>
      <c r="T64" s="336">
        <v>1</v>
      </c>
      <c r="U64" s="336">
        <v>10</v>
      </c>
      <c r="V64" s="336"/>
      <c r="W64" s="336">
        <v>1</v>
      </c>
      <c r="X64" s="336">
        <v>1</v>
      </c>
      <c r="Y64" s="382">
        <v>10</v>
      </c>
      <c r="Z64" s="329"/>
      <c r="AA64" s="255">
        <v>8</v>
      </c>
      <c r="AB64" s="329">
        <v>1</v>
      </c>
      <c r="AC64" s="377">
        <v>13</v>
      </c>
      <c r="AD64" s="378"/>
    </row>
    <row r="65" spans="1:30" s="39" customFormat="1" ht="12" customHeight="1">
      <c r="A65" s="47"/>
      <c r="B65" s="327" t="s">
        <v>60</v>
      </c>
      <c r="C65" s="247">
        <v>10</v>
      </c>
      <c r="D65" s="329"/>
      <c r="E65" s="336">
        <v>2</v>
      </c>
      <c r="F65" s="336">
        <v>1</v>
      </c>
      <c r="G65" s="336">
        <v>2</v>
      </c>
      <c r="H65" s="336">
        <v>1</v>
      </c>
      <c r="I65" s="336">
        <v>1</v>
      </c>
      <c r="J65" s="336">
        <v>1</v>
      </c>
      <c r="K65" s="336">
        <v>1</v>
      </c>
      <c r="L65" s="337">
        <v>1</v>
      </c>
      <c r="M65" s="249">
        <v>1</v>
      </c>
      <c r="N65" s="379">
        <v>1</v>
      </c>
      <c r="O65" s="43"/>
      <c r="P65" s="368"/>
      <c r="Q65" s="375"/>
      <c r="R65" s="381" t="s">
        <v>60</v>
      </c>
      <c r="S65" s="336">
        <v>1</v>
      </c>
      <c r="T65" s="336">
        <v>1</v>
      </c>
      <c r="U65" s="336">
        <v>10</v>
      </c>
      <c r="V65" s="336"/>
      <c r="W65" s="336">
        <v>10</v>
      </c>
      <c r="X65" s="336"/>
      <c r="Y65" s="335">
        <v>8</v>
      </c>
      <c r="Z65" s="329">
        <v>4</v>
      </c>
      <c r="AA65" s="247">
        <v>8</v>
      </c>
      <c r="AB65" s="329">
        <v>4</v>
      </c>
      <c r="AC65" s="377">
        <v>16</v>
      </c>
      <c r="AD65" s="378"/>
    </row>
    <row r="66" spans="1:30" s="39" customFormat="1" ht="12" customHeight="1">
      <c r="A66" s="47"/>
      <c r="B66" s="327" t="s">
        <v>61</v>
      </c>
      <c r="C66" s="247">
        <v>10</v>
      </c>
      <c r="D66" s="329"/>
      <c r="E66" s="336">
        <v>2</v>
      </c>
      <c r="F66" s="336">
        <v>1</v>
      </c>
      <c r="G66" s="336">
        <v>4</v>
      </c>
      <c r="H66" s="336">
        <v>1</v>
      </c>
      <c r="I66" s="336">
        <v>8</v>
      </c>
      <c r="J66" s="336">
        <v>1</v>
      </c>
      <c r="K66" s="336">
        <v>1</v>
      </c>
      <c r="L66" s="337">
        <v>1</v>
      </c>
      <c r="M66" s="249">
        <v>1</v>
      </c>
      <c r="N66" s="379">
        <v>1</v>
      </c>
      <c r="O66" s="43"/>
      <c r="P66" s="368"/>
      <c r="Q66" s="375"/>
      <c r="R66" s="381" t="s">
        <v>61</v>
      </c>
      <c r="S66" s="336">
        <v>1</v>
      </c>
      <c r="T66" s="336">
        <v>1</v>
      </c>
      <c r="U66" s="336">
        <v>10</v>
      </c>
      <c r="V66" s="336"/>
      <c r="W66" s="336">
        <v>10</v>
      </c>
      <c r="X66" s="336"/>
      <c r="Y66" s="335">
        <v>1</v>
      </c>
      <c r="Z66" s="329">
        <v>1</v>
      </c>
      <c r="AA66" s="247">
        <v>2</v>
      </c>
      <c r="AB66" s="329">
        <v>1</v>
      </c>
      <c r="AC66" s="377">
        <v>13</v>
      </c>
      <c r="AD66" s="378"/>
    </row>
    <row r="67" spans="1:30" s="39" customFormat="1" ht="12" customHeight="1">
      <c r="A67" s="47"/>
      <c r="B67" s="327" t="s">
        <v>62</v>
      </c>
      <c r="C67" s="247">
        <v>10</v>
      </c>
      <c r="D67" s="329"/>
      <c r="E67" s="336">
        <v>2</v>
      </c>
      <c r="F67" s="336">
        <v>1</v>
      </c>
      <c r="G67" s="336">
        <v>4</v>
      </c>
      <c r="H67" s="336">
        <v>1</v>
      </c>
      <c r="I67" s="336">
        <v>2</v>
      </c>
      <c r="J67" s="336">
        <v>4</v>
      </c>
      <c r="K67" s="336">
        <v>2</v>
      </c>
      <c r="L67" s="337">
        <v>4</v>
      </c>
      <c r="M67" s="249">
        <v>2</v>
      </c>
      <c r="N67" s="379">
        <v>4</v>
      </c>
      <c r="O67" s="43"/>
      <c r="P67" s="368"/>
      <c r="Q67" s="375"/>
      <c r="R67" s="381" t="s">
        <v>62</v>
      </c>
      <c r="S67" s="336">
        <v>2</v>
      </c>
      <c r="T67" s="336">
        <v>4</v>
      </c>
      <c r="U67" s="336">
        <v>2</v>
      </c>
      <c r="V67" s="336">
        <v>4</v>
      </c>
      <c r="W67" s="336">
        <v>10</v>
      </c>
      <c r="X67" s="336"/>
      <c r="Y67" s="335">
        <v>8</v>
      </c>
      <c r="Z67" s="329">
        <v>4</v>
      </c>
      <c r="AA67" s="247">
        <v>2</v>
      </c>
      <c r="AB67" s="329">
        <v>4</v>
      </c>
      <c r="AC67" s="377">
        <v>14</v>
      </c>
      <c r="AD67" s="378"/>
    </row>
    <row r="68" spans="1:30" s="39" customFormat="1" ht="12" customHeight="1">
      <c r="A68" s="47"/>
      <c r="B68" s="327" t="s">
        <v>63</v>
      </c>
      <c r="C68" s="247">
        <v>10</v>
      </c>
      <c r="D68" s="329"/>
      <c r="E68" s="336">
        <v>2</v>
      </c>
      <c r="F68" s="336">
        <v>1</v>
      </c>
      <c r="G68" s="336">
        <v>1</v>
      </c>
      <c r="H68" s="336">
        <v>1</v>
      </c>
      <c r="I68" s="336">
        <v>1</v>
      </c>
      <c r="J68" s="336">
        <v>1</v>
      </c>
      <c r="K68" s="336">
        <v>1</v>
      </c>
      <c r="L68" s="337">
        <v>1</v>
      </c>
      <c r="M68" s="249">
        <v>1</v>
      </c>
      <c r="N68" s="379">
        <v>1</v>
      </c>
      <c r="O68" s="43"/>
      <c r="P68" s="368"/>
      <c r="Q68" s="375"/>
      <c r="R68" s="381" t="s">
        <v>63</v>
      </c>
      <c r="S68" s="336">
        <v>1</v>
      </c>
      <c r="T68" s="336">
        <v>1</v>
      </c>
      <c r="U68" s="336">
        <v>4</v>
      </c>
      <c r="V68" s="336">
        <v>1</v>
      </c>
      <c r="W68" s="336">
        <v>10</v>
      </c>
      <c r="X68" s="336"/>
      <c r="Y68" s="335">
        <v>1</v>
      </c>
      <c r="Z68" s="329">
        <v>1</v>
      </c>
      <c r="AA68" s="247">
        <v>1</v>
      </c>
      <c r="AB68" s="329">
        <v>1</v>
      </c>
      <c r="AC68" s="377">
        <v>12</v>
      </c>
      <c r="AD68" s="378"/>
    </row>
    <row r="69" spans="1:30" s="39" customFormat="1" ht="12" customHeight="1">
      <c r="A69" s="47"/>
      <c r="B69" s="327" t="s">
        <v>64</v>
      </c>
      <c r="C69" s="247">
        <v>10</v>
      </c>
      <c r="D69" s="329"/>
      <c r="E69" s="336">
        <v>2</v>
      </c>
      <c r="F69" s="336">
        <v>1</v>
      </c>
      <c r="G69" s="336">
        <v>2</v>
      </c>
      <c r="H69" s="336">
        <v>1</v>
      </c>
      <c r="I69" s="336">
        <v>2</v>
      </c>
      <c r="J69" s="329">
        <v>1</v>
      </c>
      <c r="K69" s="329">
        <v>2</v>
      </c>
      <c r="L69" s="330">
        <v>1</v>
      </c>
      <c r="M69" s="373">
        <v>2</v>
      </c>
      <c r="N69" s="374">
        <v>1</v>
      </c>
      <c r="O69" s="308"/>
      <c r="P69" s="368"/>
      <c r="Q69" s="375"/>
      <c r="R69" s="381" t="s">
        <v>64</v>
      </c>
      <c r="S69" s="329">
        <v>2</v>
      </c>
      <c r="T69" s="329">
        <v>1</v>
      </c>
      <c r="U69" s="329">
        <v>2</v>
      </c>
      <c r="V69" s="329">
        <v>1</v>
      </c>
      <c r="W69" s="329">
        <v>2</v>
      </c>
      <c r="X69" s="329">
        <v>1</v>
      </c>
      <c r="Y69" s="335">
        <v>10</v>
      </c>
      <c r="Z69" s="329"/>
      <c r="AA69" s="247">
        <v>2</v>
      </c>
      <c r="AB69" s="329">
        <v>1</v>
      </c>
      <c r="AC69" s="377">
        <v>17</v>
      </c>
      <c r="AD69" s="378"/>
    </row>
    <row r="70" spans="1:30" s="39" customFormat="1" ht="12" customHeight="1">
      <c r="A70" s="47"/>
      <c r="B70" s="327" t="s">
        <v>65</v>
      </c>
      <c r="C70" s="247">
        <v>10</v>
      </c>
      <c r="D70" s="329"/>
      <c r="E70" s="336">
        <v>2</v>
      </c>
      <c r="F70" s="336">
        <v>1</v>
      </c>
      <c r="G70" s="336">
        <v>2</v>
      </c>
      <c r="H70" s="336">
        <v>1</v>
      </c>
      <c r="I70" s="336">
        <v>10</v>
      </c>
      <c r="J70" s="329"/>
      <c r="K70" s="329">
        <v>2</v>
      </c>
      <c r="L70" s="330">
        <v>1</v>
      </c>
      <c r="M70" s="373">
        <v>2</v>
      </c>
      <c r="N70" s="374">
        <v>1</v>
      </c>
      <c r="O70" s="308"/>
      <c r="P70" s="368"/>
      <c r="Q70" s="375"/>
      <c r="R70" s="381" t="s">
        <v>65</v>
      </c>
      <c r="S70" s="329">
        <v>2</v>
      </c>
      <c r="T70" s="329">
        <v>1</v>
      </c>
      <c r="U70" s="329">
        <v>10</v>
      </c>
      <c r="V70" s="329"/>
      <c r="W70" s="329">
        <v>10</v>
      </c>
      <c r="X70" s="329"/>
      <c r="Y70" s="335">
        <v>2</v>
      </c>
      <c r="Z70" s="329">
        <v>1</v>
      </c>
      <c r="AA70" s="247">
        <v>10</v>
      </c>
      <c r="AB70" s="329"/>
      <c r="AC70" s="377">
        <v>6</v>
      </c>
      <c r="AD70" s="378"/>
    </row>
    <row r="71" spans="1:30" s="39" customFormat="1" ht="12" customHeight="1">
      <c r="A71" s="47"/>
      <c r="B71" s="327" t="s">
        <v>66</v>
      </c>
      <c r="C71" s="247">
        <v>10</v>
      </c>
      <c r="D71" s="329"/>
      <c r="E71" s="336">
        <v>2</v>
      </c>
      <c r="F71" s="336">
        <v>1</v>
      </c>
      <c r="G71" s="336">
        <v>1</v>
      </c>
      <c r="H71" s="336">
        <v>1</v>
      </c>
      <c r="I71" s="336">
        <v>10</v>
      </c>
      <c r="J71" s="329"/>
      <c r="K71" s="329">
        <v>1</v>
      </c>
      <c r="L71" s="330">
        <v>1</v>
      </c>
      <c r="M71" s="373">
        <v>1</v>
      </c>
      <c r="N71" s="374">
        <v>1</v>
      </c>
      <c r="O71" s="308"/>
      <c r="P71" s="368"/>
      <c r="Q71" s="375"/>
      <c r="R71" s="381" t="s">
        <v>66</v>
      </c>
      <c r="S71" s="329">
        <v>1</v>
      </c>
      <c r="T71" s="329">
        <v>1</v>
      </c>
      <c r="U71" s="329">
        <v>10</v>
      </c>
      <c r="V71" s="329"/>
      <c r="W71" s="329">
        <v>10</v>
      </c>
      <c r="X71" s="329"/>
      <c r="Y71" s="335">
        <v>1</v>
      </c>
      <c r="Z71" s="329">
        <v>1</v>
      </c>
      <c r="AA71" s="247">
        <v>1</v>
      </c>
      <c r="AB71" s="336">
        <v>1</v>
      </c>
      <c r="AC71" s="377">
        <v>11</v>
      </c>
      <c r="AD71" s="378"/>
    </row>
    <row r="72" spans="1:30" s="39" customFormat="1" ht="12" customHeight="1">
      <c r="A72" s="47"/>
      <c r="B72" s="327" t="s">
        <v>67</v>
      </c>
      <c r="C72" s="247">
        <v>10</v>
      </c>
      <c r="D72" s="329"/>
      <c r="E72" s="336">
        <v>3</v>
      </c>
      <c r="F72" s="336">
        <v>1</v>
      </c>
      <c r="G72" s="336">
        <v>2</v>
      </c>
      <c r="H72" s="336">
        <v>1</v>
      </c>
      <c r="I72" s="336">
        <v>10</v>
      </c>
      <c r="J72" s="336"/>
      <c r="K72" s="336">
        <v>2</v>
      </c>
      <c r="L72" s="337">
        <v>1</v>
      </c>
      <c r="M72" s="249">
        <v>2</v>
      </c>
      <c r="N72" s="379">
        <v>1</v>
      </c>
      <c r="O72" s="43"/>
      <c r="P72" s="368"/>
      <c r="Q72" s="375"/>
      <c r="R72" s="381" t="s">
        <v>67</v>
      </c>
      <c r="S72" s="336">
        <v>2</v>
      </c>
      <c r="T72" s="336">
        <v>1</v>
      </c>
      <c r="U72" s="336">
        <v>10</v>
      </c>
      <c r="V72" s="336"/>
      <c r="W72" s="336">
        <v>2</v>
      </c>
      <c r="X72" s="336">
        <v>1</v>
      </c>
      <c r="Y72" s="335">
        <v>10</v>
      </c>
      <c r="Z72" s="329"/>
      <c r="AA72" s="247">
        <v>9</v>
      </c>
      <c r="AB72" s="336">
        <v>1</v>
      </c>
      <c r="AC72" s="377">
        <v>13</v>
      </c>
      <c r="AD72" s="378"/>
    </row>
    <row r="73" spans="1:30" s="39" customFormat="1" ht="12" customHeight="1">
      <c r="A73" s="47"/>
      <c r="B73" s="327" t="s">
        <v>68</v>
      </c>
      <c r="C73" s="247">
        <v>10</v>
      </c>
      <c r="D73" s="329"/>
      <c r="E73" s="336">
        <v>2</v>
      </c>
      <c r="F73" s="336">
        <v>1</v>
      </c>
      <c r="G73" s="336">
        <v>4</v>
      </c>
      <c r="H73" s="336">
        <v>1</v>
      </c>
      <c r="I73" s="336">
        <v>10</v>
      </c>
      <c r="J73" s="336"/>
      <c r="K73" s="336">
        <v>4</v>
      </c>
      <c r="L73" s="337">
        <v>1</v>
      </c>
      <c r="M73" s="249">
        <v>4</v>
      </c>
      <c r="N73" s="379">
        <v>1</v>
      </c>
      <c r="O73" s="43"/>
      <c r="P73" s="368"/>
      <c r="Q73" s="375"/>
      <c r="R73" s="381" t="s">
        <v>68</v>
      </c>
      <c r="S73" s="336">
        <v>4</v>
      </c>
      <c r="T73" s="336">
        <v>1</v>
      </c>
      <c r="U73" s="336">
        <v>4</v>
      </c>
      <c r="V73" s="336">
        <v>1</v>
      </c>
      <c r="W73" s="336">
        <v>4</v>
      </c>
      <c r="X73" s="336">
        <v>1</v>
      </c>
      <c r="Y73" s="335">
        <v>8</v>
      </c>
      <c r="Z73" s="336">
        <v>1</v>
      </c>
      <c r="AA73" s="247">
        <v>10</v>
      </c>
      <c r="AB73" s="336"/>
      <c r="AC73" s="377">
        <v>9</v>
      </c>
      <c r="AD73" s="378"/>
    </row>
    <row r="74" spans="1:30" s="39" customFormat="1" ht="12" customHeight="1">
      <c r="A74" s="47"/>
      <c r="B74" s="327" t="s">
        <v>69</v>
      </c>
      <c r="C74" s="247">
        <v>10</v>
      </c>
      <c r="D74" s="329"/>
      <c r="E74" s="336">
        <v>2</v>
      </c>
      <c r="F74" s="336">
        <v>1</v>
      </c>
      <c r="G74" s="336">
        <v>4</v>
      </c>
      <c r="H74" s="336">
        <v>1</v>
      </c>
      <c r="I74" s="336">
        <v>10</v>
      </c>
      <c r="J74" s="336"/>
      <c r="K74" s="336">
        <v>2</v>
      </c>
      <c r="L74" s="337">
        <v>1</v>
      </c>
      <c r="M74" s="249">
        <v>2</v>
      </c>
      <c r="N74" s="379">
        <v>1</v>
      </c>
      <c r="O74" s="43"/>
      <c r="P74" s="368"/>
      <c r="Q74" s="375"/>
      <c r="R74" s="381" t="s">
        <v>69</v>
      </c>
      <c r="S74" s="336">
        <v>2</v>
      </c>
      <c r="T74" s="336">
        <v>1</v>
      </c>
      <c r="U74" s="336">
        <v>4</v>
      </c>
      <c r="V74" s="336">
        <v>1</v>
      </c>
      <c r="W74" s="336">
        <v>2</v>
      </c>
      <c r="X74" s="336">
        <v>1</v>
      </c>
      <c r="Y74" s="335">
        <v>8</v>
      </c>
      <c r="Z74" s="329">
        <v>1</v>
      </c>
      <c r="AA74" s="247">
        <v>10</v>
      </c>
      <c r="AB74" s="336">
        <v>4</v>
      </c>
      <c r="AC74" s="377">
        <v>12</v>
      </c>
      <c r="AD74" s="378"/>
    </row>
    <row r="75" spans="1:30" s="39" customFormat="1" ht="12" customHeight="1">
      <c r="A75" s="47"/>
      <c r="B75" s="327" t="s">
        <v>70</v>
      </c>
      <c r="C75" s="247">
        <v>10</v>
      </c>
      <c r="D75" s="329"/>
      <c r="E75" s="336">
        <v>2</v>
      </c>
      <c r="F75" s="336">
        <v>1</v>
      </c>
      <c r="G75" s="336">
        <v>2</v>
      </c>
      <c r="H75" s="336">
        <v>4</v>
      </c>
      <c r="I75" s="336">
        <v>2</v>
      </c>
      <c r="J75" s="336">
        <v>4</v>
      </c>
      <c r="K75" s="336">
        <v>2</v>
      </c>
      <c r="L75" s="337">
        <v>4</v>
      </c>
      <c r="M75" s="249">
        <v>2</v>
      </c>
      <c r="N75" s="379">
        <v>4</v>
      </c>
      <c r="O75" s="43"/>
      <c r="P75" s="368"/>
      <c r="Q75" s="375"/>
      <c r="R75" s="381" t="s">
        <v>70</v>
      </c>
      <c r="S75" s="336">
        <v>2</v>
      </c>
      <c r="T75" s="336">
        <v>4</v>
      </c>
      <c r="U75" s="336">
        <v>2</v>
      </c>
      <c r="V75" s="336">
        <v>4</v>
      </c>
      <c r="W75" s="336">
        <v>2</v>
      </c>
      <c r="X75" s="336">
        <v>4</v>
      </c>
      <c r="Y75" s="335">
        <v>10</v>
      </c>
      <c r="Z75" s="329"/>
      <c r="AA75" s="247">
        <v>8</v>
      </c>
      <c r="AB75" s="336">
        <v>4</v>
      </c>
      <c r="AC75" s="377">
        <v>26</v>
      </c>
      <c r="AD75" s="378"/>
    </row>
    <row r="76" spans="1:30" s="39" customFormat="1" ht="12" customHeight="1">
      <c r="A76" s="47"/>
      <c r="B76" s="327" t="s">
        <v>71</v>
      </c>
      <c r="C76" s="247">
        <v>10</v>
      </c>
      <c r="D76" s="329"/>
      <c r="E76" s="336">
        <v>2</v>
      </c>
      <c r="F76" s="336">
        <v>1</v>
      </c>
      <c r="G76" s="336">
        <v>2</v>
      </c>
      <c r="H76" s="336">
        <v>1</v>
      </c>
      <c r="I76" s="336">
        <v>10</v>
      </c>
      <c r="J76" s="336"/>
      <c r="K76" s="336">
        <v>2</v>
      </c>
      <c r="L76" s="337">
        <v>1</v>
      </c>
      <c r="M76" s="249">
        <v>4</v>
      </c>
      <c r="N76" s="379">
        <v>1</v>
      </c>
      <c r="O76" s="43"/>
      <c r="P76" s="368"/>
      <c r="Q76" s="375"/>
      <c r="R76" s="381" t="s">
        <v>71</v>
      </c>
      <c r="S76" s="336">
        <v>4</v>
      </c>
      <c r="T76" s="336">
        <v>1</v>
      </c>
      <c r="U76" s="336">
        <v>4</v>
      </c>
      <c r="V76" s="336">
        <v>1</v>
      </c>
      <c r="W76" s="336">
        <v>10</v>
      </c>
      <c r="X76" s="336"/>
      <c r="Y76" s="335">
        <v>2</v>
      </c>
      <c r="Z76" s="329">
        <v>1</v>
      </c>
      <c r="AA76" s="247">
        <v>8</v>
      </c>
      <c r="AB76" s="336">
        <v>1</v>
      </c>
      <c r="AC76" s="377">
        <v>13</v>
      </c>
      <c r="AD76" s="378"/>
    </row>
    <row r="77" spans="1:30" s="39" customFormat="1" ht="12" customHeight="1">
      <c r="A77" s="47"/>
      <c r="B77" s="327" t="s">
        <v>72</v>
      </c>
      <c r="C77" s="247">
        <v>10</v>
      </c>
      <c r="D77" s="329"/>
      <c r="E77" s="336">
        <v>2</v>
      </c>
      <c r="F77" s="336">
        <v>1</v>
      </c>
      <c r="G77" s="336">
        <v>4</v>
      </c>
      <c r="H77" s="336">
        <v>1</v>
      </c>
      <c r="I77" s="336">
        <v>10</v>
      </c>
      <c r="J77" s="329"/>
      <c r="K77" s="329">
        <v>1</v>
      </c>
      <c r="L77" s="330">
        <v>1</v>
      </c>
      <c r="M77" s="373">
        <v>1</v>
      </c>
      <c r="N77" s="374">
        <v>1</v>
      </c>
      <c r="O77" s="308"/>
      <c r="P77" s="368"/>
      <c r="Q77" s="375"/>
      <c r="R77" s="381" t="s">
        <v>72</v>
      </c>
      <c r="S77" s="329">
        <v>1</v>
      </c>
      <c r="T77" s="329">
        <v>1</v>
      </c>
      <c r="U77" s="329">
        <v>4</v>
      </c>
      <c r="V77" s="329">
        <v>1</v>
      </c>
      <c r="W77" s="329">
        <v>1</v>
      </c>
      <c r="X77" s="329">
        <v>1</v>
      </c>
      <c r="Y77" s="335">
        <v>10</v>
      </c>
      <c r="Z77" s="329"/>
      <c r="AA77" s="247">
        <v>1</v>
      </c>
      <c r="AB77" s="336">
        <v>1</v>
      </c>
      <c r="AC77" s="377">
        <v>16</v>
      </c>
      <c r="AD77" s="378"/>
    </row>
    <row r="78" spans="1:30" s="39" customFormat="1" ht="12" customHeight="1">
      <c r="A78" s="47"/>
      <c r="B78" s="327" t="s">
        <v>73</v>
      </c>
      <c r="C78" s="247">
        <v>10</v>
      </c>
      <c r="D78" s="329"/>
      <c r="E78" s="336">
        <v>3</v>
      </c>
      <c r="F78" s="336">
        <v>1</v>
      </c>
      <c r="G78" s="336">
        <v>2</v>
      </c>
      <c r="H78" s="336">
        <v>1</v>
      </c>
      <c r="I78" s="336">
        <v>10</v>
      </c>
      <c r="J78" s="336"/>
      <c r="K78" s="336">
        <v>1</v>
      </c>
      <c r="L78" s="337">
        <v>1</v>
      </c>
      <c r="M78" s="249">
        <v>10</v>
      </c>
      <c r="N78" s="379"/>
      <c r="O78" s="43"/>
      <c r="P78" s="368"/>
      <c r="Q78" s="375"/>
      <c r="R78" s="381" t="s">
        <v>73</v>
      </c>
      <c r="S78" s="336">
        <v>10</v>
      </c>
      <c r="T78" s="336"/>
      <c r="U78" s="336">
        <v>10</v>
      </c>
      <c r="V78" s="336"/>
      <c r="W78" s="336">
        <v>10</v>
      </c>
      <c r="X78" s="336"/>
      <c r="Y78" s="335">
        <v>10</v>
      </c>
      <c r="Z78" s="329"/>
      <c r="AA78" s="247">
        <v>1</v>
      </c>
      <c r="AB78" s="336">
        <v>1</v>
      </c>
      <c r="AC78" s="377">
        <v>5</v>
      </c>
      <c r="AD78" s="378"/>
    </row>
    <row r="79" spans="1:30" s="39" customFormat="1" ht="12" customHeight="1">
      <c r="A79" s="47"/>
      <c r="B79" s="327" t="s">
        <v>74</v>
      </c>
      <c r="C79" s="247">
        <v>10</v>
      </c>
      <c r="D79" s="329"/>
      <c r="E79" s="336">
        <v>3</v>
      </c>
      <c r="F79" s="336">
        <v>1</v>
      </c>
      <c r="G79" s="336">
        <v>2</v>
      </c>
      <c r="H79" s="336">
        <v>1</v>
      </c>
      <c r="I79" s="336">
        <v>2</v>
      </c>
      <c r="J79" s="336">
        <v>1</v>
      </c>
      <c r="K79" s="336">
        <v>2</v>
      </c>
      <c r="L79" s="337">
        <v>1</v>
      </c>
      <c r="M79" s="249">
        <v>2</v>
      </c>
      <c r="N79" s="379">
        <v>1</v>
      </c>
      <c r="O79" s="43"/>
      <c r="P79" s="368"/>
      <c r="Q79" s="375"/>
      <c r="R79" s="381" t="s">
        <v>74</v>
      </c>
      <c r="S79" s="336">
        <v>2</v>
      </c>
      <c r="T79" s="336">
        <v>1</v>
      </c>
      <c r="U79" s="336">
        <v>4</v>
      </c>
      <c r="V79" s="336">
        <v>1</v>
      </c>
      <c r="W79" s="336">
        <v>10</v>
      </c>
      <c r="X79" s="336"/>
      <c r="Y79" s="335">
        <v>9</v>
      </c>
      <c r="Z79" s="336">
        <v>1</v>
      </c>
      <c r="AA79" s="247">
        <v>10</v>
      </c>
      <c r="AB79" s="329"/>
      <c r="AC79" s="377">
        <v>12</v>
      </c>
      <c r="AD79" s="378"/>
    </row>
    <row r="80" spans="1:30" s="39" customFormat="1" ht="12" customHeight="1">
      <c r="A80" s="47"/>
      <c r="B80" s="327" t="s">
        <v>75</v>
      </c>
      <c r="C80" s="247">
        <v>10</v>
      </c>
      <c r="D80" s="329"/>
      <c r="E80" s="336">
        <v>2</v>
      </c>
      <c r="F80" s="336">
        <v>1</v>
      </c>
      <c r="G80" s="336">
        <v>4</v>
      </c>
      <c r="H80" s="336">
        <v>1</v>
      </c>
      <c r="I80" s="336">
        <v>2</v>
      </c>
      <c r="J80" s="336">
        <v>1</v>
      </c>
      <c r="K80" s="336">
        <v>2</v>
      </c>
      <c r="L80" s="337">
        <v>1</v>
      </c>
      <c r="M80" s="249">
        <v>2</v>
      </c>
      <c r="N80" s="379">
        <v>1</v>
      </c>
      <c r="O80" s="43"/>
      <c r="P80" s="368"/>
      <c r="Q80" s="375"/>
      <c r="R80" s="381" t="s">
        <v>75</v>
      </c>
      <c r="S80" s="336">
        <v>2</v>
      </c>
      <c r="T80" s="336">
        <v>1</v>
      </c>
      <c r="U80" s="336">
        <v>10</v>
      </c>
      <c r="V80" s="336"/>
      <c r="W80" s="336">
        <v>2</v>
      </c>
      <c r="X80" s="336">
        <v>1</v>
      </c>
      <c r="Y80" s="335">
        <v>10</v>
      </c>
      <c r="Z80" s="329"/>
      <c r="AA80" s="247">
        <v>10</v>
      </c>
      <c r="AB80" s="329"/>
      <c r="AC80" s="377">
        <v>14</v>
      </c>
      <c r="AD80" s="378"/>
    </row>
    <row r="81" spans="1:30" s="39" customFormat="1" ht="12" customHeight="1" thickBot="1">
      <c r="A81" s="56"/>
      <c r="B81" s="367" t="s">
        <v>76</v>
      </c>
      <c r="C81" s="251">
        <v>10</v>
      </c>
      <c r="D81" s="383"/>
      <c r="E81" s="45">
        <v>1</v>
      </c>
      <c r="F81" s="45">
        <v>1</v>
      </c>
      <c r="G81" s="45">
        <v>1</v>
      </c>
      <c r="H81" s="45">
        <v>1</v>
      </c>
      <c r="I81" s="45">
        <v>10</v>
      </c>
      <c r="J81" s="383"/>
      <c r="K81" s="383">
        <v>1</v>
      </c>
      <c r="L81" s="384">
        <v>1</v>
      </c>
      <c r="M81" s="385">
        <v>1</v>
      </c>
      <c r="N81" s="386">
        <v>1</v>
      </c>
      <c r="O81" s="308"/>
      <c r="P81" s="368"/>
      <c r="Q81" s="366"/>
      <c r="R81" s="387" t="s">
        <v>76</v>
      </c>
      <c r="S81" s="383">
        <v>1</v>
      </c>
      <c r="T81" s="383">
        <v>1</v>
      </c>
      <c r="U81" s="383">
        <v>1</v>
      </c>
      <c r="V81" s="383">
        <v>1</v>
      </c>
      <c r="W81" s="383">
        <v>10</v>
      </c>
      <c r="X81" s="383"/>
      <c r="Y81" s="372">
        <v>10</v>
      </c>
      <c r="Z81" s="383"/>
      <c r="AA81" s="44">
        <v>1</v>
      </c>
      <c r="AB81" s="45">
        <v>1</v>
      </c>
      <c r="AC81" s="250">
        <v>8</v>
      </c>
      <c r="AD81" s="378"/>
    </row>
    <row r="82" spans="1:30" s="39" customFormat="1" ht="12" customHeight="1" thickBot="1">
      <c r="A82" s="56"/>
      <c r="B82" s="367" t="s">
        <v>97</v>
      </c>
      <c r="C82" s="388"/>
      <c r="D82" s="418"/>
      <c r="E82" s="419"/>
      <c r="F82" s="418"/>
      <c r="G82" s="419"/>
      <c r="H82" s="418"/>
      <c r="I82" s="419"/>
      <c r="J82" s="418"/>
      <c r="K82" s="419"/>
      <c r="L82" s="418"/>
      <c r="M82" s="419"/>
      <c r="N82" s="420"/>
      <c r="O82" s="308"/>
      <c r="P82" s="41"/>
      <c r="Q82" s="421"/>
      <c r="R82" s="367"/>
      <c r="S82" s="419"/>
      <c r="T82" s="418"/>
      <c r="U82" s="419"/>
      <c r="V82" s="418"/>
      <c r="W82" s="419"/>
      <c r="X82" s="418"/>
      <c r="Y82" s="419"/>
      <c r="Z82" s="418"/>
      <c r="AA82" s="419"/>
      <c r="AB82" s="420"/>
      <c r="AC82" s="389">
        <f>AVERAGE(AC8:AC81)</f>
        <v>12.72972972972973</v>
      </c>
      <c r="AD82" s="390"/>
    </row>
    <row r="83" spans="2:30" s="39" customFormat="1" ht="12" customHeight="1">
      <c r="B83" s="465" t="s">
        <v>230</v>
      </c>
      <c r="C83" s="466"/>
      <c r="D83" s="466"/>
      <c r="E83" s="466"/>
      <c r="F83" s="466"/>
      <c r="G83" s="466"/>
      <c r="H83" s="466"/>
      <c r="I83" s="466"/>
      <c r="J83" s="466"/>
      <c r="K83" s="466"/>
      <c r="L83" s="466"/>
      <c r="M83" s="466"/>
      <c r="N83" s="466"/>
      <c r="O83" s="308"/>
      <c r="P83" s="41"/>
      <c r="R83" s="391"/>
      <c r="S83" s="308"/>
      <c r="T83" s="308"/>
      <c r="U83" s="308"/>
      <c r="V83" s="308"/>
      <c r="W83" s="308"/>
      <c r="X83" s="308"/>
      <c r="Y83" s="43"/>
      <c r="Z83" s="43"/>
      <c r="AA83" s="308"/>
      <c r="AB83" s="308"/>
      <c r="AC83" s="43"/>
      <c r="AD83" s="42"/>
    </row>
    <row r="84" spans="2:30" s="39" customFormat="1" ht="12" customHeight="1">
      <c r="B84" s="392" t="s">
        <v>229</v>
      </c>
      <c r="D84" s="392"/>
      <c r="E84" s="392"/>
      <c r="F84" s="392"/>
      <c r="G84" s="392"/>
      <c r="H84" s="392"/>
      <c r="I84" s="392"/>
      <c r="J84" s="392"/>
      <c r="K84" s="392"/>
      <c r="L84" s="392"/>
      <c r="M84" s="323"/>
      <c r="N84" s="323"/>
      <c r="O84" s="308"/>
      <c r="P84" s="41"/>
      <c r="R84" s="391"/>
      <c r="S84" s="323"/>
      <c r="T84" s="323"/>
      <c r="U84" s="323"/>
      <c r="V84" s="323"/>
      <c r="W84" s="323"/>
      <c r="X84" s="323"/>
      <c r="Y84" s="360"/>
      <c r="Z84" s="360"/>
      <c r="AA84" s="323"/>
      <c r="AB84" s="323"/>
      <c r="AC84" s="360"/>
      <c r="AD84" s="40"/>
    </row>
    <row r="85" spans="2:29" s="39" customFormat="1" ht="12" customHeight="1">
      <c r="B85" s="391"/>
      <c r="C85" s="360"/>
      <c r="D85" s="323"/>
      <c r="E85" s="323"/>
      <c r="F85" s="323"/>
      <c r="G85" s="360"/>
      <c r="H85" s="360"/>
      <c r="I85" s="323"/>
      <c r="J85" s="323"/>
      <c r="K85" s="323"/>
      <c r="L85" s="323"/>
      <c r="M85" s="323"/>
      <c r="N85" s="323"/>
      <c r="O85" s="308"/>
      <c r="P85" s="41"/>
      <c r="R85" s="391"/>
      <c r="S85" s="323"/>
      <c r="T85" s="323"/>
      <c r="U85" s="323"/>
      <c r="V85" s="323"/>
      <c r="W85" s="323"/>
      <c r="X85" s="323"/>
      <c r="Y85" s="323"/>
      <c r="Z85" s="360"/>
      <c r="AA85" s="323"/>
      <c r="AB85" s="323"/>
      <c r="AC85" s="323"/>
    </row>
    <row r="86" spans="2:29" s="39" customFormat="1" ht="12" customHeight="1">
      <c r="B86" s="391"/>
      <c r="C86" s="360"/>
      <c r="D86" s="323"/>
      <c r="E86" s="323"/>
      <c r="F86" s="323"/>
      <c r="G86" s="360"/>
      <c r="H86" s="360"/>
      <c r="I86" s="323"/>
      <c r="J86" s="323"/>
      <c r="K86" s="323"/>
      <c r="L86" s="323"/>
      <c r="M86" s="323"/>
      <c r="N86" s="323"/>
      <c r="O86" s="308"/>
      <c r="P86" s="41"/>
      <c r="R86" s="391"/>
      <c r="S86" s="323"/>
      <c r="T86" s="323"/>
      <c r="U86" s="323"/>
      <c r="V86" s="323"/>
      <c r="W86" s="323"/>
      <c r="X86" s="323"/>
      <c r="Y86" s="323"/>
      <c r="Z86" s="360"/>
      <c r="AA86" s="323"/>
      <c r="AB86" s="323"/>
      <c r="AC86" s="323"/>
    </row>
    <row r="87" spans="3:39" s="39" customFormat="1" ht="12" customHeight="1">
      <c r="C87" s="360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08"/>
      <c r="P87" s="41"/>
      <c r="S87" s="323"/>
      <c r="T87" s="323"/>
      <c r="U87" s="323"/>
      <c r="V87" s="323"/>
      <c r="W87" s="323"/>
      <c r="X87" s="323"/>
      <c r="Y87" s="323"/>
      <c r="Z87" s="323"/>
      <c r="AA87" s="323"/>
      <c r="AB87" s="323"/>
      <c r="AC87" s="323" t="s">
        <v>247</v>
      </c>
      <c r="AD87" s="323" t="s">
        <v>248</v>
      </c>
      <c r="AE87" s="39" t="s">
        <v>249</v>
      </c>
      <c r="AF87" s="39" t="s">
        <v>250</v>
      </c>
      <c r="AG87" s="39" t="s">
        <v>251</v>
      </c>
      <c r="AH87" s="39" t="s">
        <v>252</v>
      </c>
      <c r="AI87" s="39" t="s">
        <v>253</v>
      </c>
      <c r="AJ87" s="39" t="s">
        <v>254</v>
      </c>
      <c r="AK87" s="39" t="s">
        <v>255</v>
      </c>
      <c r="AL87" s="39" t="s">
        <v>256</v>
      </c>
      <c r="AM87" s="39" t="s">
        <v>257</v>
      </c>
    </row>
    <row r="88" spans="3:34" s="39" customFormat="1" ht="12" customHeight="1">
      <c r="C88" s="323"/>
      <c r="D88" s="323"/>
      <c r="E88" s="323"/>
      <c r="F88" s="323"/>
      <c r="G88" s="323"/>
      <c r="H88" s="323"/>
      <c r="I88" s="323"/>
      <c r="J88" s="323"/>
      <c r="K88" s="323"/>
      <c r="L88" s="323"/>
      <c r="M88" s="323"/>
      <c r="N88" s="323"/>
      <c r="O88" s="308"/>
      <c r="P88" s="41"/>
      <c r="S88" s="323"/>
      <c r="T88" s="323"/>
      <c r="U88" s="323"/>
      <c r="V88" s="323"/>
      <c r="W88" s="323"/>
      <c r="X88" s="323"/>
      <c r="Y88" s="323"/>
      <c r="Z88" s="323"/>
      <c r="AA88" s="323"/>
      <c r="AB88" s="323"/>
      <c r="AD88" s="39">
        <f>COUNTIF($AC$8:$AC$81,"＜＝３")</f>
        <v>0</v>
      </c>
      <c r="AE88" s="39">
        <f>COUNTIF($AC$8:$AC$81,"３＜""＞７")</f>
        <v>0</v>
      </c>
      <c r="AH88" s="39">
        <f>COUNTIF($AC$8:$AC$81,"12＞")</f>
        <v>0</v>
      </c>
    </row>
    <row r="89" spans="3:29" s="39" customFormat="1" ht="12" customHeight="1"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08"/>
      <c r="P89" s="41"/>
      <c r="S89" s="323"/>
      <c r="T89" s="323"/>
      <c r="U89" s="323"/>
      <c r="V89" s="323"/>
      <c r="W89" s="323"/>
      <c r="X89" s="323"/>
      <c r="Y89" s="323"/>
      <c r="Z89" s="323"/>
      <c r="AA89" s="323"/>
      <c r="AB89" s="323"/>
      <c r="AC89" s="323"/>
    </row>
    <row r="90" spans="3:29" s="39" customFormat="1" ht="12" customHeight="1">
      <c r="C90" s="323"/>
      <c r="D90" s="323"/>
      <c r="E90" s="323"/>
      <c r="F90" s="323"/>
      <c r="G90" s="323"/>
      <c r="H90" s="323"/>
      <c r="I90" s="323"/>
      <c r="J90" s="323"/>
      <c r="K90" s="323"/>
      <c r="L90" s="323"/>
      <c r="M90" s="323"/>
      <c r="N90" s="323"/>
      <c r="O90" s="308"/>
      <c r="P90" s="41"/>
      <c r="S90" s="323"/>
      <c r="T90" s="323"/>
      <c r="U90" s="323"/>
      <c r="V90" s="323"/>
      <c r="W90" s="323"/>
      <c r="X90" s="323"/>
      <c r="Y90" s="323"/>
      <c r="Z90" s="323"/>
      <c r="AA90" s="323"/>
      <c r="AB90" s="323"/>
      <c r="AC90" s="323"/>
    </row>
    <row r="91" spans="3:29" s="39" customFormat="1" ht="12" customHeight="1">
      <c r="C91" s="323"/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08"/>
      <c r="P91" s="41"/>
      <c r="S91" s="323"/>
      <c r="T91" s="323"/>
      <c r="U91" s="323"/>
      <c r="V91" s="323"/>
      <c r="W91" s="323"/>
      <c r="X91" s="323"/>
      <c r="Y91" s="323"/>
      <c r="Z91" s="323"/>
      <c r="AA91" s="323"/>
      <c r="AB91" s="323"/>
      <c r="AC91" s="323"/>
    </row>
    <row r="92" spans="3:29" s="39" customFormat="1" ht="12" customHeight="1"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3"/>
      <c r="N92" s="323"/>
      <c r="O92" s="308"/>
      <c r="P92" s="41"/>
      <c r="S92" s="323"/>
      <c r="T92" s="323"/>
      <c r="U92" s="323"/>
      <c r="V92" s="323"/>
      <c r="W92" s="323"/>
      <c r="X92" s="323"/>
      <c r="Y92" s="323"/>
      <c r="Z92" s="323"/>
      <c r="AA92" s="323"/>
      <c r="AB92" s="323"/>
      <c r="AC92" s="323"/>
    </row>
    <row r="93" spans="3:29" s="39" customFormat="1" ht="12" customHeight="1">
      <c r="C93" s="323"/>
      <c r="D93" s="323"/>
      <c r="E93" s="323"/>
      <c r="F93" s="323"/>
      <c r="G93" s="323"/>
      <c r="H93" s="323"/>
      <c r="I93" s="323"/>
      <c r="J93" s="323"/>
      <c r="K93" s="323"/>
      <c r="L93" s="323"/>
      <c r="M93" s="323"/>
      <c r="N93" s="323"/>
      <c r="O93" s="308"/>
      <c r="P93" s="41"/>
      <c r="S93" s="323"/>
      <c r="T93" s="323"/>
      <c r="U93" s="323"/>
      <c r="V93" s="323"/>
      <c r="W93" s="323"/>
      <c r="X93" s="323"/>
      <c r="Y93" s="323"/>
      <c r="Z93" s="323"/>
      <c r="AA93" s="323"/>
      <c r="AB93" s="323"/>
      <c r="AC93" s="323"/>
    </row>
    <row r="94" spans="3:29" s="39" customFormat="1" ht="12" customHeight="1">
      <c r="C94" s="323"/>
      <c r="D94" s="323"/>
      <c r="E94" s="323"/>
      <c r="F94" s="323"/>
      <c r="G94" s="323"/>
      <c r="H94" s="323"/>
      <c r="I94" s="323"/>
      <c r="J94" s="323"/>
      <c r="K94" s="323"/>
      <c r="L94" s="323"/>
      <c r="M94" s="323"/>
      <c r="N94" s="323"/>
      <c r="O94" s="308"/>
      <c r="P94" s="41"/>
      <c r="S94" s="323"/>
      <c r="T94" s="323"/>
      <c r="U94" s="323"/>
      <c r="V94" s="323"/>
      <c r="W94" s="323"/>
      <c r="X94" s="323"/>
      <c r="Y94" s="323"/>
      <c r="Z94" s="323"/>
      <c r="AA94" s="323"/>
      <c r="AB94" s="323"/>
      <c r="AC94" s="323"/>
    </row>
    <row r="95" spans="3:29" s="39" customFormat="1" ht="12" customHeight="1">
      <c r="C95" s="323"/>
      <c r="D95" s="323"/>
      <c r="E95" s="323"/>
      <c r="F95" s="323"/>
      <c r="G95" s="323"/>
      <c r="H95" s="323"/>
      <c r="I95" s="323"/>
      <c r="J95" s="323"/>
      <c r="K95" s="323"/>
      <c r="L95" s="323"/>
      <c r="M95" s="323"/>
      <c r="N95" s="323"/>
      <c r="O95" s="308"/>
      <c r="P95" s="41"/>
      <c r="S95" s="323"/>
      <c r="T95" s="323"/>
      <c r="U95" s="323"/>
      <c r="V95" s="323"/>
      <c r="W95" s="323"/>
      <c r="X95" s="323"/>
      <c r="Y95" s="323"/>
      <c r="Z95" s="323"/>
      <c r="AA95" s="323"/>
      <c r="AB95" s="323"/>
      <c r="AC95" s="323"/>
    </row>
    <row r="96" spans="3:29" s="39" customFormat="1" ht="12" customHeight="1"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08"/>
      <c r="P96" s="41"/>
      <c r="S96" s="323"/>
      <c r="T96" s="323"/>
      <c r="U96" s="323"/>
      <c r="V96" s="323"/>
      <c r="W96" s="323"/>
      <c r="X96" s="323"/>
      <c r="Y96" s="323"/>
      <c r="Z96" s="323"/>
      <c r="AA96" s="323"/>
      <c r="AB96" s="323"/>
      <c r="AC96" s="323"/>
    </row>
    <row r="97" spans="3:29" s="39" customFormat="1" ht="12" customHeight="1">
      <c r="C97" s="323"/>
      <c r="D97" s="323"/>
      <c r="E97" s="323"/>
      <c r="F97" s="323"/>
      <c r="G97" s="323"/>
      <c r="H97" s="323"/>
      <c r="I97" s="323"/>
      <c r="J97" s="323"/>
      <c r="K97" s="323"/>
      <c r="L97" s="323"/>
      <c r="M97" s="323"/>
      <c r="N97" s="323"/>
      <c r="O97" s="308"/>
      <c r="P97" s="41"/>
      <c r="S97" s="323"/>
      <c r="T97" s="323"/>
      <c r="U97" s="323"/>
      <c r="V97" s="323"/>
      <c r="W97" s="323"/>
      <c r="X97" s="323"/>
      <c r="Y97" s="323"/>
      <c r="Z97" s="323"/>
      <c r="AA97" s="323"/>
      <c r="AB97" s="323"/>
      <c r="AC97" s="323"/>
    </row>
    <row r="98" spans="3:29" s="39" customFormat="1" ht="12" customHeight="1">
      <c r="C98" s="323"/>
      <c r="D98" s="323"/>
      <c r="E98" s="323"/>
      <c r="F98" s="323"/>
      <c r="G98" s="323"/>
      <c r="H98" s="323"/>
      <c r="I98" s="323"/>
      <c r="J98" s="323"/>
      <c r="K98" s="323"/>
      <c r="L98" s="323"/>
      <c r="M98" s="323"/>
      <c r="N98" s="323"/>
      <c r="O98" s="308"/>
      <c r="P98" s="41"/>
      <c r="S98" s="323"/>
      <c r="T98" s="323"/>
      <c r="U98" s="323"/>
      <c r="V98" s="323"/>
      <c r="W98" s="323"/>
      <c r="X98" s="323"/>
      <c r="Y98" s="323"/>
      <c r="Z98" s="323"/>
      <c r="AA98" s="323"/>
      <c r="AB98" s="323"/>
      <c r="AC98" s="323"/>
    </row>
    <row r="99" spans="3:29" s="39" customFormat="1" ht="12" customHeight="1">
      <c r="C99" s="323"/>
      <c r="D99" s="323"/>
      <c r="E99" s="323"/>
      <c r="F99" s="323"/>
      <c r="G99" s="323"/>
      <c r="H99" s="323"/>
      <c r="I99" s="323"/>
      <c r="J99" s="323"/>
      <c r="K99" s="323"/>
      <c r="L99" s="323"/>
      <c r="M99" s="323"/>
      <c r="N99" s="323"/>
      <c r="O99" s="308"/>
      <c r="P99" s="41"/>
      <c r="S99" s="323"/>
      <c r="T99" s="323"/>
      <c r="U99" s="323"/>
      <c r="V99" s="323"/>
      <c r="W99" s="323"/>
      <c r="X99" s="323"/>
      <c r="Y99" s="323"/>
      <c r="Z99" s="323"/>
      <c r="AA99" s="323"/>
      <c r="AB99" s="323"/>
      <c r="AC99" s="323"/>
    </row>
    <row r="100" spans="3:29" s="39" customFormat="1" ht="12" customHeight="1"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08"/>
      <c r="P100" s="41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3"/>
      <c r="AC100" s="323"/>
    </row>
    <row r="101" spans="3:29" s="39" customFormat="1" ht="12" customHeight="1"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23"/>
      <c r="AC101" s="323"/>
    </row>
    <row r="102" spans="3:29" s="39" customFormat="1" ht="12" customHeight="1">
      <c r="C102" s="323"/>
      <c r="D102" s="323"/>
      <c r="E102" s="323"/>
      <c r="F102" s="323"/>
      <c r="G102" s="323"/>
      <c r="H102" s="323"/>
      <c r="I102" s="323"/>
      <c r="J102" s="323"/>
      <c r="K102" s="323"/>
      <c r="L102" s="323"/>
      <c r="M102" s="323"/>
      <c r="N102" s="323"/>
      <c r="O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23"/>
      <c r="AC102" s="323"/>
    </row>
    <row r="103" spans="3:29" s="39" customFormat="1" ht="12" customHeight="1">
      <c r="C103" s="323"/>
      <c r="D103" s="323"/>
      <c r="E103" s="323"/>
      <c r="F103" s="323"/>
      <c r="G103" s="323"/>
      <c r="H103" s="323"/>
      <c r="I103" s="323"/>
      <c r="J103" s="323"/>
      <c r="K103" s="323"/>
      <c r="L103" s="323"/>
      <c r="M103" s="323"/>
      <c r="N103" s="323"/>
      <c r="O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23"/>
      <c r="AC103" s="323"/>
    </row>
    <row r="104" spans="3:29" s="39" customFormat="1" ht="12" customHeight="1">
      <c r="C104" s="323"/>
      <c r="D104" s="323"/>
      <c r="E104" s="323"/>
      <c r="F104" s="323"/>
      <c r="G104" s="323"/>
      <c r="H104" s="323"/>
      <c r="I104" s="323"/>
      <c r="J104" s="323"/>
      <c r="K104" s="323"/>
      <c r="L104" s="323"/>
      <c r="M104" s="323"/>
      <c r="N104" s="323"/>
      <c r="O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23"/>
      <c r="AC104" s="323"/>
    </row>
    <row r="105" spans="3:29" s="39" customFormat="1" ht="12" customHeight="1">
      <c r="C105" s="323"/>
      <c r="D105" s="323"/>
      <c r="E105" s="323"/>
      <c r="F105" s="323"/>
      <c r="G105" s="323"/>
      <c r="H105" s="323"/>
      <c r="I105" s="323"/>
      <c r="J105" s="323"/>
      <c r="K105" s="323"/>
      <c r="L105" s="323"/>
      <c r="M105" s="323"/>
      <c r="N105" s="323"/>
      <c r="O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23"/>
      <c r="AC105" s="323"/>
    </row>
    <row r="106" spans="3:29" s="39" customFormat="1" ht="12" customHeight="1">
      <c r="C106" s="323"/>
      <c r="D106" s="323"/>
      <c r="E106" s="323"/>
      <c r="F106" s="323"/>
      <c r="G106" s="323"/>
      <c r="H106" s="323"/>
      <c r="I106" s="323"/>
      <c r="J106" s="323"/>
      <c r="K106" s="323"/>
      <c r="L106" s="323"/>
      <c r="M106" s="323"/>
      <c r="N106" s="323"/>
      <c r="O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23"/>
      <c r="AC106" s="323"/>
    </row>
    <row r="107" spans="3:29" s="39" customFormat="1" ht="12" customHeight="1"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23"/>
      <c r="AC107" s="323"/>
    </row>
    <row r="108" spans="3:29" s="39" customFormat="1" ht="12" customHeight="1">
      <c r="C108" s="323"/>
      <c r="D108" s="323"/>
      <c r="E108" s="323"/>
      <c r="F108" s="323"/>
      <c r="G108" s="323"/>
      <c r="H108" s="323"/>
      <c r="I108" s="323"/>
      <c r="J108" s="323"/>
      <c r="K108" s="323"/>
      <c r="L108" s="323"/>
      <c r="M108" s="323"/>
      <c r="N108" s="323"/>
      <c r="O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23"/>
      <c r="AC108" s="323"/>
    </row>
    <row r="109" spans="3:29" s="39" customFormat="1" ht="12" customHeight="1">
      <c r="C109" s="323"/>
      <c r="D109" s="323"/>
      <c r="E109" s="323"/>
      <c r="F109" s="323"/>
      <c r="G109" s="323"/>
      <c r="H109" s="323"/>
      <c r="I109" s="323"/>
      <c r="J109" s="323"/>
      <c r="K109" s="323"/>
      <c r="L109" s="323"/>
      <c r="M109" s="323"/>
      <c r="N109" s="323"/>
      <c r="O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23"/>
      <c r="AC109" s="323"/>
    </row>
    <row r="110" spans="3:29" s="39" customFormat="1" ht="12" customHeight="1">
      <c r="C110" s="323"/>
      <c r="D110" s="323"/>
      <c r="E110" s="323"/>
      <c r="F110" s="323"/>
      <c r="G110" s="323"/>
      <c r="H110" s="323"/>
      <c r="I110" s="323"/>
      <c r="J110" s="323"/>
      <c r="K110" s="323"/>
      <c r="L110" s="323"/>
      <c r="M110" s="323"/>
      <c r="N110" s="323"/>
      <c r="O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23"/>
      <c r="AC110" s="323"/>
    </row>
    <row r="111" spans="3:29" s="39" customFormat="1" ht="12" customHeight="1"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</row>
    <row r="112" spans="3:29" s="39" customFormat="1" ht="12" customHeight="1"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3"/>
      <c r="AC112" s="323"/>
    </row>
    <row r="113" spans="3:29" s="39" customFormat="1" ht="12" customHeight="1"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23"/>
      <c r="AC113" s="323"/>
    </row>
    <row r="114" spans="3:29" s="39" customFormat="1" ht="12" customHeight="1"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  <c r="N114" s="323"/>
      <c r="O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23"/>
      <c r="AC114" s="323"/>
    </row>
    <row r="115" spans="3:29" s="39" customFormat="1" ht="12" customHeight="1">
      <c r="C115" s="323"/>
      <c r="D115" s="323"/>
      <c r="E115" s="323"/>
      <c r="F115" s="323"/>
      <c r="G115" s="323"/>
      <c r="H115" s="323"/>
      <c r="I115" s="323"/>
      <c r="J115" s="323"/>
      <c r="K115" s="323"/>
      <c r="L115" s="323"/>
      <c r="M115" s="323"/>
      <c r="N115" s="323"/>
      <c r="O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23"/>
      <c r="AC115" s="323"/>
    </row>
    <row r="116" spans="3:29" s="39" customFormat="1" ht="12" customHeight="1"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3"/>
      <c r="AC116" s="323"/>
    </row>
    <row r="117" spans="3:29" s="39" customFormat="1" ht="12" customHeight="1">
      <c r="C117" s="323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23"/>
      <c r="AC117" s="323"/>
    </row>
    <row r="118" spans="3:29" s="39" customFormat="1" ht="12" customHeight="1">
      <c r="C118" s="323"/>
      <c r="D118" s="323"/>
      <c r="E118" s="323"/>
      <c r="F118" s="323"/>
      <c r="G118" s="323"/>
      <c r="H118" s="323"/>
      <c r="I118" s="323"/>
      <c r="J118" s="323"/>
      <c r="K118" s="323"/>
      <c r="L118" s="323"/>
      <c r="M118" s="323"/>
      <c r="N118" s="323"/>
      <c r="O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23"/>
      <c r="AC118" s="323"/>
    </row>
    <row r="119" spans="3:29" s="39" customFormat="1" ht="12" customHeight="1">
      <c r="C119" s="323"/>
      <c r="D119" s="323"/>
      <c r="E119" s="323"/>
      <c r="F119" s="323"/>
      <c r="G119" s="323"/>
      <c r="H119" s="323"/>
      <c r="I119" s="323"/>
      <c r="J119" s="323"/>
      <c r="K119" s="323"/>
      <c r="L119" s="323"/>
      <c r="M119" s="323"/>
      <c r="N119" s="323"/>
      <c r="O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23"/>
      <c r="AC119" s="323"/>
    </row>
    <row r="120" spans="3:29" s="39" customFormat="1" ht="12" customHeight="1">
      <c r="C120" s="323"/>
      <c r="D120" s="323"/>
      <c r="E120" s="323"/>
      <c r="F120" s="323"/>
      <c r="G120" s="323"/>
      <c r="H120" s="323"/>
      <c r="I120" s="323"/>
      <c r="J120" s="323"/>
      <c r="K120" s="323"/>
      <c r="L120" s="323"/>
      <c r="M120" s="323"/>
      <c r="N120" s="323"/>
      <c r="O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23"/>
      <c r="AC120" s="323"/>
    </row>
    <row r="121" spans="3:29" s="39" customFormat="1" ht="12" customHeight="1">
      <c r="C121" s="323"/>
      <c r="D121" s="323"/>
      <c r="E121" s="323"/>
      <c r="F121" s="323"/>
      <c r="G121" s="323"/>
      <c r="H121" s="323"/>
      <c r="I121" s="323"/>
      <c r="J121" s="323"/>
      <c r="K121" s="323"/>
      <c r="L121" s="323"/>
      <c r="M121" s="323"/>
      <c r="N121" s="323"/>
      <c r="O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23"/>
      <c r="AC121" s="323"/>
    </row>
    <row r="122" spans="3:29" s="39" customFormat="1" ht="12" customHeight="1">
      <c r="C122" s="323"/>
      <c r="D122" s="323"/>
      <c r="E122" s="323"/>
      <c r="F122" s="323"/>
      <c r="G122" s="323"/>
      <c r="H122" s="323"/>
      <c r="I122" s="323"/>
      <c r="J122" s="323"/>
      <c r="K122" s="323"/>
      <c r="L122" s="323"/>
      <c r="M122" s="323"/>
      <c r="N122" s="323"/>
      <c r="O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23"/>
      <c r="AC122" s="323"/>
    </row>
    <row r="123" spans="3:29" s="39" customFormat="1" ht="12" customHeight="1"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3"/>
      <c r="AC123" s="323"/>
    </row>
    <row r="124" spans="3:29" s="39" customFormat="1" ht="12" customHeight="1">
      <c r="C124" s="323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23"/>
      <c r="AC124" s="323"/>
    </row>
    <row r="125" spans="3:29" s="39" customFormat="1" ht="12" customHeight="1">
      <c r="C125" s="323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23"/>
      <c r="AC125" s="323"/>
    </row>
    <row r="126" spans="3:29" s="39" customFormat="1" ht="12" customHeight="1">
      <c r="C126" s="323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23"/>
      <c r="AC126" s="323"/>
    </row>
    <row r="127" spans="3:29" s="39" customFormat="1" ht="12" customHeight="1">
      <c r="C127" s="323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23"/>
      <c r="AC127" s="323"/>
    </row>
    <row r="128" spans="3:29" s="39" customFormat="1" ht="12" customHeight="1"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3"/>
      <c r="AC128" s="323"/>
    </row>
    <row r="129" spans="3:29" s="39" customFormat="1" ht="12" customHeight="1">
      <c r="C129" s="323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23"/>
      <c r="AC129" s="323"/>
    </row>
    <row r="130" spans="3:29" s="39" customFormat="1" ht="12" customHeight="1">
      <c r="C130" s="323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23"/>
      <c r="AC130" s="323"/>
    </row>
    <row r="131" spans="3:29" s="39" customFormat="1" ht="12" customHeight="1">
      <c r="C131" s="323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23"/>
      <c r="AC131" s="323"/>
    </row>
  </sheetData>
  <mergeCells count="29">
    <mergeCell ref="G4:H5"/>
    <mergeCell ref="I5:J5"/>
    <mergeCell ref="K5:L5"/>
    <mergeCell ref="X6:X7"/>
    <mergeCell ref="V6:V7"/>
    <mergeCell ref="T6:T7"/>
    <mergeCell ref="N6:N7"/>
    <mergeCell ref="Q3:R7"/>
    <mergeCell ref="I4:N4"/>
    <mergeCell ref="S4:X4"/>
    <mergeCell ref="Y3:Z5"/>
    <mergeCell ref="AA3:AB5"/>
    <mergeCell ref="AC3:AC7"/>
    <mergeCell ref="AB6:AB7"/>
    <mergeCell ref="Z6:Z7"/>
    <mergeCell ref="M5:N5"/>
    <mergeCell ref="S5:T5"/>
    <mergeCell ref="U5:V5"/>
    <mergeCell ref="W5:X5"/>
    <mergeCell ref="B83:N83"/>
    <mergeCell ref="L6:L7"/>
    <mergeCell ref="J6:J7"/>
    <mergeCell ref="H6:H7"/>
    <mergeCell ref="F6:F7"/>
    <mergeCell ref="A3:B7"/>
    <mergeCell ref="C3:F3"/>
    <mergeCell ref="C4:D5"/>
    <mergeCell ref="E4:F5"/>
    <mergeCell ref="D6:D7"/>
  </mergeCells>
  <printOptions horizontalCentered="1"/>
  <pageMargins left="0.7874015748031497" right="0.5905511811023623" top="0.5511811023622047" bottom="0.6692913385826772" header="0.15748031496062992" footer="0"/>
  <pageSetup fitToWidth="0" horizontalDpi="400" verticalDpi="400" orientation="portrait" paperSize="9" scale="84" r:id="rId1"/>
  <colBreaks count="1" manualBreakCount="1">
    <brk id="15" max="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428"/>
  <sheetViews>
    <sheetView showGridLines="0" zoomScaleSheetLayoutView="75" workbookViewId="0" topLeftCell="A1">
      <selection activeCell="M18" sqref="M18"/>
    </sheetView>
  </sheetViews>
  <sheetFormatPr defaultColWidth="10.66015625" defaultRowHeight="18"/>
  <cols>
    <col min="1" max="1" width="0.8359375" style="70" customWidth="1"/>
    <col min="2" max="2" width="8.66015625" style="70" customWidth="1"/>
    <col min="3" max="14" width="5.08203125" style="70" customWidth="1"/>
    <col min="15" max="16" width="0.6640625" style="71" customWidth="1"/>
    <col min="17" max="17" width="0.8359375" style="70" customWidth="1"/>
    <col min="18" max="18" width="4.91015625" style="70" customWidth="1"/>
    <col min="19" max="31" width="5.08203125" style="70" customWidth="1"/>
    <col min="32" max="80" width="10.66015625" style="14" customWidth="1"/>
    <col min="81" max="16384" width="10.66015625" style="9" customWidth="1"/>
  </cols>
  <sheetData>
    <row r="1" spans="1:31" s="17" customFormat="1" ht="11.25" customHeight="1" thickBot="1">
      <c r="A1" s="39"/>
      <c r="B1" s="40" t="s">
        <v>258</v>
      </c>
      <c r="D1" s="40" t="s">
        <v>259</v>
      </c>
      <c r="F1" s="39"/>
      <c r="G1" s="39"/>
      <c r="H1" s="39"/>
      <c r="I1" s="39"/>
      <c r="J1" s="39"/>
      <c r="K1" s="39"/>
      <c r="L1" s="39"/>
      <c r="M1" s="39"/>
      <c r="N1" s="39"/>
      <c r="O1" s="41"/>
      <c r="P1" s="41"/>
      <c r="Q1" s="39"/>
      <c r="R1" s="40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401" t="s">
        <v>242</v>
      </c>
    </row>
    <row r="2" spans="1:31" s="17" customFormat="1" ht="11.25" customHeight="1">
      <c r="A2" s="444" t="s">
        <v>165</v>
      </c>
      <c r="B2" s="434"/>
      <c r="C2" s="444" t="s">
        <v>82</v>
      </c>
      <c r="D2" s="439"/>
      <c r="E2" s="495"/>
      <c r="F2" s="493" t="s">
        <v>100</v>
      </c>
      <c r="G2" s="444" t="s">
        <v>83</v>
      </c>
      <c r="H2" s="439"/>
      <c r="I2" s="495"/>
      <c r="J2" s="493" t="s">
        <v>100</v>
      </c>
      <c r="K2" s="444" t="s">
        <v>84</v>
      </c>
      <c r="L2" s="439"/>
      <c r="M2" s="495"/>
      <c r="N2" s="493" t="s">
        <v>100</v>
      </c>
      <c r="O2" s="43"/>
      <c r="P2" s="43"/>
      <c r="Q2" s="444" t="s">
        <v>165</v>
      </c>
      <c r="R2" s="434"/>
      <c r="S2" s="444" t="s">
        <v>85</v>
      </c>
      <c r="T2" s="439"/>
      <c r="U2" s="495"/>
      <c r="V2" s="493" t="s">
        <v>100</v>
      </c>
      <c r="W2" s="444" t="s">
        <v>78</v>
      </c>
      <c r="X2" s="439"/>
      <c r="Y2" s="495"/>
      <c r="Z2" s="493" t="s">
        <v>100</v>
      </c>
      <c r="AA2" s="479" t="s">
        <v>162</v>
      </c>
      <c r="AB2" s="498" t="s">
        <v>163</v>
      </c>
      <c r="AC2" s="484" t="s">
        <v>166</v>
      </c>
      <c r="AD2" s="487" t="s">
        <v>164</v>
      </c>
      <c r="AE2" s="490" t="s">
        <v>167</v>
      </c>
    </row>
    <row r="3" spans="1:31" s="17" customFormat="1" ht="11.25" customHeight="1">
      <c r="A3" s="435"/>
      <c r="B3" s="436"/>
      <c r="C3" s="422"/>
      <c r="D3" s="423"/>
      <c r="E3" s="473"/>
      <c r="F3" s="494"/>
      <c r="G3" s="422"/>
      <c r="H3" s="423"/>
      <c r="I3" s="473"/>
      <c r="J3" s="494"/>
      <c r="K3" s="422"/>
      <c r="L3" s="423"/>
      <c r="M3" s="473"/>
      <c r="N3" s="494"/>
      <c r="O3" s="43"/>
      <c r="P3" s="43"/>
      <c r="Q3" s="435"/>
      <c r="R3" s="436"/>
      <c r="S3" s="422"/>
      <c r="T3" s="423"/>
      <c r="U3" s="473"/>
      <c r="V3" s="494"/>
      <c r="W3" s="422"/>
      <c r="X3" s="423"/>
      <c r="Y3" s="473"/>
      <c r="Z3" s="494"/>
      <c r="AA3" s="496"/>
      <c r="AB3" s="499"/>
      <c r="AC3" s="485"/>
      <c r="AD3" s="488"/>
      <c r="AE3" s="491"/>
    </row>
    <row r="4" spans="1:31" s="18" customFormat="1" ht="11.25" customHeight="1" thickBot="1">
      <c r="A4" s="437"/>
      <c r="B4" s="438"/>
      <c r="C4" s="44" t="s">
        <v>102</v>
      </c>
      <c r="D4" s="45" t="s">
        <v>103</v>
      </c>
      <c r="E4" s="45" t="s">
        <v>104</v>
      </c>
      <c r="F4" s="483"/>
      <c r="G4" s="44" t="s">
        <v>102</v>
      </c>
      <c r="H4" s="45" t="s">
        <v>103</v>
      </c>
      <c r="I4" s="45" t="s">
        <v>104</v>
      </c>
      <c r="J4" s="483"/>
      <c r="K4" s="44" t="s">
        <v>102</v>
      </c>
      <c r="L4" s="45" t="s">
        <v>103</v>
      </c>
      <c r="M4" s="45" t="s">
        <v>104</v>
      </c>
      <c r="N4" s="483"/>
      <c r="O4" s="43"/>
      <c r="P4" s="43"/>
      <c r="Q4" s="437"/>
      <c r="R4" s="438"/>
      <c r="S4" s="44" t="s">
        <v>102</v>
      </c>
      <c r="T4" s="45" t="s">
        <v>103</v>
      </c>
      <c r="U4" s="45" t="s">
        <v>104</v>
      </c>
      <c r="V4" s="483"/>
      <c r="W4" s="44" t="s">
        <v>102</v>
      </c>
      <c r="X4" s="45" t="s">
        <v>103</v>
      </c>
      <c r="Y4" s="45" t="s">
        <v>104</v>
      </c>
      <c r="Z4" s="483"/>
      <c r="AA4" s="497"/>
      <c r="AB4" s="500"/>
      <c r="AC4" s="486"/>
      <c r="AD4" s="489"/>
      <c r="AE4" s="492"/>
    </row>
    <row r="5" spans="1:32" s="17" customFormat="1" ht="10.5" customHeight="1">
      <c r="A5" s="47"/>
      <c r="B5" s="48" t="s">
        <v>3</v>
      </c>
      <c r="C5" s="49">
        <v>7206</v>
      </c>
      <c r="D5" s="50">
        <v>0</v>
      </c>
      <c r="E5" s="50">
        <v>4789</v>
      </c>
      <c r="F5" s="50">
        <f aca="true" t="shared" si="0" ref="F5:F36">C5+D5+E5</f>
        <v>11995</v>
      </c>
      <c r="G5" s="49">
        <v>272</v>
      </c>
      <c r="H5" s="50">
        <v>0</v>
      </c>
      <c r="I5" s="50">
        <v>0</v>
      </c>
      <c r="J5" s="51">
        <f aca="true" t="shared" si="1" ref="J5:J36">G5+H5+I5</f>
        <v>272</v>
      </c>
      <c r="K5" s="49">
        <v>418</v>
      </c>
      <c r="L5" s="50">
        <v>0</v>
      </c>
      <c r="M5" s="50">
        <v>0</v>
      </c>
      <c r="N5" s="51">
        <f aca="true" t="shared" si="2" ref="N5:N36">K5+L5+M5</f>
        <v>418</v>
      </c>
      <c r="O5" s="53"/>
      <c r="P5" s="53"/>
      <c r="Q5" s="47"/>
      <c r="R5" s="48" t="s">
        <v>3</v>
      </c>
      <c r="S5" s="49">
        <v>0</v>
      </c>
      <c r="T5" s="50">
        <v>0</v>
      </c>
      <c r="U5" s="50">
        <v>0</v>
      </c>
      <c r="V5" s="51">
        <f aca="true" t="shared" si="3" ref="V5:V33">S5+T5+U5</f>
        <v>0</v>
      </c>
      <c r="W5" s="49">
        <v>0</v>
      </c>
      <c r="X5" s="50">
        <v>0</v>
      </c>
      <c r="Y5" s="50">
        <v>28</v>
      </c>
      <c r="Z5" s="50">
        <f aca="true" t="shared" si="4" ref="Z5:Z36">W5+X5+Y5</f>
        <v>28</v>
      </c>
      <c r="AA5" s="49">
        <v>3060</v>
      </c>
      <c r="AB5" s="49">
        <f aca="true" t="shared" si="5" ref="AB5:AB36">AA5+Z5+V5+N5+J5+F5</f>
        <v>15773</v>
      </c>
      <c r="AC5" s="49">
        <v>0</v>
      </c>
      <c r="AD5" s="54">
        <f aca="true" t="shared" si="6" ref="AD5:AD36">AB5+AC5</f>
        <v>15773</v>
      </c>
      <c r="AE5" s="51">
        <f aca="true" t="shared" si="7" ref="AE5:AE36">AD5-AA5</f>
        <v>12713</v>
      </c>
      <c r="AF5" s="19"/>
    </row>
    <row r="6" spans="1:32" s="17" customFormat="1" ht="10.5" customHeight="1">
      <c r="A6" s="47"/>
      <c r="B6" s="48" t="s">
        <v>4</v>
      </c>
      <c r="C6" s="49">
        <v>15409</v>
      </c>
      <c r="D6" s="50">
        <v>2184</v>
      </c>
      <c r="E6" s="50">
        <v>4748</v>
      </c>
      <c r="F6" s="50">
        <f t="shared" si="0"/>
        <v>22341</v>
      </c>
      <c r="G6" s="49">
        <v>0</v>
      </c>
      <c r="H6" s="50">
        <v>275</v>
      </c>
      <c r="I6" s="50">
        <v>0</v>
      </c>
      <c r="J6" s="51">
        <f t="shared" si="1"/>
        <v>275</v>
      </c>
      <c r="K6" s="49">
        <v>1110</v>
      </c>
      <c r="L6" s="50">
        <v>2882</v>
      </c>
      <c r="M6" s="50">
        <v>82</v>
      </c>
      <c r="N6" s="51">
        <f t="shared" si="2"/>
        <v>4074</v>
      </c>
      <c r="O6" s="53"/>
      <c r="P6" s="53"/>
      <c r="Q6" s="47"/>
      <c r="R6" s="48" t="s">
        <v>4</v>
      </c>
      <c r="S6" s="49">
        <v>0</v>
      </c>
      <c r="T6" s="50">
        <v>0</v>
      </c>
      <c r="U6" s="50">
        <v>0</v>
      </c>
      <c r="V6" s="51">
        <f t="shared" si="3"/>
        <v>0</v>
      </c>
      <c r="W6" s="49">
        <v>128</v>
      </c>
      <c r="X6" s="50">
        <v>0</v>
      </c>
      <c r="Y6" s="50">
        <v>0</v>
      </c>
      <c r="Z6" s="50">
        <f t="shared" si="4"/>
        <v>128</v>
      </c>
      <c r="AA6" s="49">
        <v>4043</v>
      </c>
      <c r="AB6" s="49">
        <f t="shared" si="5"/>
        <v>30861</v>
      </c>
      <c r="AC6" s="49">
        <v>0</v>
      </c>
      <c r="AD6" s="54">
        <f t="shared" si="6"/>
        <v>30861</v>
      </c>
      <c r="AE6" s="51">
        <f t="shared" si="7"/>
        <v>26818</v>
      </c>
      <c r="AF6" s="19"/>
    </row>
    <row r="7" spans="1:32" s="17" customFormat="1" ht="10.5" customHeight="1">
      <c r="A7" s="47"/>
      <c r="B7" s="48" t="s">
        <v>5</v>
      </c>
      <c r="C7" s="49">
        <v>22568</v>
      </c>
      <c r="D7" s="50">
        <v>397</v>
      </c>
      <c r="E7" s="50">
        <v>14644</v>
      </c>
      <c r="F7" s="50">
        <f t="shared" si="0"/>
        <v>37609</v>
      </c>
      <c r="G7" s="49">
        <v>694</v>
      </c>
      <c r="H7" s="50">
        <v>25</v>
      </c>
      <c r="I7" s="50">
        <v>355</v>
      </c>
      <c r="J7" s="51">
        <f t="shared" si="1"/>
        <v>1074</v>
      </c>
      <c r="K7" s="49">
        <v>1853</v>
      </c>
      <c r="L7" s="50">
        <v>0</v>
      </c>
      <c r="M7" s="50">
        <v>0</v>
      </c>
      <c r="N7" s="51">
        <f t="shared" si="2"/>
        <v>1853</v>
      </c>
      <c r="O7" s="53"/>
      <c r="P7" s="53"/>
      <c r="Q7" s="47"/>
      <c r="R7" s="48" t="s">
        <v>5</v>
      </c>
      <c r="S7" s="49">
        <v>718</v>
      </c>
      <c r="T7" s="50">
        <v>0</v>
      </c>
      <c r="U7" s="50">
        <v>0</v>
      </c>
      <c r="V7" s="51">
        <f t="shared" si="3"/>
        <v>718</v>
      </c>
      <c r="W7" s="49">
        <v>369</v>
      </c>
      <c r="X7" s="50">
        <v>7</v>
      </c>
      <c r="Y7" s="50">
        <v>113</v>
      </c>
      <c r="Z7" s="50">
        <f t="shared" si="4"/>
        <v>489</v>
      </c>
      <c r="AA7" s="49">
        <v>5840</v>
      </c>
      <c r="AB7" s="49">
        <f t="shared" si="5"/>
        <v>47583</v>
      </c>
      <c r="AC7" s="49">
        <v>0</v>
      </c>
      <c r="AD7" s="54">
        <f t="shared" si="6"/>
        <v>47583</v>
      </c>
      <c r="AE7" s="51">
        <f t="shared" si="7"/>
        <v>41743</v>
      </c>
      <c r="AF7" s="19"/>
    </row>
    <row r="8" spans="1:32" s="17" customFormat="1" ht="10.5" customHeight="1">
      <c r="A8" s="47"/>
      <c r="B8" s="48" t="s">
        <v>6</v>
      </c>
      <c r="C8" s="49">
        <v>0</v>
      </c>
      <c r="D8" s="50">
        <v>29649</v>
      </c>
      <c r="E8" s="50">
        <v>8360</v>
      </c>
      <c r="F8" s="50">
        <f t="shared" si="0"/>
        <v>38009</v>
      </c>
      <c r="G8" s="49">
        <v>0</v>
      </c>
      <c r="H8" s="50">
        <v>0</v>
      </c>
      <c r="I8" s="50">
        <v>0</v>
      </c>
      <c r="J8" s="51">
        <f t="shared" si="1"/>
        <v>0</v>
      </c>
      <c r="K8" s="49">
        <v>112</v>
      </c>
      <c r="L8" s="50">
        <v>3956</v>
      </c>
      <c r="M8" s="50">
        <v>15</v>
      </c>
      <c r="N8" s="51">
        <f t="shared" si="2"/>
        <v>4083</v>
      </c>
      <c r="O8" s="53"/>
      <c r="P8" s="53"/>
      <c r="Q8" s="47"/>
      <c r="R8" s="48" t="s">
        <v>6</v>
      </c>
      <c r="S8" s="49">
        <v>32</v>
      </c>
      <c r="T8" s="50">
        <v>0</v>
      </c>
      <c r="U8" s="50">
        <v>0</v>
      </c>
      <c r="V8" s="51">
        <f t="shared" si="3"/>
        <v>32</v>
      </c>
      <c r="W8" s="49">
        <v>0</v>
      </c>
      <c r="X8" s="50">
        <v>0</v>
      </c>
      <c r="Y8" s="50">
        <v>0</v>
      </c>
      <c r="Z8" s="50">
        <f t="shared" si="4"/>
        <v>0</v>
      </c>
      <c r="AA8" s="49">
        <v>3007</v>
      </c>
      <c r="AB8" s="49">
        <f t="shared" si="5"/>
        <v>45131</v>
      </c>
      <c r="AC8" s="49">
        <v>0</v>
      </c>
      <c r="AD8" s="54">
        <f t="shared" si="6"/>
        <v>45131</v>
      </c>
      <c r="AE8" s="51">
        <f t="shared" si="7"/>
        <v>42124</v>
      </c>
      <c r="AF8" s="19"/>
    </row>
    <row r="9" spans="1:32" s="17" customFormat="1" ht="10.5" customHeight="1">
      <c r="A9" s="47"/>
      <c r="B9" s="48" t="s">
        <v>7</v>
      </c>
      <c r="C9" s="49">
        <v>11840</v>
      </c>
      <c r="D9" s="50">
        <v>23023</v>
      </c>
      <c r="E9" s="50">
        <v>16338</v>
      </c>
      <c r="F9" s="50">
        <f t="shared" si="0"/>
        <v>51201</v>
      </c>
      <c r="G9" s="49">
        <v>3861</v>
      </c>
      <c r="H9" s="50">
        <v>0</v>
      </c>
      <c r="I9" s="50">
        <v>460</v>
      </c>
      <c r="J9" s="51">
        <f t="shared" si="1"/>
        <v>4321</v>
      </c>
      <c r="K9" s="49">
        <v>13370</v>
      </c>
      <c r="L9" s="50">
        <v>3594</v>
      </c>
      <c r="M9" s="50">
        <v>2138</v>
      </c>
      <c r="N9" s="51">
        <f t="shared" si="2"/>
        <v>19102</v>
      </c>
      <c r="O9" s="53"/>
      <c r="P9" s="53"/>
      <c r="Q9" s="47"/>
      <c r="R9" s="48" t="s">
        <v>7</v>
      </c>
      <c r="S9" s="49">
        <v>0</v>
      </c>
      <c r="T9" s="50">
        <v>0</v>
      </c>
      <c r="U9" s="50">
        <v>0</v>
      </c>
      <c r="V9" s="51">
        <f t="shared" si="3"/>
        <v>0</v>
      </c>
      <c r="W9" s="49">
        <v>0</v>
      </c>
      <c r="X9" s="50">
        <v>0</v>
      </c>
      <c r="Y9" s="50">
        <v>0</v>
      </c>
      <c r="Z9" s="50">
        <f t="shared" si="4"/>
        <v>0</v>
      </c>
      <c r="AA9" s="49">
        <v>1091</v>
      </c>
      <c r="AB9" s="49">
        <f t="shared" si="5"/>
        <v>75715</v>
      </c>
      <c r="AC9" s="49">
        <v>0</v>
      </c>
      <c r="AD9" s="54">
        <f t="shared" si="6"/>
        <v>75715</v>
      </c>
      <c r="AE9" s="51">
        <f t="shared" si="7"/>
        <v>74624</v>
      </c>
      <c r="AF9" s="19"/>
    </row>
    <row r="10" spans="1:32" s="17" customFormat="1" ht="10.5" customHeight="1">
      <c r="A10" s="47"/>
      <c r="B10" s="48" t="s">
        <v>8</v>
      </c>
      <c r="C10" s="49">
        <v>0</v>
      </c>
      <c r="D10" s="50">
        <v>10088</v>
      </c>
      <c r="E10" s="50">
        <v>2569</v>
      </c>
      <c r="F10" s="50">
        <f t="shared" si="0"/>
        <v>12657</v>
      </c>
      <c r="G10" s="49">
        <v>0</v>
      </c>
      <c r="H10" s="50">
        <v>186</v>
      </c>
      <c r="I10" s="50">
        <v>0</v>
      </c>
      <c r="J10" s="51">
        <f t="shared" si="1"/>
        <v>186</v>
      </c>
      <c r="K10" s="49">
        <v>0</v>
      </c>
      <c r="L10" s="50">
        <v>2708</v>
      </c>
      <c r="M10" s="50">
        <v>0</v>
      </c>
      <c r="N10" s="51">
        <f t="shared" si="2"/>
        <v>2708</v>
      </c>
      <c r="O10" s="53"/>
      <c r="P10" s="53"/>
      <c r="Q10" s="47"/>
      <c r="R10" s="48" t="s">
        <v>8</v>
      </c>
      <c r="S10" s="49">
        <v>0</v>
      </c>
      <c r="T10" s="50">
        <v>0</v>
      </c>
      <c r="U10" s="50">
        <v>0</v>
      </c>
      <c r="V10" s="51">
        <f t="shared" si="3"/>
        <v>0</v>
      </c>
      <c r="W10" s="49">
        <v>0</v>
      </c>
      <c r="X10" s="50">
        <v>264</v>
      </c>
      <c r="Y10" s="50">
        <v>42</v>
      </c>
      <c r="Z10" s="50">
        <f t="shared" si="4"/>
        <v>306</v>
      </c>
      <c r="AA10" s="49">
        <v>1489</v>
      </c>
      <c r="AB10" s="49">
        <f t="shared" si="5"/>
        <v>17346</v>
      </c>
      <c r="AC10" s="49">
        <v>0</v>
      </c>
      <c r="AD10" s="54">
        <f t="shared" si="6"/>
        <v>17346</v>
      </c>
      <c r="AE10" s="51">
        <f t="shared" si="7"/>
        <v>15857</v>
      </c>
      <c r="AF10" s="19"/>
    </row>
    <row r="11" spans="1:32" s="17" customFormat="1" ht="10.5" customHeight="1">
      <c r="A11" s="47"/>
      <c r="B11" s="48" t="s">
        <v>9</v>
      </c>
      <c r="C11" s="49">
        <v>1827</v>
      </c>
      <c r="D11" s="50">
        <v>10367</v>
      </c>
      <c r="E11" s="50">
        <v>8224</v>
      </c>
      <c r="F11" s="50">
        <f t="shared" si="0"/>
        <v>20418</v>
      </c>
      <c r="G11" s="49">
        <v>1038</v>
      </c>
      <c r="H11" s="50">
        <v>0</v>
      </c>
      <c r="I11" s="50">
        <v>56</v>
      </c>
      <c r="J11" s="51">
        <f t="shared" si="1"/>
        <v>1094</v>
      </c>
      <c r="K11" s="49">
        <v>4205</v>
      </c>
      <c r="L11" s="50">
        <v>844</v>
      </c>
      <c r="M11" s="50">
        <v>0</v>
      </c>
      <c r="N11" s="51">
        <f t="shared" si="2"/>
        <v>5049</v>
      </c>
      <c r="O11" s="53"/>
      <c r="P11" s="53"/>
      <c r="Q11" s="47"/>
      <c r="R11" s="48" t="s">
        <v>9</v>
      </c>
      <c r="S11" s="49">
        <v>24</v>
      </c>
      <c r="T11" s="50">
        <v>26</v>
      </c>
      <c r="U11" s="50">
        <v>0</v>
      </c>
      <c r="V11" s="51">
        <f t="shared" si="3"/>
        <v>50</v>
      </c>
      <c r="W11" s="49">
        <v>36</v>
      </c>
      <c r="X11" s="50">
        <v>0</v>
      </c>
      <c r="Y11" s="50">
        <v>0</v>
      </c>
      <c r="Z11" s="50">
        <f t="shared" si="4"/>
        <v>36</v>
      </c>
      <c r="AA11" s="49">
        <v>1910</v>
      </c>
      <c r="AB11" s="49">
        <f t="shared" si="5"/>
        <v>28557</v>
      </c>
      <c r="AC11" s="49">
        <v>0</v>
      </c>
      <c r="AD11" s="54">
        <f t="shared" si="6"/>
        <v>28557</v>
      </c>
      <c r="AE11" s="51">
        <f t="shared" si="7"/>
        <v>26647</v>
      </c>
      <c r="AF11" s="19"/>
    </row>
    <row r="12" spans="1:32" s="17" customFormat="1" ht="10.5" customHeight="1">
      <c r="A12" s="47"/>
      <c r="B12" s="48" t="s">
        <v>10</v>
      </c>
      <c r="C12" s="49">
        <v>57131</v>
      </c>
      <c r="D12" s="50">
        <v>0</v>
      </c>
      <c r="E12" s="50">
        <v>20936</v>
      </c>
      <c r="F12" s="50">
        <f t="shared" si="0"/>
        <v>78067</v>
      </c>
      <c r="G12" s="49">
        <v>2045</v>
      </c>
      <c r="H12" s="50">
        <v>0</v>
      </c>
      <c r="I12" s="50">
        <v>0</v>
      </c>
      <c r="J12" s="51">
        <f t="shared" si="1"/>
        <v>2045</v>
      </c>
      <c r="K12" s="49">
        <v>31</v>
      </c>
      <c r="L12" s="50">
        <v>13680</v>
      </c>
      <c r="M12" s="50">
        <v>0</v>
      </c>
      <c r="N12" s="51">
        <f t="shared" si="2"/>
        <v>13711</v>
      </c>
      <c r="O12" s="53"/>
      <c r="P12" s="53"/>
      <c r="Q12" s="47"/>
      <c r="R12" s="48" t="s">
        <v>10</v>
      </c>
      <c r="S12" s="49">
        <v>65</v>
      </c>
      <c r="T12" s="50">
        <v>0</v>
      </c>
      <c r="U12" s="50">
        <v>0</v>
      </c>
      <c r="V12" s="51">
        <f t="shared" si="3"/>
        <v>65</v>
      </c>
      <c r="W12" s="49">
        <v>0</v>
      </c>
      <c r="X12" s="50">
        <v>0</v>
      </c>
      <c r="Y12" s="50">
        <v>0</v>
      </c>
      <c r="Z12" s="50">
        <f t="shared" si="4"/>
        <v>0</v>
      </c>
      <c r="AA12" s="49">
        <v>6288</v>
      </c>
      <c r="AB12" s="49">
        <f t="shared" si="5"/>
        <v>100176</v>
      </c>
      <c r="AC12" s="49">
        <v>0</v>
      </c>
      <c r="AD12" s="54">
        <f t="shared" si="6"/>
        <v>100176</v>
      </c>
      <c r="AE12" s="51">
        <f t="shared" si="7"/>
        <v>93888</v>
      </c>
      <c r="AF12" s="19"/>
    </row>
    <row r="13" spans="1:32" s="17" customFormat="1" ht="10.5" customHeight="1">
      <c r="A13" s="47"/>
      <c r="B13" s="48" t="s">
        <v>11</v>
      </c>
      <c r="C13" s="49">
        <v>0</v>
      </c>
      <c r="D13" s="50">
        <v>28024</v>
      </c>
      <c r="E13" s="50">
        <v>6781</v>
      </c>
      <c r="F13" s="50">
        <f t="shared" si="0"/>
        <v>34805</v>
      </c>
      <c r="G13" s="49">
        <v>0</v>
      </c>
      <c r="H13" s="50">
        <v>1977</v>
      </c>
      <c r="I13" s="50">
        <v>85</v>
      </c>
      <c r="J13" s="51">
        <f t="shared" si="1"/>
        <v>2062</v>
      </c>
      <c r="K13" s="49">
        <v>2</v>
      </c>
      <c r="L13" s="50">
        <v>1825</v>
      </c>
      <c r="M13" s="50">
        <v>0</v>
      </c>
      <c r="N13" s="51">
        <f t="shared" si="2"/>
        <v>1827</v>
      </c>
      <c r="O13" s="53"/>
      <c r="P13" s="53"/>
      <c r="Q13" s="47"/>
      <c r="R13" s="48" t="s">
        <v>11</v>
      </c>
      <c r="S13" s="49">
        <v>0</v>
      </c>
      <c r="T13" s="50">
        <v>0</v>
      </c>
      <c r="U13" s="50">
        <v>0</v>
      </c>
      <c r="V13" s="51">
        <f t="shared" si="3"/>
        <v>0</v>
      </c>
      <c r="W13" s="49">
        <v>0</v>
      </c>
      <c r="X13" s="50">
        <v>528</v>
      </c>
      <c r="Y13" s="50">
        <v>0</v>
      </c>
      <c r="Z13" s="50">
        <f t="shared" si="4"/>
        <v>528</v>
      </c>
      <c r="AA13" s="49">
        <v>2817</v>
      </c>
      <c r="AB13" s="49">
        <f t="shared" si="5"/>
        <v>42039</v>
      </c>
      <c r="AC13" s="49">
        <v>0</v>
      </c>
      <c r="AD13" s="54">
        <f t="shared" si="6"/>
        <v>42039</v>
      </c>
      <c r="AE13" s="51">
        <f t="shared" si="7"/>
        <v>39222</v>
      </c>
      <c r="AF13" s="19"/>
    </row>
    <row r="14" spans="1:32" s="17" customFormat="1" ht="10.5" customHeight="1">
      <c r="A14" s="47"/>
      <c r="B14" s="48" t="s">
        <v>12</v>
      </c>
      <c r="C14" s="49">
        <v>40676</v>
      </c>
      <c r="D14" s="50">
        <v>9783</v>
      </c>
      <c r="E14" s="50">
        <v>0</v>
      </c>
      <c r="F14" s="50">
        <f t="shared" si="0"/>
        <v>50459</v>
      </c>
      <c r="G14" s="49">
        <v>2201</v>
      </c>
      <c r="H14" s="50">
        <v>0</v>
      </c>
      <c r="I14" s="50">
        <v>0</v>
      </c>
      <c r="J14" s="51">
        <f t="shared" si="1"/>
        <v>2201</v>
      </c>
      <c r="K14" s="49">
        <v>300</v>
      </c>
      <c r="L14" s="50">
        <v>109</v>
      </c>
      <c r="M14" s="50">
        <v>0</v>
      </c>
      <c r="N14" s="51">
        <f t="shared" si="2"/>
        <v>409</v>
      </c>
      <c r="O14" s="53"/>
      <c r="P14" s="53"/>
      <c r="Q14" s="47"/>
      <c r="R14" s="48" t="s">
        <v>12</v>
      </c>
      <c r="S14" s="49">
        <v>13</v>
      </c>
      <c r="T14" s="50">
        <v>0</v>
      </c>
      <c r="U14" s="50">
        <v>0</v>
      </c>
      <c r="V14" s="51">
        <f t="shared" si="3"/>
        <v>13</v>
      </c>
      <c r="W14" s="49">
        <v>4114</v>
      </c>
      <c r="X14" s="50">
        <v>0</v>
      </c>
      <c r="Y14" s="50">
        <v>0</v>
      </c>
      <c r="Z14" s="50">
        <f t="shared" si="4"/>
        <v>4114</v>
      </c>
      <c r="AA14" s="49">
        <v>20949</v>
      </c>
      <c r="AB14" s="49">
        <f t="shared" si="5"/>
        <v>78145</v>
      </c>
      <c r="AC14" s="49">
        <v>0</v>
      </c>
      <c r="AD14" s="54">
        <f t="shared" si="6"/>
        <v>78145</v>
      </c>
      <c r="AE14" s="51">
        <f t="shared" si="7"/>
        <v>57196</v>
      </c>
      <c r="AF14" s="19"/>
    </row>
    <row r="15" spans="1:32" s="17" customFormat="1" ht="10.5" customHeight="1">
      <c r="A15" s="47"/>
      <c r="B15" s="48" t="s">
        <v>13</v>
      </c>
      <c r="C15" s="49">
        <v>105804</v>
      </c>
      <c r="D15" s="50">
        <v>17608</v>
      </c>
      <c r="E15" s="50">
        <v>43197</v>
      </c>
      <c r="F15" s="50">
        <f t="shared" si="0"/>
        <v>166609</v>
      </c>
      <c r="G15" s="49">
        <v>6905</v>
      </c>
      <c r="H15" s="50">
        <v>1326</v>
      </c>
      <c r="I15" s="50">
        <v>468</v>
      </c>
      <c r="J15" s="51">
        <f t="shared" si="1"/>
        <v>8699</v>
      </c>
      <c r="K15" s="49">
        <v>351</v>
      </c>
      <c r="L15" s="50">
        <v>20169</v>
      </c>
      <c r="M15" s="50">
        <v>0</v>
      </c>
      <c r="N15" s="51">
        <f t="shared" si="2"/>
        <v>20520</v>
      </c>
      <c r="O15" s="53"/>
      <c r="P15" s="53"/>
      <c r="Q15" s="47"/>
      <c r="R15" s="48" t="s">
        <v>13</v>
      </c>
      <c r="S15" s="49">
        <v>0</v>
      </c>
      <c r="T15" s="50">
        <v>0</v>
      </c>
      <c r="U15" s="50">
        <v>0</v>
      </c>
      <c r="V15" s="51">
        <f t="shared" si="3"/>
        <v>0</v>
      </c>
      <c r="W15" s="49">
        <v>6904</v>
      </c>
      <c r="X15" s="50">
        <v>151</v>
      </c>
      <c r="Y15" s="50">
        <v>0</v>
      </c>
      <c r="Z15" s="50">
        <f t="shared" si="4"/>
        <v>7055</v>
      </c>
      <c r="AA15" s="49">
        <v>23282</v>
      </c>
      <c r="AB15" s="49">
        <f t="shared" si="5"/>
        <v>226165</v>
      </c>
      <c r="AC15" s="49">
        <v>0</v>
      </c>
      <c r="AD15" s="54">
        <f t="shared" si="6"/>
        <v>226165</v>
      </c>
      <c r="AE15" s="51">
        <f t="shared" si="7"/>
        <v>202883</v>
      </c>
      <c r="AF15" s="19"/>
    </row>
    <row r="16" spans="1:32" s="17" customFormat="1" ht="10.5" customHeight="1">
      <c r="A16" s="47"/>
      <c r="B16" s="48" t="s">
        <v>14</v>
      </c>
      <c r="C16" s="49">
        <v>28605</v>
      </c>
      <c r="D16" s="50">
        <v>0</v>
      </c>
      <c r="E16" s="50">
        <v>2233</v>
      </c>
      <c r="F16" s="50">
        <f t="shared" si="0"/>
        <v>30838</v>
      </c>
      <c r="G16" s="49">
        <v>271</v>
      </c>
      <c r="H16" s="50">
        <v>0</v>
      </c>
      <c r="I16" s="50">
        <v>18</v>
      </c>
      <c r="J16" s="51">
        <f t="shared" si="1"/>
        <v>289</v>
      </c>
      <c r="K16" s="49">
        <v>2569</v>
      </c>
      <c r="L16" s="50">
        <v>0</v>
      </c>
      <c r="M16" s="50">
        <v>175</v>
      </c>
      <c r="N16" s="51">
        <f t="shared" si="2"/>
        <v>2744</v>
      </c>
      <c r="O16" s="53"/>
      <c r="P16" s="53"/>
      <c r="Q16" s="47"/>
      <c r="R16" s="48" t="s">
        <v>14</v>
      </c>
      <c r="S16" s="49">
        <v>0</v>
      </c>
      <c r="T16" s="50">
        <v>0</v>
      </c>
      <c r="U16" s="50">
        <v>0</v>
      </c>
      <c r="V16" s="51">
        <f t="shared" si="3"/>
        <v>0</v>
      </c>
      <c r="W16" s="49">
        <v>0</v>
      </c>
      <c r="X16" s="50">
        <v>0</v>
      </c>
      <c r="Y16" s="50">
        <v>0</v>
      </c>
      <c r="Z16" s="50">
        <f t="shared" si="4"/>
        <v>0</v>
      </c>
      <c r="AA16" s="49">
        <v>5140</v>
      </c>
      <c r="AB16" s="49">
        <f t="shared" si="5"/>
        <v>39011</v>
      </c>
      <c r="AC16" s="49">
        <v>0</v>
      </c>
      <c r="AD16" s="54">
        <f t="shared" si="6"/>
        <v>39011</v>
      </c>
      <c r="AE16" s="51">
        <f t="shared" si="7"/>
        <v>33871</v>
      </c>
      <c r="AF16" s="19"/>
    </row>
    <row r="17" spans="1:32" s="17" customFormat="1" ht="10.5" customHeight="1">
      <c r="A17" s="47"/>
      <c r="B17" s="48" t="s">
        <v>15</v>
      </c>
      <c r="C17" s="49">
        <v>12655</v>
      </c>
      <c r="D17" s="50">
        <v>14912</v>
      </c>
      <c r="E17" s="50">
        <v>1337</v>
      </c>
      <c r="F17" s="50">
        <f t="shared" si="0"/>
        <v>28904</v>
      </c>
      <c r="G17" s="49">
        <v>385</v>
      </c>
      <c r="H17" s="50">
        <v>0</v>
      </c>
      <c r="I17" s="50">
        <v>11</v>
      </c>
      <c r="J17" s="51">
        <f t="shared" si="1"/>
        <v>396</v>
      </c>
      <c r="K17" s="49">
        <v>7038</v>
      </c>
      <c r="L17" s="50">
        <v>2956</v>
      </c>
      <c r="M17" s="50">
        <v>96</v>
      </c>
      <c r="N17" s="51">
        <f t="shared" si="2"/>
        <v>10090</v>
      </c>
      <c r="O17" s="53"/>
      <c r="P17" s="53"/>
      <c r="Q17" s="47"/>
      <c r="R17" s="48" t="s">
        <v>15</v>
      </c>
      <c r="S17" s="49">
        <v>0</v>
      </c>
      <c r="T17" s="50">
        <v>0</v>
      </c>
      <c r="U17" s="50">
        <v>0</v>
      </c>
      <c r="V17" s="51">
        <f t="shared" si="3"/>
        <v>0</v>
      </c>
      <c r="W17" s="49">
        <v>0</v>
      </c>
      <c r="X17" s="50">
        <v>0</v>
      </c>
      <c r="Y17" s="50">
        <v>0</v>
      </c>
      <c r="Z17" s="50">
        <f t="shared" si="4"/>
        <v>0</v>
      </c>
      <c r="AA17" s="49">
        <v>5862</v>
      </c>
      <c r="AB17" s="49">
        <f t="shared" si="5"/>
        <v>45252</v>
      </c>
      <c r="AC17" s="49">
        <v>0</v>
      </c>
      <c r="AD17" s="54">
        <f t="shared" si="6"/>
        <v>45252</v>
      </c>
      <c r="AE17" s="51">
        <f t="shared" si="7"/>
        <v>39390</v>
      </c>
      <c r="AF17" s="19"/>
    </row>
    <row r="18" spans="1:32" s="17" customFormat="1" ht="10.5" customHeight="1">
      <c r="A18" s="47"/>
      <c r="B18" s="48" t="s">
        <v>16</v>
      </c>
      <c r="C18" s="49">
        <v>13438</v>
      </c>
      <c r="D18" s="50">
        <v>0</v>
      </c>
      <c r="E18" s="50">
        <v>2142</v>
      </c>
      <c r="F18" s="50">
        <f t="shared" si="0"/>
        <v>15580</v>
      </c>
      <c r="G18" s="49">
        <v>4057</v>
      </c>
      <c r="H18" s="50">
        <v>0</v>
      </c>
      <c r="I18" s="50">
        <v>0</v>
      </c>
      <c r="J18" s="51">
        <f t="shared" si="1"/>
        <v>4057</v>
      </c>
      <c r="K18" s="49">
        <v>2904</v>
      </c>
      <c r="L18" s="50">
        <v>0</v>
      </c>
      <c r="M18" s="50">
        <v>0</v>
      </c>
      <c r="N18" s="51">
        <f t="shared" si="2"/>
        <v>2904</v>
      </c>
      <c r="O18" s="53"/>
      <c r="P18" s="53"/>
      <c r="Q18" s="47"/>
      <c r="R18" s="48" t="s">
        <v>16</v>
      </c>
      <c r="S18" s="49">
        <v>0</v>
      </c>
      <c r="T18" s="50">
        <v>0</v>
      </c>
      <c r="U18" s="50">
        <v>0</v>
      </c>
      <c r="V18" s="51">
        <f t="shared" si="3"/>
        <v>0</v>
      </c>
      <c r="W18" s="49">
        <v>0</v>
      </c>
      <c r="X18" s="50">
        <v>0</v>
      </c>
      <c r="Y18" s="50">
        <v>0</v>
      </c>
      <c r="Z18" s="50">
        <f t="shared" si="4"/>
        <v>0</v>
      </c>
      <c r="AA18" s="49">
        <v>4262</v>
      </c>
      <c r="AB18" s="49">
        <f t="shared" si="5"/>
        <v>26803</v>
      </c>
      <c r="AC18" s="49">
        <v>0</v>
      </c>
      <c r="AD18" s="54">
        <f t="shared" si="6"/>
        <v>26803</v>
      </c>
      <c r="AE18" s="51">
        <f t="shared" si="7"/>
        <v>22541</v>
      </c>
      <c r="AF18" s="19"/>
    </row>
    <row r="19" spans="1:32" s="17" customFormat="1" ht="10.5" customHeight="1">
      <c r="A19" s="47"/>
      <c r="B19" s="48" t="s">
        <v>17</v>
      </c>
      <c r="C19" s="49">
        <v>0</v>
      </c>
      <c r="D19" s="50">
        <v>14659</v>
      </c>
      <c r="E19" s="50">
        <v>1612</v>
      </c>
      <c r="F19" s="50">
        <f t="shared" si="0"/>
        <v>16271</v>
      </c>
      <c r="G19" s="49">
        <v>1425</v>
      </c>
      <c r="H19" s="50">
        <v>2673</v>
      </c>
      <c r="I19" s="50">
        <v>791</v>
      </c>
      <c r="J19" s="51">
        <f t="shared" si="1"/>
        <v>4889</v>
      </c>
      <c r="K19" s="49">
        <v>0</v>
      </c>
      <c r="L19" s="50">
        <v>1256</v>
      </c>
      <c r="M19" s="50">
        <v>0</v>
      </c>
      <c r="N19" s="51">
        <f t="shared" si="2"/>
        <v>1256</v>
      </c>
      <c r="O19" s="53"/>
      <c r="P19" s="53"/>
      <c r="Q19" s="47"/>
      <c r="R19" s="48" t="s">
        <v>17</v>
      </c>
      <c r="S19" s="49">
        <v>0</v>
      </c>
      <c r="T19" s="50">
        <v>0</v>
      </c>
      <c r="U19" s="50">
        <v>0</v>
      </c>
      <c r="V19" s="51">
        <f t="shared" si="3"/>
        <v>0</v>
      </c>
      <c r="W19" s="49">
        <v>0</v>
      </c>
      <c r="X19" s="50">
        <v>564</v>
      </c>
      <c r="Y19" s="50">
        <v>0</v>
      </c>
      <c r="Z19" s="50">
        <f t="shared" si="4"/>
        <v>564</v>
      </c>
      <c r="AA19" s="49">
        <v>2361</v>
      </c>
      <c r="AB19" s="49">
        <f t="shared" si="5"/>
        <v>25341</v>
      </c>
      <c r="AC19" s="49">
        <v>0</v>
      </c>
      <c r="AD19" s="54">
        <f t="shared" si="6"/>
        <v>25341</v>
      </c>
      <c r="AE19" s="51">
        <f t="shared" si="7"/>
        <v>22980</v>
      </c>
      <c r="AF19" s="19"/>
    </row>
    <row r="20" spans="1:32" s="17" customFormat="1" ht="10.5" customHeight="1">
      <c r="A20" s="47"/>
      <c r="B20" s="48" t="s">
        <v>18</v>
      </c>
      <c r="C20" s="49">
        <v>0</v>
      </c>
      <c r="D20" s="50">
        <v>8088</v>
      </c>
      <c r="E20" s="50">
        <v>4737</v>
      </c>
      <c r="F20" s="50">
        <f t="shared" si="0"/>
        <v>12825</v>
      </c>
      <c r="G20" s="49">
        <v>0</v>
      </c>
      <c r="H20" s="50">
        <v>1318</v>
      </c>
      <c r="I20" s="50">
        <v>0</v>
      </c>
      <c r="J20" s="51">
        <f t="shared" si="1"/>
        <v>1318</v>
      </c>
      <c r="K20" s="49">
        <v>0</v>
      </c>
      <c r="L20" s="50">
        <v>1336</v>
      </c>
      <c r="M20" s="50">
        <v>0</v>
      </c>
      <c r="N20" s="51">
        <f t="shared" si="2"/>
        <v>1336</v>
      </c>
      <c r="O20" s="53"/>
      <c r="P20" s="53"/>
      <c r="Q20" s="47"/>
      <c r="R20" s="48" t="s">
        <v>18</v>
      </c>
      <c r="S20" s="49">
        <v>0</v>
      </c>
      <c r="T20" s="50">
        <v>25</v>
      </c>
      <c r="U20" s="50">
        <v>0</v>
      </c>
      <c r="V20" s="51">
        <f t="shared" si="3"/>
        <v>25</v>
      </c>
      <c r="W20" s="49">
        <v>0</v>
      </c>
      <c r="X20" s="50">
        <v>147</v>
      </c>
      <c r="Y20" s="50">
        <v>0</v>
      </c>
      <c r="Z20" s="50">
        <f t="shared" si="4"/>
        <v>147</v>
      </c>
      <c r="AA20" s="49">
        <v>2828</v>
      </c>
      <c r="AB20" s="49">
        <f t="shared" si="5"/>
        <v>18479</v>
      </c>
      <c r="AC20" s="49">
        <v>0</v>
      </c>
      <c r="AD20" s="54">
        <f t="shared" si="6"/>
        <v>18479</v>
      </c>
      <c r="AE20" s="51">
        <f t="shared" si="7"/>
        <v>15651</v>
      </c>
      <c r="AF20" s="19"/>
    </row>
    <row r="21" spans="1:32" s="17" customFormat="1" ht="10.5" customHeight="1">
      <c r="A21" s="47"/>
      <c r="B21" s="48" t="s">
        <v>19</v>
      </c>
      <c r="C21" s="49">
        <v>11130</v>
      </c>
      <c r="D21" s="50">
        <v>0</v>
      </c>
      <c r="E21" s="50">
        <v>6355</v>
      </c>
      <c r="F21" s="50">
        <f t="shared" si="0"/>
        <v>17485</v>
      </c>
      <c r="G21" s="49">
        <v>2610</v>
      </c>
      <c r="H21" s="50">
        <v>0</v>
      </c>
      <c r="I21" s="50">
        <v>0</v>
      </c>
      <c r="J21" s="51">
        <f t="shared" si="1"/>
        <v>2610</v>
      </c>
      <c r="K21" s="49">
        <v>745</v>
      </c>
      <c r="L21" s="50">
        <v>651</v>
      </c>
      <c r="M21" s="50">
        <v>0</v>
      </c>
      <c r="N21" s="51">
        <f t="shared" si="2"/>
        <v>1396</v>
      </c>
      <c r="O21" s="53"/>
      <c r="P21" s="53"/>
      <c r="Q21" s="47"/>
      <c r="R21" s="48" t="s">
        <v>19</v>
      </c>
      <c r="S21" s="49">
        <v>0</v>
      </c>
      <c r="T21" s="50">
        <v>0</v>
      </c>
      <c r="U21" s="50">
        <v>0</v>
      </c>
      <c r="V21" s="51">
        <f t="shared" si="3"/>
        <v>0</v>
      </c>
      <c r="W21" s="49">
        <v>198</v>
      </c>
      <c r="X21" s="50">
        <v>0</v>
      </c>
      <c r="Y21" s="50">
        <v>0</v>
      </c>
      <c r="Z21" s="50">
        <f t="shared" si="4"/>
        <v>198</v>
      </c>
      <c r="AA21" s="49">
        <v>3117</v>
      </c>
      <c r="AB21" s="49">
        <f t="shared" si="5"/>
        <v>24806</v>
      </c>
      <c r="AC21" s="49">
        <v>1070</v>
      </c>
      <c r="AD21" s="54">
        <f t="shared" si="6"/>
        <v>25876</v>
      </c>
      <c r="AE21" s="51">
        <f t="shared" si="7"/>
        <v>22759</v>
      </c>
      <c r="AF21" s="19"/>
    </row>
    <row r="22" spans="1:32" s="17" customFormat="1" ht="10.5" customHeight="1">
      <c r="A22" s="47"/>
      <c r="B22" s="48" t="s">
        <v>20</v>
      </c>
      <c r="C22" s="49">
        <v>117349</v>
      </c>
      <c r="D22" s="50">
        <v>0</v>
      </c>
      <c r="E22" s="50">
        <v>78381</v>
      </c>
      <c r="F22" s="50">
        <f t="shared" si="0"/>
        <v>195730</v>
      </c>
      <c r="G22" s="49">
        <v>9695</v>
      </c>
      <c r="H22" s="50">
        <v>0</v>
      </c>
      <c r="I22" s="50">
        <v>2914</v>
      </c>
      <c r="J22" s="51">
        <f t="shared" si="1"/>
        <v>12609</v>
      </c>
      <c r="K22" s="49">
        <v>3783</v>
      </c>
      <c r="L22" s="50">
        <v>2449</v>
      </c>
      <c r="M22" s="50">
        <v>3093</v>
      </c>
      <c r="N22" s="51">
        <f t="shared" si="2"/>
        <v>9325</v>
      </c>
      <c r="O22" s="53"/>
      <c r="P22" s="53"/>
      <c r="Q22" s="47"/>
      <c r="R22" s="48" t="s">
        <v>20</v>
      </c>
      <c r="S22" s="49">
        <v>134</v>
      </c>
      <c r="T22" s="50">
        <v>1453</v>
      </c>
      <c r="U22" s="50">
        <v>3294</v>
      </c>
      <c r="V22" s="51">
        <f t="shared" si="3"/>
        <v>4881</v>
      </c>
      <c r="W22" s="49">
        <v>2330</v>
      </c>
      <c r="X22" s="50">
        <v>0</v>
      </c>
      <c r="Y22" s="50">
        <v>3670</v>
      </c>
      <c r="Z22" s="50">
        <f t="shared" si="4"/>
        <v>6000</v>
      </c>
      <c r="AA22" s="49">
        <v>11499</v>
      </c>
      <c r="AB22" s="49">
        <f t="shared" si="5"/>
        <v>240044</v>
      </c>
      <c r="AC22" s="49">
        <v>0</v>
      </c>
      <c r="AD22" s="54">
        <f t="shared" si="6"/>
        <v>240044</v>
      </c>
      <c r="AE22" s="51">
        <f t="shared" si="7"/>
        <v>228545</v>
      </c>
      <c r="AF22" s="19"/>
    </row>
    <row r="23" spans="1:32" s="17" customFormat="1" ht="10.5" customHeight="1">
      <c r="A23" s="47"/>
      <c r="B23" s="48" t="s">
        <v>21</v>
      </c>
      <c r="C23" s="49">
        <v>1756</v>
      </c>
      <c r="D23" s="50">
        <v>2477</v>
      </c>
      <c r="E23" s="50">
        <v>0</v>
      </c>
      <c r="F23" s="50">
        <f t="shared" si="0"/>
        <v>4233</v>
      </c>
      <c r="G23" s="49">
        <v>88</v>
      </c>
      <c r="H23" s="50">
        <v>0</v>
      </c>
      <c r="I23" s="50">
        <v>0</v>
      </c>
      <c r="J23" s="51">
        <f t="shared" si="1"/>
        <v>88</v>
      </c>
      <c r="K23" s="49">
        <v>4</v>
      </c>
      <c r="L23" s="50">
        <v>794</v>
      </c>
      <c r="M23" s="50">
        <v>0</v>
      </c>
      <c r="N23" s="51">
        <f t="shared" si="2"/>
        <v>798</v>
      </c>
      <c r="O23" s="53"/>
      <c r="P23" s="53"/>
      <c r="Q23" s="47"/>
      <c r="R23" s="48" t="s">
        <v>21</v>
      </c>
      <c r="S23" s="49">
        <v>0</v>
      </c>
      <c r="T23" s="50">
        <v>0</v>
      </c>
      <c r="U23" s="50">
        <v>0</v>
      </c>
      <c r="V23" s="51">
        <f t="shared" si="3"/>
        <v>0</v>
      </c>
      <c r="W23" s="49">
        <v>307</v>
      </c>
      <c r="X23" s="50">
        <v>0</v>
      </c>
      <c r="Y23" s="50"/>
      <c r="Z23" s="50">
        <f t="shared" si="4"/>
        <v>307</v>
      </c>
      <c r="AA23" s="49">
        <v>843</v>
      </c>
      <c r="AB23" s="49">
        <f t="shared" si="5"/>
        <v>6269</v>
      </c>
      <c r="AC23" s="49">
        <v>0</v>
      </c>
      <c r="AD23" s="54">
        <f t="shared" si="6"/>
        <v>6269</v>
      </c>
      <c r="AE23" s="51">
        <f t="shared" si="7"/>
        <v>5426</v>
      </c>
      <c r="AF23" s="19"/>
    </row>
    <row r="24" spans="1:32" s="17" customFormat="1" ht="10.5" customHeight="1">
      <c r="A24" s="47"/>
      <c r="B24" s="48" t="s">
        <v>22</v>
      </c>
      <c r="C24" s="49">
        <v>15714</v>
      </c>
      <c r="D24" s="50">
        <v>0</v>
      </c>
      <c r="E24" s="50">
        <v>3799</v>
      </c>
      <c r="F24" s="50">
        <f t="shared" si="0"/>
        <v>19513</v>
      </c>
      <c r="G24" s="49">
        <v>331</v>
      </c>
      <c r="H24" s="50">
        <v>0</v>
      </c>
      <c r="I24" s="50">
        <v>0</v>
      </c>
      <c r="J24" s="51">
        <f t="shared" si="1"/>
        <v>331</v>
      </c>
      <c r="K24" s="49">
        <v>1188</v>
      </c>
      <c r="L24" s="50">
        <v>1591</v>
      </c>
      <c r="M24" s="50">
        <v>0</v>
      </c>
      <c r="N24" s="51">
        <f t="shared" si="2"/>
        <v>2779</v>
      </c>
      <c r="O24" s="53"/>
      <c r="P24" s="53"/>
      <c r="Q24" s="47"/>
      <c r="R24" s="48" t="s">
        <v>22</v>
      </c>
      <c r="S24" s="49">
        <v>0</v>
      </c>
      <c r="T24" s="50">
        <v>0</v>
      </c>
      <c r="U24" s="50">
        <v>0</v>
      </c>
      <c r="V24" s="51">
        <f t="shared" si="3"/>
        <v>0</v>
      </c>
      <c r="W24" s="49">
        <v>439</v>
      </c>
      <c r="X24" s="50">
        <v>0</v>
      </c>
      <c r="Y24" s="50"/>
      <c r="Z24" s="50">
        <f t="shared" si="4"/>
        <v>439</v>
      </c>
      <c r="AA24" s="49">
        <v>2602</v>
      </c>
      <c r="AB24" s="49">
        <f t="shared" si="5"/>
        <v>25664</v>
      </c>
      <c r="AC24" s="49">
        <v>0</v>
      </c>
      <c r="AD24" s="54">
        <f t="shared" si="6"/>
        <v>25664</v>
      </c>
      <c r="AE24" s="51">
        <f t="shared" si="7"/>
        <v>23062</v>
      </c>
      <c r="AF24" s="19"/>
    </row>
    <row r="25" spans="1:32" s="17" customFormat="1" ht="10.5" customHeight="1">
      <c r="A25" s="47"/>
      <c r="B25" s="48" t="s">
        <v>23</v>
      </c>
      <c r="C25" s="49">
        <v>0</v>
      </c>
      <c r="D25" s="50">
        <v>7728</v>
      </c>
      <c r="E25" s="50">
        <v>2842</v>
      </c>
      <c r="F25" s="50">
        <f t="shared" si="0"/>
        <v>10570</v>
      </c>
      <c r="G25" s="49">
        <v>0</v>
      </c>
      <c r="H25" s="50">
        <v>1397</v>
      </c>
      <c r="I25" s="50">
        <v>42</v>
      </c>
      <c r="J25" s="51">
        <f t="shared" si="1"/>
        <v>1439</v>
      </c>
      <c r="K25" s="49">
        <v>0</v>
      </c>
      <c r="L25" s="50">
        <v>899</v>
      </c>
      <c r="M25" s="50">
        <v>176</v>
      </c>
      <c r="N25" s="51">
        <f t="shared" si="2"/>
        <v>1075</v>
      </c>
      <c r="O25" s="53"/>
      <c r="P25" s="53"/>
      <c r="Q25" s="47"/>
      <c r="R25" s="48" t="s">
        <v>23</v>
      </c>
      <c r="S25" s="49">
        <v>0</v>
      </c>
      <c r="T25" s="50">
        <v>14</v>
      </c>
      <c r="U25" s="50">
        <v>0</v>
      </c>
      <c r="V25" s="51">
        <f t="shared" si="3"/>
        <v>14</v>
      </c>
      <c r="W25" s="49">
        <v>0</v>
      </c>
      <c r="X25" s="50">
        <v>372</v>
      </c>
      <c r="Y25" s="50">
        <v>0</v>
      </c>
      <c r="Z25" s="50">
        <f t="shared" si="4"/>
        <v>372</v>
      </c>
      <c r="AA25" s="49">
        <v>4650</v>
      </c>
      <c r="AB25" s="49">
        <f t="shared" si="5"/>
        <v>18120</v>
      </c>
      <c r="AC25" s="49">
        <v>0</v>
      </c>
      <c r="AD25" s="54">
        <f t="shared" si="6"/>
        <v>18120</v>
      </c>
      <c r="AE25" s="51">
        <f t="shared" si="7"/>
        <v>13470</v>
      </c>
      <c r="AF25" s="19"/>
    </row>
    <row r="26" spans="1:32" s="17" customFormat="1" ht="10.5" customHeight="1">
      <c r="A26" s="47"/>
      <c r="B26" s="48" t="s">
        <v>24</v>
      </c>
      <c r="C26" s="49">
        <v>0</v>
      </c>
      <c r="D26" s="50">
        <v>4644</v>
      </c>
      <c r="E26" s="50">
        <v>3448</v>
      </c>
      <c r="F26" s="50">
        <f t="shared" si="0"/>
        <v>8092</v>
      </c>
      <c r="G26" s="49">
        <v>0</v>
      </c>
      <c r="H26" s="50">
        <v>0</v>
      </c>
      <c r="I26" s="50">
        <v>0</v>
      </c>
      <c r="J26" s="51">
        <f t="shared" si="1"/>
        <v>0</v>
      </c>
      <c r="K26" s="49">
        <v>0</v>
      </c>
      <c r="L26" s="50">
        <v>613</v>
      </c>
      <c r="M26" s="50">
        <v>78</v>
      </c>
      <c r="N26" s="51">
        <f t="shared" si="2"/>
        <v>691</v>
      </c>
      <c r="O26" s="53"/>
      <c r="P26" s="53"/>
      <c r="Q26" s="47"/>
      <c r="R26" s="48" t="s">
        <v>24</v>
      </c>
      <c r="S26" s="49">
        <v>0</v>
      </c>
      <c r="T26" s="50">
        <v>0</v>
      </c>
      <c r="U26" s="50">
        <v>0</v>
      </c>
      <c r="V26" s="51">
        <f t="shared" si="3"/>
        <v>0</v>
      </c>
      <c r="W26" s="49">
        <v>0</v>
      </c>
      <c r="X26" s="50">
        <v>258</v>
      </c>
      <c r="Y26" s="50">
        <v>4</v>
      </c>
      <c r="Z26" s="50">
        <f t="shared" si="4"/>
        <v>262</v>
      </c>
      <c r="AA26" s="49">
        <v>1637</v>
      </c>
      <c r="AB26" s="49">
        <f t="shared" si="5"/>
        <v>10682</v>
      </c>
      <c r="AC26" s="49">
        <v>0</v>
      </c>
      <c r="AD26" s="54">
        <f t="shared" si="6"/>
        <v>10682</v>
      </c>
      <c r="AE26" s="51">
        <f t="shared" si="7"/>
        <v>9045</v>
      </c>
      <c r="AF26" s="19"/>
    </row>
    <row r="27" spans="1:32" s="17" customFormat="1" ht="10.5" customHeight="1">
      <c r="A27" s="47"/>
      <c r="B27" s="48" t="s">
        <v>25</v>
      </c>
      <c r="C27" s="49">
        <v>1</v>
      </c>
      <c r="D27" s="50">
        <v>2710</v>
      </c>
      <c r="E27" s="50">
        <v>920</v>
      </c>
      <c r="F27" s="50">
        <f t="shared" si="0"/>
        <v>3631</v>
      </c>
      <c r="G27" s="49">
        <v>0</v>
      </c>
      <c r="H27" s="50">
        <v>125</v>
      </c>
      <c r="I27" s="50">
        <v>18</v>
      </c>
      <c r="J27" s="51">
        <f t="shared" si="1"/>
        <v>143</v>
      </c>
      <c r="K27" s="49">
        <v>0</v>
      </c>
      <c r="L27" s="50">
        <v>238</v>
      </c>
      <c r="M27" s="50">
        <v>162</v>
      </c>
      <c r="N27" s="51">
        <f t="shared" si="2"/>
        <v>400</v>
      </c>
      <c r="O27" s="53"/>
      <c r="P27" s="53"/>
      <c r="Q27" s="47"/>
      <c r="R27" s="48" t="s">
        <v>25</v>
      </c>
      <c r="S27" s="49">
        <v>9</v>
      </c>
      <c r="T27" s="50">
        <v>0</v>
      </c>
      <c r="U27" s="50">
        <v>0</v>
      </c>
      <c r="V27" s="51">
        <f t="shared" si="3"/>
        <v>9</v>
      </c>
      <c r="W27" s="49">
        <v>0</v>
      </c>
      <c r="X27" s="50">
        <v>180</v>
      </c>
      <c r="Y27" s="50">
        <v>0</v>
      </c>
      <c r="Z27" s="50">
        <f t="shared" si="4"/>
        <v>180</v>
      </c>
      <c r="AA27" s="49">
        <v>3074</v>
      </c>
      <c r="AB27" s="49">
        <f t="shared" si="5"/>
        <v>7437</v>
      </c>
      <c r="AC27" s="49">
        <v>80</v>
      </c>
      <c r="AD27" s="54">
        <f t="shared" si="6"/>
        <v>7517</v>
      </c>
      <c r="AE27" s="51">
        <f t="shared" si="7"/>
        <v>4443</v>
      </c>
      <c r="AF27" s="19"/>
    </row>
    <row r="28" spans="1:32" s="17" customFormat="1" ht="10.5" customHeight="1">
      <c r="A28" s="47"/>
      <c r="B28" s="48" t="s">
        <v>26</v>
      </c>
      <c r="C28" s="49">
        <v>0</v>
      </c>
      <c r="D28" s="50">
        <v>2296</v>
      </c>
      <c r="E28" s="50">
        <v>1283</v>
      </c>
      <c r="F28" s="50">
        <f t="shared" si="0"/>
        <v>3579</v>
      </c>
      <c r="G28" s="49">
        <v>60</v>
      </c>
      <c r="H28" s="50">
        <v>0</v>
      </c>
      <c r="I28" s="50">
        <v>0</v>
      </c>
      <c r="J28" s="51">
        <f t="shared" si="1"/>
        <v>60</v>
      </c>
      <c r="K28" s="49">
        <v>99</v>
      </c>
      <c r="L28" s="50">
        <v>0</v>
      </c>
      <c r="M28" s="50">
        <v>109</v>
      </c>
      <c r="N28" s="51">
        <f t="shared" si="2"/>
        <v>208</v>
      </c>
      <c r="O28" s="53"/>
      <c r="P28" s="53"/>
      <c r="Q28" s="47"/>
      <c r="R28" s="48" t="s">
        <v>26</v>
      </c>
      <c r="S28" s="49">
        <v>0</v>
      </c>
      <c r="T28" s="50">
        <v>0</v>
      </c>
      <c r="U28" s="50">
        <v>0</v>
      </c>
      <c r="V28" s="51">
        <f t="shared" si="3"/>
        <v>0</v>
      </c>
      <c r="W28" s="49">
        <v>79</v>
      </c>
      <c r="X28" s="50">
        <v>0</v>
      </c>
      <c r="Y28" s="50">
        <v>0</v>
      </c>
      <c r="Z28" s="50">
        <f t="shared" si="4"/>
        <v>79</v>
      </c>
      <c r="AA28" s="49">
        <v>781</v>
      </c>
      <c r="AB28" s="49">
        <f t="shared" si="5"/>
        <v>4707</v>
      </c>
      <c r="AC28" s="49">
        <v>0</v>
      </c>
      <c r="AD28" s="54">
        <f t="shared" si="6"/>
        <v>4707</v>
      </c>
      <c r="AE28" s="51">
        <f t="shared" si="7"/>
        <v>3926</v>
      </c>
      <c r="AF28" s="19"/>
    </row>
    <row r="29" spans="1:32" s="17" customFormat="1" ht="10.5" customHeight="1">
      <c r="A29" s="47"/>
      <c r="B29" s="48" t="s">
        <v>27</v>
      </c>
      <c r="C29" s="49">
        <v>2633</v>
      </c>
      <c r="D29" s="50">
        <v>0</v>
      </c>
      <c r="E29" s="50">
        <v>217</v>
      </c>
      <c r="F29" s="50">
        <f t="shared" si="0"/>
        <v>2850</v>
      </c>
      <c r="G29" s="49">
        <v>0</v>
      </c>
      <c r="H29" s="50">
        <v>0</v>
      </c>
      <c r="I29" s="50">
        <v>0</v>
      </c>
      <c r="J29" s="51">
        <f t="shared" si="1"/>
        <v>0</v>
      </c>
      <c r="K29" s="49">
        <v>155</v>
      </c>
      <c r="L29" s="50">
        <v>161</v>
      </c>
      <c r="M29" s="50">
        <v>0</v>
      </c>
      <c r="N29" s="51">
        <f t="shared" si="2"/>
        <v>316</v>
      </c>
      <c r="O29" s="53"/>
      <c r="P29" s="53"/>
      <c r="Q29" s="47"/>
      <c r="R29" s="48" t="s">
        <v>27</v>
      </c>
      <c r="S29" s="49">
        <v>4</v>
      </c>
      <c r="T29" s="50">
        <v>0</v>
      </c>
      <c r="U29" s="50">
        <v>0</v>
      </c>
      <c r="V29" s="51">
        <f t="shared" si="3"/>
        <v>4</v>
      </c>
      <c r="W29" s="49">
        <v>0</v>
      </c>
      <c r="X29" s="50">
        <v>219</v>
      </c>
      <c r="Y29" s="50">
        <v>0</v>
      </c>
      <c r="Z29" s="50">
        <f t="shared" si="4"/>
        <v>219</v>
      </c>
      <c r="AA29" s="49">
        <v>409</v>
      </c>
      <c r="AB29" s="49">
        <f t="shared" si="5"/>
        <v>3798</v>
      </c>
      <c r="AC29" s="49">
        <v>0</v>
      </c>
      <c r="AD29" s="54">
        <f t="shared" si="6"/>
        <v>3798</v>
      </c>
      <c r="AE29" s="51">
        <f t="shared" si="7"/>
        <v>3389</v>
      </c>
      <c r="AF29" s="19"/>
    </row>
    <row r="30" spans="1:32" s="17" customFormat="1" ht="10.5" customHeight="1">
      <c r="A30" s="47"/>
      <c r="B30" s="48" t="s">
        <v>28</v>
      </c>
      <c r="C30" s="49">
        <v>2475</v>
      </c>
      <c r="D30" s="50">
        <v>0</v>
      </c>
      <c r="E30" s="50">
        <v>0</v>
      </c>
      <c r="F30" s="50">
        <f t="shared" si="0"/>
        <v>2475</v>
      </c>
      <c r="G30" s="49">
        <v>0</v>
      </c>
      <c r="H30" s="50">
        <v>172</v>
      </c>
      <c r="I30" s="50">
        <v>0</v>
      </c>
      <c r="J30" s="51">
        <f t="shared" si="1"/>
        <v>172</v>
      </c>
      <c r="K30" s="49">
        <v>0</v>
      </c>
      <c r="L30" s="50">
        <v>253</v>
      </c>
      <c r="M30" s="50">
        <v>0</v>
      </c>
      <c r="N30" s="51">
        <f t="shared" si="2"/>
        <v>253</v>
      </c>
      <c r="O30" s="53"/>
      <c r="P30" s="53"/>
      <c r="Q30" s="47"/>
      <c r="R30" s="48" t="s">
        <v>28</v>
      </c>
      <c r="S30" s="49">
        <v>0</v>
      </c>
      <c r="T30" s="50">
        <v>2</v>
      </c>
      <c r="U30" s="50">
        <v>0</v>
      </c>
      <c r="V30" s="51">
        <f t="shared" si="3"/>
        <v>2</v>
      </c>
      <c r="W30" s="49">
        <v>0</v>
      </c>
      <c r="X30" s="50">
        <v>113</v>
      </c>
      <c r="Y30" s="50">
        <v>0</v>
      </c>
      <c r="Z30" s="50">
        <f t="shared" si="4"/>
        <v>113</v>
      </c>
      <c r="AA30" s="49">
        <v>1327</v>
      </c>
      <c r="AB30" s="49">
        <f t="shared" si="5"/>
        <v>4342</v>
      </c>
      <c r="AC30" s="49">
        <v>0</v>
      </c>
      <c r="AD30" s="54">
        <f t="shared" si="6"/>
        <v>4342</v>
      </c>
      <c r="AE30" s="51">
        <f t="shared" si="7"/>
        <v>3015</v>
      </c>
      <c r="AF30" s="19"/>
    </row>
    <row r="31" spans="1:32" s="17" customFormat="1" ht="10.5" customHeight="1">
      <c r="A31" s="47"/>
      <c r="B31" s="48" t="s">
        <v>29</v>
      </c>
      <c r="C31" s="49">
        <v>2887</v>
      </c>
      <c r="D31" s="50">
        <v>0</v>
      </c>
      <c r="E31" s="50">
        <v>0</v>
      </c>
      <c r="F31" s="50">
        <f t="shared" si="0"/>
        <v>2887</v>
      </c>
      <c r="G31" s="49">
        <v>48</v>
      </c>
      <c r="H31" s="50">
        <v>0</v>
      </c>
      <c r="I31" s="50">
        <v>0</v>
      </c>
      <c r="J31" s="51">
        <f t="shared" si="1"/>
        <v>48</v>
      </c>
      <c r="K31" s="49">
        <v>724</v>
      </c>
      <c r="L31" s="50">
        <v>0</v>
      </c>
      <c r="M31" s="50">
        <v>0</v>
      </c>
      <c r="N31" s="51">
        <f t="shared" si="2"/>
        <v>724</v>
      </c>
      <c r="O31" s="53"/>
      <c r="P31" s="53"/>
      <c r="Q31" s="47"/>
      <c r="R31" s="48" t="s">
        <v>29</v>
      </c>
      <c r="S31" s="49">
        <v>116</v>
      </c>
      <c r="T31" s="50">
        <v>0</v>
      </c>
      <c r="U31" s="50">
        <v>0</v>
      </c>
      <c r="V31" s="51">
        <f t="shared" si="3"/>
        <v>116</v>
      </c>
      <c r="W31" s="49">
        <v>0</v>
      </c>
      <c r="X31" s="50">
        <v>0</v>
      </c>
      <c r="Y31" s="50">
        <v>0</v>
      </c>
      <c r="Z31" s="50">
        <f t="shared" si="4"/>
        <v>0</v>
      </c>
      <c r="AA31" s="49">
        <v>3191</v>
      </c>
      <c r="AB31" s="49">
        <f t="shared" si="5"/>
        <v>6966</v>
      </c>
      <c r="AC31" s="49">
        <v>0</v>
      </c>
      <c r="AD31" s="54">
        <f t="shared" si="6"/>
        <v>6966</v>
      </c>
      <c r="AE31" s="51">
        <f t="shared" si="7"/>
        <v>3775</v>
      </c>
      <c r="AF31" s="19"/>
    </row>
    <row r="32" spans="1:32" s="17" customFormat="1" ht="10.5" customHeight="1">
      <c r="A32" s="47"/>
      <c r="B32" s="48" t="s">
        <v>30</v>
      </c>
      <c r="C32" s="49">
        <v>0</v>
      </c>
      <c r="D32" s="50">
        <v>966</v>
      </c>
      <c r="E32" s="50">
        <v>1239</v>
      </c>
      <c r="F32" s="50">
        <f t="shared" si="0"/>
        <v>2205</v>
      </c>
      <c r="G32" s="49">
        <v>0</v>
      </c>
      <c r="H32" s="50">
        <v>36</v>
      </c>
      <c r="I32" s="50">
        <v>5</v>
      </c>
      <c r="J32" s="51">
        <f t="shared" si="1"/>
        <v>41</v>
      </c>
      <c r="K32" s="49">
        <v>0</v>
      </c>
      <c r="L32" s="50">
        <v>255</v>
      </c>
      <c r="M32" s="50">
        <v>170</v>
      </c>
      <c r="N32" s="51">
        <f t="shared" si="2"/>
        <v>425</v>
      </c>
      <c r="O32" s="53"/>
      <c r="P32" s="53"/>
      <c r="Q32" s="47"/>
      <c r="R32" s="48" t="s">
        <v>30</v>
      </c>
      <c r="S32" s="49">
        <v>0</v>
      </c>
      <c r="T32" s="50">
        <v>0</v>
      </c>
      <c r="U32" s="50">
        <v>0</v>
      </c>
      <c r="V32" s="51">
        <f t="shared" si="3"/>
        <v>0</v>
      </c>
      <c r="W32" s="49">
        <v>0</v>
      </c>
      <c r="X32" s="50">
        <v>0</v>
      </c>
      <c r="Y32" s="50">
        <v>0</v>
      </c>
      <c r="Z32" s="50">
        <f t="shared" si="4"/>
        <v>0</v>
      </c>
      <c r="AA32" s="49">
        <v>709</v>
      </c>
      <c r="AB32" s="49">
        <f t="shared" si="5"/>
        <v>3380</v>
      </c>
      <c r="AC32" s="49">
        <v>0</v>
      </c>
      <c r="AD32" s="54">
        <f t="shared" si="6"/>
        <v>3380</v>
      </c>
      <c r="AE32" s="51">
        <f t="shared" si="7"/>
        <v>2671</v>
      </c>
      <c r="AF32" s="19"/>
    </row>
    <row r="33" spans="1:32" s="17" customFormat="1" ht="10.5" customHeight="1">
      <c r="A33" s="47"/>
      <c r="B33" s="48" t="s">
        <v>31</v>
      </c>
      <c r="C33" s="49">
        <v>2293</v>
      </c>
      <c r="D33" s="50">
        <v>0</v>
      </c>
      <c r="E33" s="50">
        <v>599</v>
      </c>
      <c r="F33" s="50">
        <f t="shared" si="0"/>
        <v>2892</v>
      </c>
      <c r="G33" s="49">
        <v>114</v>
      </c>
      <c r="H33" s="50">
        <v>0</v>
      </c>
      <c r="I33" s="50">
        <v>0</v>
      </c>
      <c r="J33" s="51">
        <f t="shared" si="1"/>
        <v>114</v>
      </c>
      <c r="K33" s="49">
        <v>1229</v>
      </c>
      <c r="L33" s="50">
        <v>0</v>
      </c>
      <c r="M33" s="50">
        <v>0</v>
      </c>
      <c r="N33" s="51">
        <f t="shared" si="2"/>
        <v>1229</v>
      </c>
      <c r="O33" s="53"/>
      <c r="P33" s="53"/>
      <c r="Q33" s="47"/>
      <c r="R33" s="48" t="s">
        <v>31</v>
      </c>
      <c r="S33" s="49">
        <v>0</v>
      </c>
      <c r="T33" s="50">
        <v>0</v>
      </c>
      <c r="U33" s="50">
        <v>0</v>
      </c>
      <c r="V33" s="51">
        <f t="shared" si="3"/>
        <v>0</v>
      </c>
      <c r="W33" s="49">
        <v>404</v>
      </c>
      <c r="X33" s="50">
        <v>0</v>
      </c>
      <c r="Y33" s="50">
        <v>0</v>
      </c>
      <c r="Z33" s="50">
        <f t="shared" si="4"/>
        <v>404</v>
      </c>
      <c r="AA33" s="49">
        <v>651</v>
      </c>
      <c r="AB33" s="49">
        <f t="shared" si="5"/>
        <v>5290</v>
      </c>
      <c r="AC33" s="49">
        <v>0</v>
      </c>
      <c r="AD33" s="54">
        <f t="shared" si="6"/>
        <v>5290</v>
      </c>
      <c r="AE33" s="51">
        <f t="shared" si="7"/>
        <v>4639</v>
      </c>
      <c r="AF33" s="19"/>
    </row>
    <row r="34" spans="1:32" s="17" customFormat="1" ht="10.5" customHeight="1">
      <c r="A34" s="47"/>
      <c r="B34" s="48" t="s">
        <v>32</v>
      </c>
      <c r="C34" s="49">
        <v>1000</v>
      </c>
      <c r="D34" s="50">
        <v>0</v>
      </c>
      <c r="E34" s="55">
        <v>0</v>
      </c>
      <c r="F34" s="50">
        <f t="shared" si="0"/>
        <v>1000</v>
      </c>
      <c r="G34" s="49">
        <v>18</v>
      </c>
      <c r="H34" s="50">
        <v>0</v>
      </c>
      <c r="I34" s="55">
        <v>0</v>
      </c>
      <c r="J34" s="51">
        <f t="shared" si="1"/>
        <v>18</v>
      </c>
      <c r="K34" s="49">
        <v>278</v>
      </c>
      <c r="L34" s="50">
        <v>0</v>
      </c>
      <c r="M34" s="50">
        <v>0</v>
      </c>
      <c r="N34" s="51">
        <f t="shared" si="2"/>
        <v>278</v>
      </c>
      <c r="O34" s="53"/>
      <c r="P34" s="53"/>
      <c r="Q34" s="47"/>
      <c r="R34" s="48" t="s">
        <v>32</v>
      </c>
      <c r="S34" s="49">
        <v>0</v>
      </c>
      <c r="T34" s="50">
        <v>0</v>
      </c>
      <c r="U34" s="50">
        <v>0</v>
      </c>
      <c r="V34" s="51">
        <v>0</v>
      </c>
      <c r="W34" s="49">
        <v>0</v>
      </c>
      <c r="X34" s="50">
        <v>0</v>
      </c>
      <c r="Y34" s="50">
        <v>0</v>
      </c>
      <c r="Z34" s="50">
        <f t="shared" si="4"/>
        <v>0</v>
      </c>
      <c r="AA34" s="49">
        <v>1158</v>
      </c>
      <c r="AB34" s="49">
        <f t="shared" si="5"/>
        <v>2454</v>
      </c>
      <c r="AC34" s="49">
        <v>0</v>
      </c>
      <c r="AD34" s="54">
        <f t="shared" si="6"/>
        <v>2454</v>
      </c>
      <c r="AE34" s="51">
        <f t="shared" si="7"/>
        <v>1296</v>
      </c>
      <c r="AF34" s="19"/>
    </row>
    <row r="35" spans="1:32" s="17" customFormat="1" ht="10.5" customHeight="1">
      <c r="A35" s="47"/>
      <c r="B35" s="48" t="s">
        <v>33</v>
      </c>
      <c r="C35" s="49">
        <v>1164</v>
      </c>
      <c r="D35" s="50">
        <v>0</v>
      </c>
      <c r="E35" s="50">
        <v>0</v>
      </c>
      <c r="F35" s="50">
        <f t="shared" si="0"/>
        <v>1164</v>
      </c>
      <c r="G35" s="49">
        <v>24</v>
      </c>
      <c r="H35" s="50">
        <v>0</v>
      </c>
      <c r="I35" s="50">
        <v>0</v>
      </c>
      <c r="J35" s="51">
        <f t="shared" si="1"/>
        <v>24</v>
      </c>
      <c r="K35" s="49">
        <v>291</v>
      </c>
      <c r="L35" s="50">
        <v>0</v>
      </c>
      <c r="M35" s="50">
        <v>0</v>
      </c>
      <c r="N35" s="51">
        <f t="shared" si="2"/>
        <v>291</v>
      </c>
      <c r="O35" s="53"/>
      <c r="P35" s="53"/>
      <c r="Q35" s="47"/>
      <c r="R35" s="48" t="s">
        <v>33</v>
      </c>
      <c r="S35" s="49">
        <v>0</v>
      </c>
      <c r="T35" s="50">
        <v>0</v>
      </c>
      <c r="U35" s="50">
        <v>0</v>
      </c>
      <c r="V35" s="51">
        <f aca="true" t="shared" si="8" ref="V35:V78">S35+T35+U35</f>
        <v>0</v>
      </c>
      <c r="W35" s="49">
        <v>0</v>
      </c>
      <c r="X35" s="50">
        <v>0</v>
      </c>
      <c r="Y35" s="50">
        <v>0</v>
      </c>
      <c r="Z35" s="50">
        <f t="shared" si="4"/>
        <v>0</v>
      </c>
      <c r="AA35" s="49">
        <v>1306</v>
      </c>
      <c r="AB35" s="49">
        <f t="shared" si="5"/>
        <v>2785</v>
      </c>
      <c r="AC35" s="49">
        <v>0</v>
      </c>
      <c r="AD35" s="54">
        <f t="shared" si="6"/>
        <v>2785</v>
      </c>
      <c r="AE35" s="51">
        <f t="shared" si="7"/>
        <v>1479</v>
      </c>
      <c r="AF35" s="19"/>
    </row>
    <row r="36" spans="1:32" s="17" customFormat="1" ht="10.5" customHeight="1">
      <c r="A36" s="47"/>
      <c r="B36" s="48" t="s">
        <v>34</v>
      </c>
      <c r="C36" s="49">
        <v>0</v>
      </c>
      <c r="D36" s="50">
        <v>2318</v>
      </c>
      <c r="E36" s="50">
        <v>1594</v>
      </c>
      <c r="F36" s="50">
        <f t="shared" si="0"/>
        <v>3912</v>
      </c>
      <c r="G36" s="49">
        <v>0</v>
      </c>
      <c r="H36" s="50">
        <v>268</v>
      </c>
      <c r="I36" s="50">
        <v>22</v>
      </c>
      <c r="J36" s="51">
        <f t="shared" si="1"/>
        <v>290</v>
      </c>
      <c r="K36" s="49">
        <v>0</v>
      </c>
      <c r="L36" s="50">
        <v>632</v>
      </c>
      <c r="M36" s="50">
        <v>52</v>
      </c>
      <c r="N36" s="51">
        <f t="shared" si="2"/>
        <v>684</v>
      </c>
      <c r="O36" s="53"/>
      <c r="P36" s="53"/>
      <c r="Q36" s="47"/>
      <c r="R36" s="48" t="s">
        <v>34</v>
      </c>
      <c r="S36" s="49">
        <v>0</v>
      </c>
      <c r="T36" s="50">
        <v>0</v>
      </c>
      <c r="U36" s="50">
        <v>0</v>
      </c>
      <c r="V36" s="51">
        <f t="shared" si="8"/>
        <v>0</v>
      </c>
      <c r="W36" s="49">
        <v>0</v>
      </c>
      <c r="X36" s="50">
        <v>0</v>
      </c>
      <c r="Y36" s="50">
        <v>0</v>
      </c>
      <c r="Z36" s="50">
        <f t="shared" si="4"/>
        <v>0</v>
      </c>
      <c r="AA36" s="49">
        <v>1295</v>
      </c>
      <c r="AB36" s="49">
        <f t="shared" si="5"/>
        <v>6181</v>
      </c>
      <c r="AC36" s="49">
        <v>0</v>
      </c>
      <c r="AD36" s="54">
        <f t="shared" si="6"/>
        <v>6181</v>
      </c>
      <c r="AE36" s="51">
        <f t="shared" si="7"/>
        <v>4886</v>
      </c>
      <c r="AF36" s="19"/>
    </row>
    <row r="37" spans="1:32" s="17" customFormat="1" ht="10.5" customHeight="1">
      <c r="A37" s="47"/>
      <c r="B37" s="48" t="s">
        <v>35</v>
      </c>
      <c r="C37" s="49">
        <v>0</v>
      </c>
      <c r="D37" s="50">
        <v>8996</v>
      </c>
      <c r="E37" s="50">
        <v>3144</v>
      </c>
      <c r="F37" s="50">
        <f aca="true" t="shared" si="9" ref="F37:F68">C37+D37+E37</f>
        <v>12140</v>
      </c>
      <c r="G37" s="49">
        <v>0</v>
      </c>
      <c r="H37" s="50">
        <v>686</v>
      </c>
      <c r="I37" s="50">
        <v>0</v>
      </c>
      <c r="J37" s="51">
        <f aca="true" t="shared" si="10" ref="J37:J68">G37+H37+I37</f>
        <v>686</v>
      </c>
      <c r="K37" s="49">
        <v>0</v>
      </c>
      <c r="L37" s="50">
        <v>1551</v>
      </c>
      <c r="M37" s="50">
        <v>0</v>
      </c>
      <c r="N37" s="51">
        <f aca="true" t="shared" si="11" ref="N37:N68">K37+L37+M37</f>
        <v>1551</v>
      </c>
      <c r="O37" s="53"/>
      <c r="P37" s="53"/>
      <c r="Q37" s="47"/>
      <c r="R37" s="48" t="s">
        <v>35</v>
      </c>
      <c r="S37" s="49">
        <v>0</v>
      </c>
      <c r="T37" s="50">
        <v>0</v>
      </c>
      <c r="U37" s="50">
        <v>0</v>
      </c>
      <c r="V37" s="51">
        <f t="shared" si="8"/>
        <v>0</v>
      </c>
      <c r="W37" s="49">
        <v>0</v>
      </c>
      <c r="X37" s="50">
        <v>0</v>
      </c>
      <c r="Y37" s="50">
        <v>207</v>
      </c>
      <c r="Z37" s="50">
        <f aca="true" t="shared" si="12" ref="Z37:Z68">W37+X37+Y37</f>
        <v>207</v>
      </c>
      <c r="AA37" s="49">
        <v>921</v>
      </c>
      <c r="AB37" s="49">
        <f aca="true" t="shared" si="13" ref="AB37:AB68">AA37+Z37+V37+N37+J37+F37</f>
        <v>15505</v>
      </c>
      <c r="AC37" s="49">
        <v>0</v>
      </c>
      <c r="AD37" s="54">
        <f aca="true" t="shared" si="14" ref="AD37:AD68">AB37+AC37</f>
        <v>15505</v>
      </c>
      <c r="AE37" s="51">
        <f aca="true" t="shared" si="15" ref="AE37:AE68">AD37-AA37</f>
        <v>14584</v>
      </c>
      <c r="AF37" s="19"/>
    </row>
    <row r="38" spans="1:32" s="17" customFormat="1" ht="10.5" customHeight="1">
      <c r="A38" s="47"/>
      <c r="B38" s="48" t="s">
        <v>36</v>
      </c>
      <c r="C38" s="49">
        <v>0</v>
      </c>
      <c r="D38" s="50">
        <v>3333</v>
      </c>
      <c r="E38" s="50">
        <v>711</v>
      </c>
      <c r="F38" s="50">
        <f t="shared" si="9"/>
        <v>4044</v>
      </c>
      <c r="G38" s="49">
        <v>0</v>
      </c>
      <c r="H38" s="50">
        <v>97</v>
      </c>
      <c r="I38" s="50">
        <v>14</v>
      </c>
      <c r="J38" s="51">
        <f t="shared" si="10"/>
        <v>111</v>
      </c>
      <c r="K38" s="49">
        <v>0</v>
      </c>
      <c r="L38" s="50">
        <v>1982</v>
      </c>
      <c r="M38" s="50">
        <v>180</v>
      </c>
      <c r="N38" s="51">
        <f t="shared" si="11"/>
        <v>2162</v>
      </c>
      <c r="O38" s="53"/>
      <c r="P38" s="53"/>
      <c r="Q38" s="47"/>
      <c r="R38" s="48" t="s">
        <v>36</v>
      </c>
      <c r="S38" s="49">
        <v>0</v>
      </c>
      <c r="T38" s="50">
        <v>0</v>
      </c>
      <c r="U38" s="50">
        <v>0</v>
      </c>
      <c r="V38" s="51">
        <f t="shared" si="8"/>
        <v>0</v>
      </c>
      <c r="W38" s="49">
        <v>0</v>
      </c>
      <c r="X38" s="50">
        <v>0</v>
      </c>
      <c r="Y38" s="50">
        <v>0</v>
      </c>
      <c r="Z38" s="50">
        <f t="shared" si="12"/>
        <v>0</v>
      </c>
      <c r="AA38" s="49">
        <v>636</v>
      </c>
      <c r="AB38" s="49">
        <f t="shared" si="13"/>
        <v>6953</v>
      </c>
      <c r="AC38" s="49">
        <v>0</v>
      </c>
      <c r="AD38" s="54">
        <f t="shared" si="14"/>
        <v>6953</v>
      </c>
      <c r="AE38" s="51">
        <f t="shared" si="15"/>
        <v>6317</v>
      </c>
      <c r="AF38" s="19"/>
    </row>
    <row r="39" spans="1:32" s="17" customFormat="1" ht="10.5" customHeight="1">
      <c r="A39" s="47"/>
      <c r="B39" s="48" t="s">
        <v>37</v>
      </c>
      <c r="C39" s="49">
        <v>0</v>
      </c>
      <c r="D39" s="50">
        <v>4482</v>
      </c>
      <c r="E39" s="50">
        <v>833</v>
      </c>
      <c r="F39" s="50">
        <f t="shared" si="9"/>
        <v>5315</v>
      </c>
      <c r="G39" s="49">
        <v>0</v>
      </c>
      <c r="H39" s="50">
        <v>283</v>
      </c>
      <c r="I39" s="50">
        <v>0</v>
      </c>
      <c r="J39" s="51">
        <f t="shared" si="10"/>
        <v>283</v>
      </c>
      <c r="K39" s="49">
        <v>54</v>
      </c>
      <c r="L39" s="50">
        <v>1024</v>
      </c>
      <c r="M39" s="50">
        <v>0</v>
      </c>
      <c r="N39" s="51">
        <f t="shared" si="11"/>
        <v>1078</v>
      </c>
      <c r="O39" s="53"/>
      <c r="P39" s="53"/>
      <c r="Q39" s="47"/>
      <c r="R39" s="48" t="s">
        <v>37</v>
      </c>
      <c r="S39" s="49">
        <v>5</v>
      </c>
      <c r="T39" s="50">
        <v>0</v>
      </c>
      <c r="U39" s="50">
        <v>0</v>
      </c>
      <c r="V39" s="51">
        <f t="shared" si="8"/>
        <v>5</v>
      </c>
      <c r="W39" s="49">
        <v>546</v>
      </c>
      <c r="X39" s="50">
        <v>0</v>
      </c>
      <c r="Y39" s="50">
        <v>0</v>
      </c>
      <c r="Z39" s="50">
        <f t="shared" si="12"/>
        <v>546</v>
      </c>
      <c r="AA39" s="49">
        <v>0</v>
      </c>
      <c r="AB39" s="49">
        <f t="shared" si="13"/>
        <v>7227</v>
      </c>
      <c r="AC39" s="49">
        <v>0</v>
      </c>
      <c r="AD39" s="54">
        <f t="shared" si="14"/>
        <v>7227</v>
      </c>
      <c r="AE39" s="51">
        <f t="shared" si="15"/>
        <v>7227</v>
      </c>
      <c r="AF39" s="19"/>
    </row>
    <row r="40" spans="1:32" s="17" customFormat="1" ht="10.5" customHeight="1">
      <c r="A40" s="47"/>
      <c r="B40" s="48" t="s">
        <v>38</v>
      </c>
      <c r="C40" s="49">
        <v>2153</v>
      </c>
      <c r="D40" s="50">
        <v>3621</v>
      </c>
      <c r="E40" s="50">
        <v>1038</v>
      </c>
      <c r="F40" s="50">
        <f t="shared" si="9"/>
        <v>6812</v>
      </c>
      <c r="G40" s="49">
        <v>747</v>
      </c>
      <c r="H40" s="50">
        <v>1060</v>
      </c>
      <c r="I40" s="50">
        <v>120</v>
      </c>
      <c r="J40" s="51">
        <f t="shared" si="10"/>
        <v>1927</v>
      </c>
      <c r="K40" s="49">
        <v>0</v>
      </c>
      <c r="L40" s="50">
        <v>2028</v>
      </c>
      <c r="M40" s="50">
        <v>0</v>
      </c>
      <c r="N40" s="51">
        <f t="shared" si="11"/>
        <v>2028</v>
      </c>
      <c r="O40" s="53"/>
      <c r="P40" s="53"/>
      <c r="Q40" s="47"/>
      <c r="R40" s="48" t="s">
        <v>38</v>
      </c>
      <c r="S40" s="49">
        <v>0</v>
      </c>
      <c r="T40" s="50">
        <v>160</v>
      </c>
      <c r="U40" s="50">
        <v>0</v>
      </c>
      <c r="V40" s="51">
        <f t="shared" si="8"/>
        <v>160</v>
      </c>
      <c r="W40" s="49">
        <v>0</v>
      </c>
      <c r="X40" s="50">
        <v>0</v>
      </c>
      <c r="Y40" s="50">
        <v>0</v>
      </c>
      <c r="Z40" s="50">
        <f t="shared" si="12"/>
        <v>0</v>
      </c>
      <c r="AA40" s="49">
        <v>1256</v>
      </c>
      <c r="AB40" s="49">
        <f t="shared" si="13"/>
        <v>12183</v>
      </c>
      <c r="AC40" s="49">
        <v>0</v>
      </c>
      <c r="AD40" s="54">
        <f t="shared" si="14"/>
        <v>12183</v>
      </c>
      <c r="AE40" s="51">
        <f t="shared" si="15"/>
        <v>10927</v>
      </c>
      <c r="AF40" s="19"/>
    </row>
    <row r="41" spans="1:32" s="17" customFormat="1" ht="10.5" customHeight="1">
      <c r="A41" s="47"/>
      <c r="B41" s="48" t="s">
        <v>39</v>
      </c>
      <c r="C41" s="49">
        <v>1002</v>
      </c>
      <c r="D41" s="50">
        <v>3436</v>
      </c>
      <c r="E41" s="50">
        <v>1454</v>
      </c>
      <c r="F41" s="50">
        <f t="shared" si="9"/>
        <v>5892</v>
      </c>
      <c r="G41" s="49">
        <v>34</v>
      </c>
      <c r="H41" s="50">
        <v>107</v>
      </c>
      <c r="I41" s="50">
        <v>0</v>
      </c>
      <c r="J41" s="51">
        <f t="shared" si="10"/>
        <v>141</v>
      </c>
      <c r="K41" s="49">
        <v>406</v>
      </c>
      <c r="L41" s="50">
        <v>1550</v>
      </c>
      <c r="M41" s="50">
        <v>0</v>
      </c>
      <c r="N41" s="51">
        <f t="shared" si="11"/>
        <v>1956</v>
      </c>
      <c r="O41" s="53"/>
      <c r="P41" s="53"/>
      <c r="Q41" s="47"/>
      <c r="R41" s="48" t="s">
        <v>39</v>
      </c>
      <c r="S41" s="49">
        <v>2</v>
      </c>
      <c r="T41" s="50">
        <v>5</v>
      </c>
      <c r="U41" s="50">
        <v>0</v>
      </c>
      <c r="V41" s="51">
        <f t="shared" si="8"/>
        <v>7</v>
      </c>
      <c r="W41" s="49">
        <v>0</v>
      </c>
      <c r="X41" s="50">
        <v>0</v>
      </c>
      <c r="Y41" s="50">
        <v>0</v>
      </c>
      <c r="Z41" s="50">
        <f t="shared" si="12"/>
        <v>0</v>
      </c>
      <c r="AA41" s="49">
        <v>541</v>
      </c>
      <c r="AB41" s="49">
        <f t="shared" si="13"/>
        <v>8537</v>
      </c>
      <c r="AC41" s="49">
        <v>0</v>
      </c>
      <c r="AD41" s="54">
        <f t="shared" si="14"/>
        <v>8537</v>
      </c>
      <c r="AE41" s="51">
        <f t="shared" si="15"/>
        <v>7996</v>
      </c>
      <c r="AF41" s="19"/>
    </row>
    <row r="42" spans="1:32" s="17" customFormat="1" ht="10.5" customHeight="1">
      <c r="A42" s="47"/>
      <c r="B42" s="48" t="s">
        <v>40</v>
      </c>
      <c r="C42" s="49">
        <v>0</v>
      </c>
      <c r="D42" s="50">
        <v>1638</v>
      </c>
      <c r="E42" s="50">
        <v>0</v>
      </c>
      <c r="F42" s="50">
        <f t="shared" si="9"/>
        <v>1638</v>
      </c>
      <c r="G42" s="49">
        <v>0</v>
      </c>
      <c r="H42" s="50">
        <v>241</v>
      </c>
      <c r="I42" s="50">
        <v>0</v>
      </c>
      <c r="J42" s="51">
        <f t="shared" si="10"/>
        <v>241</v>
      </c>
      <c r="K42" s="49">
        <v>0</v>
      </c>
      <c r="L42" s="50">
        <v>117</v>
      </c>
      <c r="M42" s="50">
        <v>0</v>
      </c>
      <c r="N42" s="51">
        <f t="shared" si="11"/>
        <v>117</v>
      </c>
      <c r="O42" s="53"/>
      <c r="P42" s="53"/>
      <c r="Q42" s="47"/>
      <c r="R42" s="48" t="s">
        <v>40</v>
      </c>
      <c r="S42" s="49">
        <v>0</v>
      </c>
      <c r="T42" s="50">
        <v>0</v>
      </c>
      <c r="U42" s="50">
        <v>0</v>
      </c>
      <c r="V42" s="51">
        <f t="shared" si="8"/>
        <v>0</v>
      </c>
      <c r="W42" s="49">
        <v>0</v>
      </c>
      <c r="X42" s="50">
        <v>8</v>
      </c>
      <c r="Y42" s="50">
        <v>0</v>
      </c>
      <c r="Z42" s="50">
        <f t="shared" si="12"/>
        <v>8</v>
      </c>
      <c r="AA42" s="49">
        <v>180</v>
      </c>
      <c r="AB42" s="49">
        <f t="shared" si="13"/>
        <v>2184</v>
      </c>
      <c r="AC42" s="49">
        <v>0</v>
      </c>
      <c r="AD42" s="54">
        <f t="shared" si="14"/>
        <v>2184</v>
      </c>
      <c r="AE42" s="51">
        <f t="shared" si="15"/>
        <v>2004</v>
      </c>
      <c r="AF42" s="19"/>
    </row>
    <row r="43" spans="1:32" s="17" customFormat="1" ht="10.5" customHeight="1">
      <c r="A43" s="47"/>
      <c r="B43" s="48" t="s">
        <v>41</v>
      </c>
      <c r="C43" s="49">
        <v>0</v>
      </c>
      <c r="D43" s="50">
        <v>3256</v>
      </c>
      <c r="E43" s="50">
        <v>160</v>
      </c>
      <c r="F43" s="50">
        <f t="shared" si="9"/>
        <v>3416</v>
      </c>
      <c r="G43" s="49">
        <v>0</v>
      </c>
      <c r="H43" s="50">
        <v>96</v>
      </c>
      <c r="I43" s="50">
        <v>0</v>
      </c>
      <c r="J43" s="51">
        <f t="shared" si="10"/>
        <v>96</v>
      </c>
      <c r="K43" s="49">
        <v>5</v>
      </c>
      <c r="L43" s="50">
        <v>330</v>
      </c>
      <c r="M43" s="50">
        <v>0</v>
      </c>
      <c r="N43" s="51">
        <f t="shared" si="11"/>
        <v>335</v>
      </c>
      <c r="O43" s="53"/>
      <c r="P43" s="53"/>
      <c r="Q43" s="47"/>
      <c r="R43" s="48" t="s">
        <v>41</v>
      </c>
      <c r="S43" s="49">
        <v>0</v>
      </c>
      <c r="T43" s="50">
        <v>0</v>
      </c>
      <c r="U43" s="50">
        <v>0</v>
      </c>
      <c r="V43" s="51">
        <f t="shared" si="8"/>
        <v>0</v>
      </c>
      <c r="W43" s="49">
        <v>0</v>
      </c>
      <c r="X43" s="50">
        <v>223</v>
      </c>
      <c r="Y43" s="50">
        <v>0</v>
      </c>
      <c r="Z43" s="50">
        <f t="shared" si="12"/>
        <v>223</v>
      </c>
      <c r="AA43" s="49">
        <v>52</v>
      </c>
      <c r="AB43" s="49">
        <f t="shared" si="13"/>
        <v>4122</v>
      </c>
      <c r="AC43" s="49">
        <v>0</v>
      </c>
      <c r="AD43" s="54">
        <f t="shared" si="14"/>
        <v>4122</v>
      </c>
      <c r="AE43" s="51">
        <f t="shared" si="15"/>
        <v>4070</v>
      </c>
      <c r="AF43" s="19"/>
    </row>
    <row r="44" spans="1:32" s="17" customFormat="1" ht="10.5" customHeight="1">
      <c r="A44" s="47"/>
      <c r="B44" s="48" t="s">
        <v>42</v>
      </c>
      <c r="C44" s="49">
        <v>3006</v>
      </c>
      <c r="D44" s="50">
        <v>0</v>
      </c>
      <c r="E44" s="50">
        <v>181</v>
      </c>
      <c r="F44" s="50">
        <f t="shared" si="9"/>
        <v>3187</v>
      </c>
      <c r="G44" s="49">
        <v>0</v>
      </c>
      <c r="H44" s="50">
        <v>202</v>
      </c>
      <c r="I44" s="50">
        <v>0</v>
      </c>
      <c r="J44" s="51">
        <f t="shared" si="10"/>
        <v>202</v>
      </c>
      <c r="K44" s="49">
        <v>470</v>
      </c>
      <c r="L44" s="50">
        <v>333</v>
      </c>
      <c r="M44" s="50">
        <v>0</v>
      </c>
      <c r="N44" s="51">
        <f t="shared" si="11"/>
        <v>803</v>
      </c>
      <c r="O44" s="53"/>
      <c r="P44" s="53"/>
      <c r="Q44" s="47"/>
      <c r="R44" s="48" t="s">
        <v>42</v>
      </c>
      <c r="S44" s="49">
        <v>0</v>
      </c>
      <c r="T44" s="50">
        <v>0</v>
      </c>
      <c r="U44" s="50">
        <v>0</v>
      </c>
      <c r="V44" s="51">
        <f t="shared" si="8"/>
        <v>0</v>
      </c>
      <c r="W44" s="49">
        <v>0</v>
      </c>
      <c r="X44" s="50">
        <v>0</v>
      </c>
      <c r="Y44" s="50">
        <v>0</v>
      </c>
      <c r="Z44" s="50">
        <f t="shared" si="12"/>
        <v>0</v>
      </c>
      <c r="AA44" s="49">
        <v>155</v>
      </c>
      <c r="AB44" s="49">
        <f t="shared" si="13"/>
        <v>4347</v>
      </c>
      <c r="AC44" s="49">
        <v>0</v>
      </c>
      <c r="AD44" s="54">
        <f t="shared" si="14"/>
        <v>4347</v>
      </c>
      <c r="AE44" s="51">
        <f t="shared" si="15"/>
        <v>4192</v>
      </c>
      <c r="AF44" s="19"/>
    </row>
    <row r="45" spans="1:32" s="17" customFormat="1" ht="10.5" customHeight="1">
      <c r="A45" s="47"/>
      <c r="B45" s="48" t="s">
        <v>43</v>
      </c>
      <c r="C45" s="49">
        <v>1860</v>
      </c>
      <c r="D45" s="50">
        <v>0</v>
      </c>
      <c r="E45" s="50">
        <v>0</v>
      </c>
      <c r="F45" s="50">
        <f t="shared" si="9"/>
        <v>1860</v>
      </c>
      <c r="G45" s="49">
        <v>30</v>
      </c>
      <c r="H45" s="50">
        <v>0</v>
      </c>
      <c r="I45" s="50">
        <v>0</v>
      </c>
      <c r="J45" s="51">
        <f t="shared" si="10"/>
        <v>30</v>
      </c>
      <c r="K45" s="49">
        <v>455</v>
      </c>
      <c r="L45" s="50">
        <v>0</v>
      </c>
      <c r="M45" s="50">
        <v>0</v>
      </c>
      <c r="N45" s="51">
        <f t="shared" si="11"/>
        <v>455</v>
      </c>
      <c r="O45" s="53"/>
      <c r="P45" s="53"/>
      <c r="Q45" s="47"/>
      <c r="R45" s="48" t="s">
        <v>43</v>
      </c>
      <c r="S45" s="49">
        <v>2</v>
      </c>
      <c r="T45" s="50">
        <v>0</v>
      </c>
      <c r="U45" s="50">
        <v>0</v>
      </c>
      <c r="V45" s="51">
        <f t="shared" si="8"/>
        <v>2</v>
      </c>
      <c r="W45" s="49">
        <v>52</v>
      </c>
      <c r="X45" s="50">
        <v>0</v>
      </c>
      <c r="Y45" s="50">
        <v>0</v>
      </c>
      <c r="Z45" s="50">
        <f t="shared" si="12"/>
        <v>52</v>
      </c>
      <c r="AA45" s="49">
        <v>20</v>
      </c>
      <c r="AB45" s="49">
        <f t="shared" si="13"/>
        <v>2419</v>
      </c>
      <c r="AC45" s="49">
        <v>0</v>
      </c>
      <c r="AD45" s="54">
        <f t="shared" si="14"/>
        <v>2419</v>
      </c>
      <c r="AE45" s="51">
        <f t="shared" si="15"/>
        <v>2399</v>
      </c>
      <c r="AF45" s="19"/>
    </row>
    <row r="46" spans="1:32" s="17" customFormat="1" ht="10.5" customHeight="1">
      <c r="A46" s="47"/>
      <c r="B46" s="48" t="s">
        <v>44</v>
      </c>
      <c r="C46" s="49">
        <v>0</v>
      </c>
      <c r="D46" s="50">
        <v>2464</v>
      </c>
      <c r="E46" s="50">
        <v>53</v>
      </c>
      <c r="F46" s="50">
        <f t="shared" si="9"/>
        <v>2517</v>
      </c>
      <c r="G46" s="49">
        <v>0</v>
      </c>
      <c r="H46" s="50">
        <v>52</v>
      </c>
      <c r="I46" s="50">
        <v>0</v>
      </c>
      <c r="J46" s="51">
        <f t="shared" si="10"/>
        <v>52</v>
      </c>
      <c r="K46" s="49">
        <v>0</v>
      </c>
      <c r="L46" s="50">
        <v>887</v>
      </c>
      <c r="M46" s="50">
        <v>3</v>
      </c>
      <c r="N46" s="51">
        <f t="shared" si="11"/>
        <v>890</v>
      </c>
      <c r="O46" s="53"/>
      <c r="P46" s="53"/>
      <c r="Q46" s="47"/>
      <c r="R46" s="48" t="s">
        <v>44</v>
      </c>
      <c r="S46" s="49">
        <v>0</v>
      </c>
      <c r="T46" s="50">
        <v>0</v>
      </c>
      <c r="U46" s="50">
        <v>0</v>
      </c>
      <c r="V46" s="51">
        <f t="shared" si="8"/>
        <v>0</v>
      </c>
      <c r="W46" s="49">
        <v>0</v>
      </c>
      <c r="X46" s="50">
        <v>0</v>
      </c>
      <c r="Y46" s="50">
        <v>0</v>
      </c>
      <c r="Z46" s="50">
        <f t="shared" si="12"/>
        <v>0</v>
      </c>
      <c r="AA46" s="49">
        <v>136</v>
      </c>
      <c r="AB46" s="49">
        <f t="shared" si="13"/>
        <v>3595</v>
      </c>
      <c r="AC46" s="49">
        <v>0</v>
      </c>
      <c r="AD46" s="54">
        <f t="shared" si="14"/>
        <v>3595</v>
      </c>
      <c r="AE46" s="51">
        <f t="shared" si="15"/>
        <v>3459</v>
      </c>
      <c r="AF46" s="19"/>
    </row>
    <row r="47" spans="1:32" s="17" customFormat="1" ht="10.5" customHeight="1">
      <c r="A47" s="47"/>
      <c r="B47" s="48" t="s">
        <v>45</v>
      </c>
      <c r="C47" s="49">
        <v>0</v>
      </c>
      <c r="D47" s="50">
        <v>4612</v>
      </c>
      <c r="E47" s="50">
        <v>621</v>
      </c>
      <c r="F47" s="50">
        <f t="shared" si="9"/>
        <v>5233</v>
      </c>
      <c r="G47" s="49">
        <v>0</v>
      </c>
      <c r="H47" s="50">
        <v>75</v>
      </c>
      <c r="I47" s="50">
        <v>0</v>
      </c>
      <c r="J47" s="51">
        <f t="shared" si="10"/>
        <v>75</v>
      </c>
      <c r="K47" s="49">
        <v>0</v>
      </c>
      <c r="L47" s="50">
        <v>1271</v>
      </c>
      <c r="M47" s="50">
        <v>0</v>
      </c>
      <c r="N47" s="51">
        <f t="shared" si="11"/>
        <v>1271</v>
      </c>
      <c r="O47" s="53"/>
      <c r="P47" s="53"/>
      <c r="Q47" s="47"/>
      <c r="R47" s="48" t="s">
        <v>45</v>
      </c>
      <c r="S47" s="49">
        <v>0</v>
      </c>
      <c r="T47" s="50">
        <v>0</v>
      </c>
      <c r="U47" s="50">
        <v>0</v>
      </c>
      <c r="V47" s="51">
        <f t="shared" si="8"/>
        <v>0</v>
      </c>
      <c r="W47" s="49">
        <v>0</v>
      </c>
      <c r="X47" s="50">
        <v>0</v>
      </c>
      <c r="Y47" s="50">
        <v>0</v>
      </c>
      <c r="Z47" s="50">
        <f t="shared" si="12"/>
        <v>0</v>
      </c>
      <c r="AA47" s="49">
        <v>3090</v>
      </c>
      <c r="AB47" s="49">
        <f t="shared" si="13"/>
        <v>9669</v>
      </c>
      <c r="AC47" s="49">
        <v>0</v>
      </c>
      <c r="AD47" s="54">
        <f t="shared" si="14"/>
        <v>9669</v>
      </c>
      <c r="AE47" s="51">
        <f t="shared" si="15"/>
        <v>6579</v>
      </c>
      <c r="AF47" s="19"/>
    </row>
    <row r="48" spans="1:32" s="17" customFormat="1" ht="10.5" customHeight="1">
      <c r="A48" s="47"/>
      <c r="B48" s="48" t="s">
        <v>46</v>
      </c>
      <c r="C48" s="49">
        <v>0</v>
      </c>
      <c r="D48" s="50">
        <v>3554</v>
      </c>
      <c r="E48" s="50">
        <v>54</v>
      </c>
      <c r="F48" s="50">
        <f t="shared" si="9"/>
        <v>3608</v>
      </c>
      <c r="G48" s="49">
        <v>0</v>
      </c>
      <c r="H48" s="50">
        <v>529</v>
      </c>
      <c r="I48" s="50">
        <v>0</v>
      </c>
      <c r="J48" s="51">
        <f t="shared" si="10"/>
        <v>529</v>
      </c>
      <c r="K48" s="49">
        <v>0</v>
      </c>
      <c r="L48" s="50">
        <v>852</v>
      </c>
      <c r="M48" s="50">
        <v>0</v>
      </c>
      <c r="N48" s="51">
        <f t="shared" si="11"/>
        <v>852</v>
      </c>
      <c r="O48" s="53"/>
      <c r="P48" s="53"/>
      <c r="Q48" s="47"/>
      <c r="R48" s="48" t="s">
        <v>46</v>
      </c>
      <c r="S48" s="49">
        <v>0</v>
      </c>
      <c r="T48" s="50">
        <v>0</v>
      </c>
      <c r="U48" s="50">
        <v>0</v>
      </c>
      <c r="V48" s="51">
        <f t="shared" si="8"/>
        <v>0</v>
      </c>
      <c r="W48" s="49">
        <v>0</v>
      </c>
      <c r="X48" s="50">
        <v>260</v>
      </c>
      <c r="Y48" s="50">
        <v>0</v>
      </c>
      <c r="Z48" s="50">
        <f t="shared" si="12"/>
        <v>260</v>
      </c>
      <c r="AA48" s="49">
        <v>419</v>
      </c>
      <c r="AB48" s="49">
        <f t="shared" si="13"/>
        <v>5668</v>
      </c>
      <c r="AC48" s="49">
        <v>0</v>
      </c>
      <c r="AD48" s="54">
        <f t="shared" si="14"/>
        <v>5668</v>
      </c>
      <c r="AE48" s="51">
        <f t="shared" si="15"/>
        <v>5249</v>
      </c>
      <c r="AF48" s="19"/>
    </row>
    <row r="49" spans="1:32" s="17" customFormat="1" ht="10.5" customHeight="1">
      <c r="A49" s="47"/>
      <c r="B49" s="48" t="s">
        <v>47</v>
      </c>
      <c r="C49" s="49">
        <v>755</v>
      </c>
      <c r="D49" s="50">
        <v>0</v>
      </c>
      <c r="E49" s="50">
        <v>0</v>
      </c>
      <c r="F49" s="50">
        <f t="shared" si="9"/>
        <v>755</v>
      </c>
      <c r="G49" s="49">
        <v>226</v>
      </c>
      <c r="H49" s="50">
        <v>0</v>
      </c>
      <c r="I49" s="50">
        <v>0</v>
      </c>
      <c r="J49" s="51">
        <f t="shared" si="10"/>
        <v>226</v>
      </c>
      <c r="K49" s="49">
        <v>66</v>
      </c>
      <c r="L49" s="50">
        <v>0</v>
      </c>
      <c r="M49" s="50">
        <v>0</v>
      </c>
      <c r="N49" s="51">
        <f t="shared" si="11"/>
        <v>66</v>
      </c>
      <c r="O49" s="53"/>
      <c r="P49" s="53"/>
      <c r="Q49" s="47"/>
      <c r="R49" s="48" t="s">
        <v>47</v>
      </c>
      <c r="S49" s="49">
        <v>61</v>
      </c>
      <c r="T49" s="50">
        <v>0</v>
      </c>
      <c r="U49" s="50">
        <v>0</v>
      </c>
      <c r="V49" s="51">
        <f t="shared" si="8"/>
        <v>61</v>
      </c>
      <c r="W49" s="49">
        <v>0</v>
      </c>
      <c r="X49" s="50">
        <v>0</v>
      </c>
      <c r="Y49" s="50">
        <v>0</v>
      </c>
      <c r="Z49" s="50">
        <f t="shared" si="12"/>
        <v>0</v>
      </c>
      <c r="AA49" s="49">
        <v>257</v>
      </c>
      <c r="AB49" s="49">
        <f t="shared" si="13"/>
        <v>1365</v>
      </c>
      <c r="AC49" s="49">
        <v>0</v>
      </c>
      <c r="AD49" s="54">
        <f t="shared" si="14"/>
        <v>1365</v>
      </c>
      <c r="AE49" s="51">
        <f t="shared" si="15"/>
        <v>1108</v>
      </c>
      <c r="AF49" s="19"/>
    </row>
    <row r="50" spans="1:32" s="17" customFormat="1" ht="10.5" customHeight="1">
      <c r="A50" s="47"/>
      <c r="B50" s="48" t="s">
        <v>48</v>
      </c>
      <c r="C50" s="49">
        <v>488</v>
      </c>
      <c r="D50" s="50">
        <v>0</v>
      </c>
      <c r="E50" s="50">
        <v>0</v>
      </c>
      <c r="F50" s="50">
        <f t="shared" si="9"/>
        <v>488</v>
      </c>
      <c r="G50" s="49">
        <v>103</v>
      </c>
      <c r="H50" s="50">
        <v>38</v>
      </c>
      <c r="I50" s="50">
        <v>0</v>
      </c>
      <c r="J50" s="51">
        <f t="shared" si="10"/>
        <v>141</v>
      </c>
      <c r="K50" s="49">
        <v>88</v>
      </c>
      <c r="L50" s="50">
        <v>117</v>
      </c>
      <c r="M50" s="50">
        <v>0</v>
      </c>
      <c r="N50" s="51">
        <f t="shared" si="11"/>
        <v>205</v>
      </c>
      <c r="O50" s="53"/>
      <c r="P50" s="53"/>
      <c r="Q50" s="47"/>
      <c r="R50" s="48" t="s">
        <v>48</v>
      </c>
      <c r="S50" s="49">
        <v>0</v>
      </c>
      <c r="T50" s="50">
        <v>0</v>
      </c>
      <c r="U50" s="50">
        <v>0</v>
      </c>
      <c r="V50" s="51">
        <f t="shared" si="8"/>
        <v>0</v>
      </c>
      <c r="W50" s="49">
        <v>0</v>
      </c>
      <c r="X50" s="50">
        <v>0</v>
      </c>
      <c r="Y50" s="50">
        <v>0</v>
      </c>
      <c r="Z50" s="50">
        <f t="shared" si="12"/>
        <v>0</v>
      </c>
      <c r="AA50" s="49">
        <v>64</v>
      </c>
      <c r="AB50" s="49">
        <f t="shared" si="13"/>
        <v>898</v>
      </c>
      <c r="AC50" s="49">
        <v>0</v>
      </c>
      <c r="AD50" s="54">
        <f t="shared" si="14"/>
        <v>898</v>
      </c>
      <c r="AE50" s="51">
        <f t="shared" si="15"/>
        <v>834</v>
      </c>
      <c r="AF50" s="19"/>
    </row>
    <row r="51" spans="1:32" s="17" customFormat="1" ht="10.5" customHeight="1">
      <c r="A51" s="47"/>
      <c r="B51" s="48" t="s">
        <v>49</v>
      </c>
      <c r="C51" s="49">
        <v>702</v>
      </c>
      <c r="D51" s="50">
        <v>0</v>
      </c>
      <c r="E51" s="50">
        <v>0</v>
      </c>
      <c r="F51" s="50">
        <f t="shared" si="9"/>
        <v>702</v>
      </c>
      <c r="G51" s="49">
        <v>154</v>
      </c>
      <c r="H51" s="50">
        <v>123</v>
      </c>
      <c r="I51" s="50">
        <v>0</v>
      </c>
      <c r="J51" s="51">
        <f t="shared" si="10"/>
        <v>277</v>
      </c>
      <c r="K51" s="49">
        <v>198</v>
      </c>
      <c r="L51" s="50">
        <v>205</v>
      </c>
      <c r="M51" s="50">
        <v>0</v>
      </c>
      <c r="N51" s="51">
        <f t="shared" si="11"/>
        <v>403</v>
      </c>
      <c r="O51" s="53"/>
      <c r="P51" s="53"/>
      <c r="Q51" s="47"/>
      <c r="R51" s="48" t="s">
        <v>49</v>
      </c>
      <c r="S51" s="49">
        <v>2</v>
      </c>
      <c r="T51" s="50">
        <v>0</v>
      </c>
      <c r="U51" s="50">
        <v>0</v>
      </c>
      <c r="V51" s="51">
        <f t="shared" si="8"/>
        <v>2</v>
      </c>
      <c r="W51" s="49">
        <v>0</v>
      </c>
      <c r="X51" s="50">
        <v>0</v>
      </c>
      <c r="Y51" s="50">
        <v>0</v>
      </c>
      <c r="Z51" s="50">
        <f t="shared" si="12"/>
        <v>0</v>
      </c>
      <c r="AA51" s="49">
        <v>182</v>
      </c>
      <c r="AB51" s="49">
        <f t="shared" si="13"/>
        <v>1566</v>
      </c>
      <c r="AC51" s="49">
        <v>0</v>
      </c>
      <c r="AD51" s="54">
        <f t="shared" si="14"/>
        <v>1566</v>
      </c>
      <c r="AE51" s="51">
        <f t="shared" si="15"/>
        <v>1384</v>
      </c>
      <c r="AF51" s="19"/>
    </row>
    <row r="52" spans="1:32" s="17" customFormat="1" ht="10.5" customHeight="1">
      <c r="A52" s="47"/>
      <c r="B52" s="48" t="s">
        <v>50</v>
      </c>
      <c r="C52" s="49">
        <v>1263</v>
      </c>
      <c r="D52" s="50">
        <v>550</v>
      </c>
      <c r="E52" s="50">
        <v>414</v>
      </c>
      <c r="F52" s="50">
        <f t="shared" si="9"/>
        <v>2227</v>
      </c>
      <c r="G52" s="49">
        <v>0</v>
      </c>
      <c r="H52" s="50">
        <v>8</v>
      </c>
      <c r="I52" s="50">
        <v>0</v>
      </c>
      <c r="J52" s="51">
        <f t="shared" si="10"/>
        <v>8</v>
      </c>
      <c r="K52" s="49">
        <v>0</v>
      </c>
      <c r="L52" s="50">
        <v>530</v>
      </c>
      <c r="M52" s="50">
        <v>13</v>
      </c>
      <c r="N52" s="51">
        <f t="shared" si="11"/>
        <v>543</v>
      </c>
      <c r="O52" s="53"/>
      <c r="P52" s="53"/>
      <c r="Q52" s="47"/>
      <c r="R52" s="48" t="s">
        <v>50</v>
      </c>
      <c r="S52" s="49">
        <v>0</v>
      </c>
      <c r="T52" s="50">
        <v>0</v>
      </c>
      <c r="U52" s="50">
        <v>0</v>
      </c>
      <c r="V52" s="51">
        <f t="shared" si="8"/>
        <v>0</v>
      </c>
      <c r="W52" s="49">
        <v>0</v>
      </c>
      <c r="X52" s="50">
        <v>0</v>
      </c>
      <c r="Y52" s="50">
        <v>0</v>
      </c>
      <c r="Z52" s="50">
        <f t="shared" si="12"/>
        <v>0</v>
      </c>
      <c r="AA52" s="49">
        <v>2306</v>
      </c>
      <c r="AB52" s="49">
        <f t="shared" si="13"/>
        <v>5084</v>
      </c>
      <c r="AC52" s="49">
        <v>0</v>
      </c>
      <c r="AD52" s="54">
        <f t="shared" si="14"/>
        <v>5084</v>
      </c>
      <c r="AE52" s="51">
        <f t="shared" si="15"/>
        <v>2778</v>
      </c>
      <c r="AF52" s="19"/>
    </row>
    <row r="53" spans="1:32" s="17" customFormat="1" ht="10.5" customHeight="1">
      <c r="A53" s="47"/>
      <c r="B53" s="48" t="s">
        <v>51</v>
      </c>
      <c r="C53" s="49">
        <v>4087</v>
      </c>
      <c r="D53" s="50">
        <v>0</v>
      </c>
      <c r="E53" s="50">
        <v>0</v>
      </c>
      <c r="F53" s="50">
        <f t="shared" si="9"/>
        <v>4087</v>
      </c>
      <c r="G53" s="49">
        <v>987</v>
      </c>
      <c r="H53" s="50">
        <v>0</v>
      </c>
      <c r="I53" s="50">
        <v>0</v>
      </c>
      <c r="J53" s="51">
        <f t="shared" si="10"/>
        <v>987</v>
      </c>
      <c r="K53" s="49">
        <v>35</v>
      </c>
      <c r="L53" s="50">
        <v>0</v>
      </c>
      <c r="M53" s="50">
        <v>0</v>
      </c>
      <c r="N53" s="51">
        <f t="shared" si="11"/>
        <v>35</v>
      </c>
      <c r="O53" s="53"/>
      <c r="P53" s="53"/>
      <c r="Q53" s="47"/>
      <c r="R53" s="48" t="s">
        <v>51</v>
      </c>
      <c r="S53" s="49">
        <v>0</v>
      </c>
      <c r="T53" s="50">
        <v>0</v>
      </c>
      <c r="U53" s="50">
        <v>0</v>
      </c>
      <c r="V53" s="51">
        <f t="shared" si="8"/>
        <v>0</v>
      </c>
      <c r="W53" s="49">
        <v>0</v>
      </c>
      <c r="X53" s="50">
        <v>0</v>
      </c>
      <c r="Y53" s="50">
        <v>0</v>
      </c>
      <c r="Z53" s="50">
        <f t="shared" si="12"/>
        <v>0</v>
      </c>
      <c r="AA53" s="49">
        <v>4761</v>
      </c>
      <c r="AB53" s="49">
        <f t="shared" si="13"/>
        <v>9870</v>
      </c>
      <c r="AC53" s="49">
        <v>0</v>
      </c>
      <c r="AD53" s="54">
        <f t="shared" si="14"/>
        <v>9870</v>
      </c>
      <c r="AE53" s="51">
        <f t="shared" si="15"/>
        <v>5109</v>
      </c>
      <c r="AF53" s="19"/>
    </row>
    <row r="54" spans="1:32" s="17" customFormat="1" ht="10.5" customHeight="1">
      <c r="A54" s="47"/>
      <c r="B54" s="48" t="s">
        <v>52</v>
      </c>
      <c r="C54" s="49">
        <v>3532</v>
      </c>
      <c r="D54" s="50">
        <v>0</v>
      </c>
      <c r="E54" s="50">
        <v>0</v>
      </c>
      <c r="F54" s="50">
        <f t="shared" si="9"/>
        <v>3532</v>
      </c>
      <c r="G54" s="49">
        <v>874</v>
      </c>
      <c r="H54" s="50">
        <v>0</v>
      </c>
      <c r="I54" s="50">
        <v>0</v>
      </c>
      <c r="J54" s="51">
        <f t="shared" si="10"/>
        <v>874</v>
      </c>
      <c r="K54" s="49">
        <v>28</v>
      </c>
      <c r="L54" s="50">
        <v>0</v>
      </c>
      <c r="M54" s="50">
        <v>0</v>
      </c>
      <c r="N54" s="51">
        <f t="shared" si="11"/>
        <v>28</v>
      </c>
      <c r="O54" s="53"/>
      <c r="P54" s="53"/>
      <c r="Q54" s="47"/>
      <c r="R54" s="48" t="s">
        <v>52</v>
      </c>
      <c r="S54" s="49">
        <v>0</v>
      </c>
      <c r="T54" s="50">
        <v>0</v>
      </c>
      <c r="U54" s="50">
        <v>0</v>
      </c>
      <c r="V54" s="51">
        <f t="shared" si="8"/>
        <v>0</v>
      </c>
      <c r="W54" s="49">
        <v>0</v>
      </c>
      <c r="X54" s="50">
        <v>0</v>
      </c>
      <c r="Y54" s="50">
        <v>0</v>
      </c>
      <c r="Z54" s="50">
        <f t="shared" si="12"/>
        <v>0</v>
      </c>
      <c r="AA54" s="49">
        <v>3758</v>
      </c>
      <c r="AB54" s="49">
        <f t="shared" si="13"/>
        <v>8192</v>
      </c>
      <c r="AC54" s="49">
        <v>0</v>
      </c>
      <c r="AD54" s="54">
        <f t="shared" si="14"/>
        <v>8192</v>
      </c>
      <c r="AE54" s="51">
        <f t="shared" si="15"/>
        <v>4434</v>
      </c>
      <c r="AF54" s="19"/>
    </row>
    <row r="55" spans="1:32" s="17" customFormat="1" ht="10.5" customHeight="1">
      <c r="A55" s="47"/>
      <c r="B55" s="48" t="s">
        <v>53</v>
      </c>
      <c r="C55" s="49">
        <v>3562</v>
      </c>
      <c r="D55" s="50">
        <v>435</v>
      </c>
      <c r="E55" s="50">
        <v>1908</v>
      </c>
      <c r="F55" s="50">
        <f t="shared" si="9"/>
        <v>5905</v>
      </c>
      <c r="G55" s="49">
        <v>0</v>
      </c>
      <c r="H55" s="50">
        <v>22</v>
      </c>
      <c r="I55" s="50">
        <v>0</v>
      </c>
      <c r="J55" s="51">
        <f t="shared" si="10"/>
        <v>22</v>
      </c>
      <c r="K55" s="49">
        <v>0</v>
      </c>
      <c r="L55" s="50">
        <v>1223</v>
      </c>
      <c r="M55" s="50">
        <v>88</v>
      </c>
      <c r="N55" s="51">
        <f t="shared" si="11"/>
        <v>1311</v>
      </c>
      <c r="O55" s="53"/>
      <c r="P55" s="53"/>
      <c r="Q55" s="47"/>
      <c r="R55" s="48" t="s">
        <v>53</v>
      </c>
      <c r="S55" s="49">
        <v>0</v>
      </c>
      <c r="T55" s="50">
        <v>0</v>
      </c>
      <c r="U55" s="50">
        <v>0</v>
      </c>
      <c r="V55" s="51">
        <f t="shared" si="8"/>
        <v>0</v>
      </c>
      <c r="W55" s="49">
        <v>0</v>
      </c>
      <c r="X55" s="50">
        <v>0</v>
      </c>
      <c r="Y55" s="50">
        <v>0</v>
      </c>
      <c r="Z55" s="50">
        <f t="shared" si="12"/>
        <v>0</v>
      </c>
      <c r="AA55" s="49">
        <v>4167</v>
      </c>
      <c r="AB55" s="49">
        <f t="shared" si="13"/>
        <v>11405</v>
      </c>
      <c r="AC55" s="49">
        <v>0</v>
      </c>
      <c r="AD55" s="54">
        <f t="shared" si="14"/>
        <v>11405</v>
      </c>
      <c r="AE55" s="51">
        <f t="shared" si="15"/>
        <v>7238</v>
      </c>
      <c r="AF55" s="19"/>
    </row>
    <row r="56" spans="1:32" s="17" customFormat="1" ht="10.5" customHeight="1">
      <c r="A56" s="47"/>
      <c r="B56" s="48" t="s">
        <v>54</v>
      </c>
      <c r="C56" s="49">
        <v>0</v>
      </c>
      <c r="D56" s="50">
        <v>1653</v>
      </c>
      <c r="E56" s="50">
        <v>268</v>
      </c>
      <c r="F56" s="50">
        <f t="shared" si="9"/>
        <v>1921</v>
      </c>
      <c r="G56" s="49">
        <v>0</v>
      </c>
      <c r="H56" s="50">
        <v>107</v>
      </c>
      <c r="I56" s="50">
        <v>0</v>
      </c>
      <c r="J56" s="51">
        <f t="shared" si="10"/>
        <v>107</v>
      </c>
      <c r="K56" s="49">
        <v>0</v>
      </c>
      <c r="L56" s="50">
        <v>316</v>
      </c>
      <c r="M56" s="50">
        <v>0</v>
      </c>
      <c r="N56" s="51">
        <f t="shared" si="11"/>
        <v>316</v>
      </c>
      <c r="O56" s="53"/>
      <c r="P56" s="53"/>
      <c r="Q56" s="47"/>
      <c r="R56" s="48" t="s">
        <v>54</v>
      </c>
      <c r="S56" s="49">
        <v>0</v>
      </c>
      <c r="T56" s="50">
        <v>0</v>
      </c>
      <c r="U56" s="50">
        <v>0</v>
      </c>
      <c r="V56" s="51">
        <f t="shared" si="8"/>
        <v>0</v>
      </c>
      <c r="W56" s="49">
        <v>0</v>
      </c>
      <c r="X56" s="50">
        <v>0</v>
      </c>
      <c r="Y56" s="50">
        <v>0</v>
      </c>
      <c r="Z56" s="50">
        <f t="shared" si="12"/>
        <v>0</v>
      </c>
      <c r="AA56" s="49">
        <v>1048</v>
      </c>
      <c r="AB56" s="49">
        <f t="shared" si="13"/>
        <v>3392</v>
      </c>
      <c r="AC56" s="49">
        <v>0</v>
      </c>
      <c r="AD56" s="54">
        <f t="shared" si="14"/>
        <v>3392</v>
      </c>
      <c r="AE56" s="51">
        <f t="shared" si="15"/>
        <v>2344</v>
      </c>
      <c r="AF56" s="19"/>
    </row>
    <row r="57" spans="1:32" s="17" customFormat="1" ht="10.5" customHeight="1">
      <c r="A57" s="47"/>
      <c r="B57" s="48" t="s">
        <v>55</v>
      </c>
      <c r="C57" s="49">
        <v>0</v>
      </c>
      <c r="D57" s="50">
        <v>3290</v>
      </c>
      <c r="E57" s="50">
        <v>0</v>
      </c>
      <c r="F57" s="50">
        <f t="shared" si="9"/>
        <v>3290</v>
      </c>
      <c r="G57" s="49">
        <v>0</v>
      </c>
      <c r="H57" s="50">
        <v>933</v>
      </c>
      <c r="I57" s="50">
        <v>0</v>
      </c>
      <c r="J57" s="51">
        <f t="shared" si="10"/>
        <v>933</v>
      </c>
      <c r="K57" s="49">
        <v>0</v>
      </c>
      <c r="L57" s="50">
        <v>446</v>
      </c>
      <c r="M57" s="50">
        <v>0</v>
      </c>
      <c r="N57" s="51">
        <f t="shared" si="11"/>
        <v>446</v>
      </c>
      <c r="O57" s="53"/>
      <c r="P57" s="53"/>
      <c r="Q57" s="47"/>
      <c r="R57" s="48" t="s">
        <v>55</v>
      </c>
      <c r="S57" s="49">
        <v>0</v>
      </c>
      <c r="T57" s="50">
        <v>0</v>
      </c>
      <c r="U57" s="50">
        <v>0</v>
      </c>
      <c r="V57" s="51">
        <f t="shared" si="8"/>
        <v>0</v>
      </c>
      <c r="W57" s="49">
        <v>0</v>
      </c>
      <c r="X57" s="50">
        <v>0</v>
      </c>
      <c r="Y57" s="50">
        <v>0</v>
      </c>
      <c r="Z57" s="50">
        <f t="shared" si="12"/>
        <v>0</v>
      </c>
      <c r="AA57" s="49">
        <v>1733</v>
      </c>
      <c r="AB57" s="49">
        <f t="shared" si="13"/>
        <v>6402</v>
      </c>
      <c r="AC57" s="49">
        <v>0</v>
      </c>
      <c r="AD57" s="54">
        <f t="shared" si="14"/>
        <v>6402</v>
      </c>
      <c r="AE57" s="51">
        <f t="shared" si="15"/>
        <v>4669</v>
      </c>
      <c r="AF57" s="19"/>
    </row>
    <row r="58" spans="1:32" s="17" customFormat="1" ht="10.5" customHeight="1">
      <c r="A58" s="47"/>
      <c r="B58" s="48" t="s">
        <v>56</v>
      </c>
      <c r="C58" s="49">
        <v>0</v>
      </c>
      <c r="D58" s="50">
        <v>1885</v>
      </c>
      <c r="E58" s="50">
        <v>0</v>
      </c>
      <c r="F58" s="50">
        <f t="shared" si="9"/>
        <v>1885</v>
      </c>
      <c r="G58" s="49">
        <v>0</v>
      </c>
      <c r="H58" s="50">
        <v>685</v>
      </c>
      <c r="I58" s="50">
        <v>0</v>
      </c>
      <c r="J58" s="51">
        <f t="shared" si="10"/>
        <v>685</v>
      </c>
      <c r="K58" s="49">
        <v>0</v>
      </c>
      <c r="L58" s="50">
        <v>241</v>
      </c>
      <c r="M58" s="50">
        <v>0</v>
      </c>
      <c r="N58" s="51">
        <f t="shared" si="11"/>
        <v>241</v>
      </c>
      <c r="O58" s="53"/>
      <c r="P58" s="53"/>
      <c r="Q58" s="47"/>
      <c r="R58" s="48" t="s">
        <v>56</v>
      </c>
      <c r="S58" s="49">
        <v>0</v>
      </c>
      <c r="T58" s="50">
        <v>0</v>
      </c>
      <c r="U58" s="50">
        <v>0</v>
      </c>
      <c r="V58" s="51">
        <f t="shared" si="8"/>
        <v>0</v>
      </c>
      <c r="W58" s="49">
        <v>0</v>
      </c>
      <c r="X58" s="50">
        <v>0</v>
      </c>
      <c r="Y58" s="50">
        <v>0</v>
      </c>
      <c r="Z58" s="50">
        <f t="shared" si="12"/>
        <v>0</v>
      </c>
      <c r="AA58" s="49">
        <v>917</v>
      </c>
      <c r="AB58" s="49">
        <f t="shared" si="13"/>
        <v>3728</v>
      </c>
      <c r="AC58" s="49">
        <v>0</v>
      </c>
      <c r="AD58" s="54">
        <f t="shared" si="14"/>
        <v>3728</v>
      </c>
      <c r="AE58" s="51">
        <f t="shared" si="15"/>
        <v>2811</v>
      </c>
      <c r="AF58" s="19"/>
    </row>
    <row r="59" spans="1:32" s="17" customFormat="1" ht="10.5" customHeight="1">
      <c r="A59" s="47"/>
      <c r="B59" s="48" t="s">
        <v>57</v>
      </c>
      <c r="C59" s="49">
        <v>2493</v>
      </c>
      <c r="D59" s="50">
        <v>478</v>
      </c>
      <c r="E59" s="50">
        <v>961</v>
      </c>
      <c r="F59" s="50">
        <f t="shared" si="9"/>
        <v>3932</v>
      </c>
      <c r="G59" s="49">
        <v>0</v>
      </c>
      <c r="H59" s="50">
        <v>15</v>
      </c>
      <c r="I59" s="50">
        <v>0</v>
      </c>
      <c r="J59" s="51">
        <f t="shared" si="10"/>
        <v>15</v>
      </c>
      <c r="K59" s="49">
        <v>0</v>
      </c>
      <c r="L59" s="50">
        <v>1054</v>
      </c>
      <c r="M59" s="50">
        <v>22</v>
      </c>
      <c r="N59" s="51">
        <f t="shared" si="11"/>
        <v>1076</v>
      </c>
      <c r="O59" s="53"/>
      <c r="P59" s="53"/>
      <c r="Q59" s="47"/>
      <c r="R59" s="48" t="s">
        <v>57</v>
      </c>
      <c r="S59" s="49">
        <v>0</v>
      </c>
      <c r="T59" s="50">
        <v>0</v>
      </c>
      <c r="U59" s="50">
        <v>0</v>
      </c>
      <c r="V59" s="51">
        <f t="shared" si="8"/>
        <v>0</v>
      </c>
      <c r="W59" s="49">
        <v>0</v>
      </c>
      <c r="X59" s="50">
        <v>0</v>
      </c>
      <c r="Y59" s="50">
        <v>0</v>
      </c>
      <c r="Z59" s="50">
        <f t="shared" si="12"/>
        <v>0</v>
      </c>
      <c r="AA59" s="49">
        <v>3367</v>
      </c>
      <c r="AB59" s="49">
        <f t="shared" si="13"/>
        <v>8390</v>
      </c>
      <c r="AC59" s="49">
        <v>0</v>
      </c>
      <c r="AD59" s="54">
        <f t="shared" si="14"/>
        <v>8390</v>
      </c>
      <c r="AE59" s="51">
        <f t="shared" si="15"/>
        <v>5023</v>
      </c>
      <c r="AF59" s="19"/>
    </row>
    <row r="60" spans="1:32" s="17" customFormat="1" ht="10.5" customHeight="1">
      <c r="A60" s="47"/>
      <c r="B60" s="48" t="s">
        <v>58</v>
      </c>
      <c r="C60" s="49">
        <v>0</v>
      </c>
      <c r="D60" s="50">
        <v>2413</v>
      </c>
      <c r="E60" s="50">
        <v>289</v>
      </c>
      <c r="F60" s="50">
        <f t="shared" si="9"/>
        <v>2702</v>
      </c>
      <c r="G60" s="49">
        <v>0</v>
      </c>
      <c r="H60" s="50">
        <v>126</v>
      </c>
      <c r="I60" s="50">
        <v>0</v>
      </c>
      <c r="J60" s="51">
        <f t="shared" si="10"/>
        <v>126</v>
      </c>
      <c r="K60" s="49">
        <v>0</v>
      </c>
      <c r="L60" s="50">
        <v>395</v>
      </c>
      <c r="M60" s="50">
        <v>0</v>
      </c>
      <c r="N60" s="51">
        <f t="shared" si="11"/>
        <v>395</v>
      </c>
      <c r="O60" s="53"/>
      <c r="P60" s="53"/>
      <c r="Q60" s="47"/>
      <c r="R60" s="48" t="s">
        <v>58</v>
      </c>
      <c r="S60" s="49">
        <v>0</v>
      </c>
      <c r="T60" s="50">
        <v>0</v>
      </c>
      <c r="U60" s="50">
        <v>0</v>
      </c>
      <c r="V60" s="51">
        <f t="shared" si="8"/>
        <v>0</v>
      </c>
      <c r="W60" s="49">
        <v>0</v>
      </c>
      <c r="X60" s="50">
        <v>0</v>
      </c>
      <c r="Y60" s="50">
        <v>0</v>
      </c>
      <c r="Z60" s="50">
        <f t="shared" si="12"/>
        <v>0</v>
      </c>
      <c r="AA60" s="49">
        <v>2038</v>
      </c>
      <c r="AB60" s="49">
        <f t="shared" si="13"/>
        <v>5261</v>
      </c>
      <c r="AC60" s="49">
        <v>0</v>
      </c>
      <c r="AD60" s="54">
        <f t="shared" si="14"/>
        <v>5261</v>
      </c>
      <c r="AE60" s="51">
        <f t="shared" si="15"/>
        <v>3223</v>
      </c>
      <c r="AF60" s="19"/>
    </row>
    <row r="61" spans="1:32" s="17" customFormat="1" ht="10.5" customHeight="1">
      <c r="A61" s="47"/>
      <c r="B61" s="48" t="s">
        <v>59</v>
      </c>
      <c r="C61" s="49">
        <v>0</v>
      </c>
      <c r="D61" s="50">
        <v>1584</v>
      </c>
      <c r="E61" s="50">
        <v>0</v>
      </c>
      <c r="F61" s="50">
        <f t="shared" si="9"/>
        <v>1584</v>
      </c>
      <c r="G61" s="49">
        <v>0</v>
      </c>
      <c r="H61" s="50">
        <v>576</v>
      </c>
      <c r="I61" s="50">
        <v>0</v>
      </c>
      <c r="J61" s="51">
        <f t="shared" si="10"/>
        <v>576</v>
      </c>
      <c r="K61" s="49">
        <v>0</v>
      </c>
      <c r="L61" s="50">
        <v>285</v>
      </c>
      <c r="M61" s="50">
        <v>0</v>
      </c>
      <c r="N61" s="51">
        <f t="shared" si="11"/>
        <v>285</v>
      </c>
      <c r="O61" s="53"/>
      <c r="P61" s="53"/>
      <c r="Q61" s="47"/>
      <c r="R61" s="48" t="s">
        <v>59</v>
      </c>
      <c r="S61" s="49">
        <v>0</v>
      </c>
      <c r="T61" s="50">
        <v>9</v>
      </c>
      <c r="U61" s="50">
        <v>0</v>
      </c>
      <c r="V61" s="51">
        <f t="shared" si="8"/>
        <v>9</v>
      </c>
      <c r="W61" s="49">
        <v>0</v>
      </c>
      <c r="X61" s="50">
        <v>36</v>
      </c>
      <c r="Y61" s="50">
        <v>0</v>
      </c>
      <c r="Z61" s="50">
        <f t="shared" si="12"/>
        <v>36</v>
      </c>
      <c r="AA61" s="49">
        <v>315</v>
      </c>
      <c r="AB61" s="49">
        <f t="shared" si="13"/>
        <v>2805</v>
      </c>
      <c r="AC61" s="49">
        <v>0</v>
      </c>
      <c r="AD61" s="54">
        <f t="shared" si="14"/>
        <v>2805</v>
      </c>
      <c r="AE61" s="51">
        <f t="shared" si="15"/>
        <v>2490</v>
      </c>
      <c r="AF61" s="19"/>
    </row>
    <row r="62" spans="1:32" s="17" customFormat="1" ht="10.5" customHeight="1">
      <c r="A62" s="47"/>
      <c r="B62" s="48" t="s">
        <v>60</v>
      </c>
      <c r="C62" s="49">
        <v>0</v>
      </c>
      <c r="D62" s="50">
        <v>2667</v>
      </c>
      <c r="E62" s="50">
        <v>1419</v>
      </c>
      <c r="F62" s="50">
        <f t="shared" si="9"/>
        <v>4086</v>
      </c>
      <c r="G62" s="49">
        <v>0</v>
      </c>
      <c r="H62" s="50">
        <v>611</v>
      </c>
      <c r="I62" s="50">
        <v>0</v>
      </c>
      <c r="J62" s="51">
        <f t="shared" si="10"/>
        <v>611</v>
      </c>
      <c r="K62" s="49">
        <v>0</v>
      </c>
      <c r="L62" s="50">
        <v>810</v>
      </c>
      <c r="M62" s="50">
        <v>0</v>
      </c>
      <c r="N62" s="51">
        <f t="shared" si="11"/>
        <v>810</v>
      </c>
      <c r="O62" s="53"/>
      <c r="P62" s="53"/>
      <c r="Q62" s="47"/>
      <c r="R62" s="48" t="s">
        <v>60</v>
      </c>
      <c r="S62" s="49">
        <v>0</v>
      </c>
      <c r="T62" s="50">
        <v>8</v>
      </c>
      <c r="U62" s="50">
        <v>0</v>
      </c>
      <c r="V62" s="51">
        <f t="shared" si="8"/>
        <v>8</v>
      </c>
      <c r="W62" s="49">
        <v>0</v>
      </c>
      <c r="X62" s="50">
        <v>145</v>
      </c>
      <c r="Y62" s="50">
        <v>0</v>
      </c>
      <c r="Z62" s="50">
        <f t="shared" si="12"/>
        <v>145</v>
      </c>
      <c r="AA62" s="49">
        <v>677</v>
      </c>
      <c r="AB62" s="49">
        <f t="shared" si="13"/>
        <v>6337</v>
      </c>
      <c r="AC62" s="49">
        <v>0</v>
      </c>
      <c r="AD62" s="54">
        <f t="shared" si="14"/>
        <v>6337</v>
      </c>
      <c r="AE62" s="51">
        <f t="shared" si="15"/>
        <v>5660</v>
      </c>
      <c r="AF62" s="19"/>
    </row>
    <row r="63" spans="1:32" s="17" customFormat="1" ht="10.5" customHeight="1">
      <c r="A63" s="47"/>
      <c r="B63" s="48" t="s">
        <v>61</v>
      </c>
      <c r="C63" s="49">
        <v>0</v>
      </c>
      <c r="D63" s="50">
        <v>2397</v>
      </c>
      <c r="E63" s="50">
        <v>1355</v>
      </c>
      <c r="F63" s="50">
        <f t="shared" si="9"/>
        <v>3752</v>
      </c>
      <c r="G63" s="49">
        <v>0</v>
      </c>
      <c r="H63" s="50">
        <v>475</v>
      </c>
      <c r="I63" s="50">
        <v>0</v>
      </c>
      <c r="J63" s="51">
        <f t="shared" si="10"/>
        <v>475</v>
      </c>
      <c r="K63" s="49">
        <v>0</v>
      </c>
      <c r="L63" s="50">
        <v>324</v>
      </c>
      <c r="M63" s="50">
        <v>0</v>
      </c>
      <c r="N63" s="51">
        <f t="shared" si="11"/>
        <v>324</v>
      </c>
      <c r="O63" s="53"/>
      <c r="P63" s="53"/>
      <c r="Q63" s="47"/>
      <c r="R63" s="48" t="s">
        <v>61</v>
      </c>
      <c r="S63" s="49">
        <v>0</v>
      </c>
      <c r="T63" s="50">
        <v>8</v>
      </c>
      <c r="U63" s="50">
        <v>0</v>
      </c>
      <c r="V63" s="51">
        <f t="shared" si="8"/>
        <v>8</v>
      </c>
      <c r="W63" s="49">
        <v>0</v>
      </c>
      <c r="X63" s="50">
        <v>150</v>
      </c>
      <c r="Y63" s="50">
        <v>0</v>
      </c>
      <c r="Z63" s="50">
        <f t="shared" si="12"/>
        <v>150</v>
      </c>
      <c r="AA63" s="49">
        <v>638</v>
      </c>
      <c r="AB63" s="49">
        <f t="shared" si="13"/>
        <v>5347</v>
      </c>
      <c r="AC63" s="49">
        <v>0</v>
      </c>
      <c r="AD63" s="54">
        <f t="shared" si="14"/>
        <v>5347</v>
      </c>
      <c r="AE63" s="51">
        <f t="shared" si="15"/>
        <v>4709</v>
      </c>
      <c r="AF63" s="19"/>
    </row>
    <row r="64" spans="1:32" s="17" customFormat="1" ht="10.5" customHeight="1">
      <c r="A64" s="47"/>
      <c r="B64" s="48" t="s">
        <v>62</v>
      </c>
      <c r="C64" s="49">
        <v>0</v>
      </c>
      <c r="D64" s="50">
        <v>2347</v>
      </c>
      <c r="E64" s="50">
        <v>668</v>
      </c>
      <c r="F64" s="50">
        <f t="shared" si="9"/>
        <v>3015</v>
      </c>
      <c r="G64" s="49">
        <v>0</v>
      </c>
      <c r="H64" s="50">
        <v>518</v>
      </c>
      <c r="I64" s="50">
        <v>0</v>
      </c>
      <c r="J64" s="51">
        <f t="shared" si="10"/>
        <v>518</v>
      </c>
      <c r="K64" s="49">
        <v>0</v>
      </c>
      <c r="L64" s="50">
        <v>750</v>
      </c>
      <c r="M64" s="50">
        <v>0</v>
      </c>
      <c r="N64" s="51">
        <f t="shared" si="11"/>
        <v>750</v>
      </c>
      <c r="O64" s="53"/>
      <c r="P64" s="53"/>
      <c r="Q64" s="47"/>
      <c r="R64" s="48" t="s">
        <v>62</v>
      </c>
      <c r="S64" s="49">
        <v>0</v>
      </c>
      <c r="T64" s="50">
        <v>8</v>
      </c>
      <c r="U64" s="50">
        <v>0</v>
      </c>
      <c r="V64" s="51">
        <f t="shared" si="8"/>
        <v>8</v>
      </c>
      <c r="W64" s="49">
        <v>0</v>
      </c>
      <c r="X64" s="50">
        <v>175</v>
      </c>
      <c r="Y64" s="50">
        <v>0</v>
      </c>
      <c r="Z64" s="50">
        <f t="shared" si="12"/>
        <v>175</v>
      </c>
      <c r="AA64" s="49">
        <v>921</v>
      </c>
      <c r="AB64" s="49">
        <f t="shared" si="13"/>
        <v>5387</v>
      </c>
      <c r="AC64" s="49">
        <v>0</v>
      </c>
      <c r="AD64" s="54">
        <f t="shared" si="14"/>
        <v>5387</v>
      </c>
      <c r="AE64" s="51">
        <f t="shared" si="15"/>
        <v>4466</v>
      </c>
      <c r="AF64" s="19"/>
    </row>
    <row r="65" spans="1:32" s="17" customFormat="1" ht="10.5" customHeight="1">
      <c r="A65" s="47"/>
      <c r="B65" s="48" t="s">
        <v>63</v>
      </c>
      <c r="C65" s="49">
        <v>0</v>
      </c>
      <c r="D65" s="50">
        <v>3475</v>
      </c>
      <c r="E65" s="50">
        <v>1729</v>
      </c>
      <c r="F65" s="50">
        <f t="shared" si="9"/>
        <v>5204</v>
      </c>
      <c r="G65" s="49">
        <v>0</v>
      </c>
      <c r="H65" s="50">
        <v>745</v>
      </c>
      <c r="I65" s="50">
        <v>0</v>
      </c>
      <c r="J65" s="51">
        <f t="shared" si="10"/>
        <v>745</v>
      </c>
      <c r="K65" s="49">
        <v>0</v>
      </c>
      <c r="L65" s="50">
        <v>369</v>
      </c>
      <c r="M65" s="50">
        <v>0</v>
      </c>
      <c r="N65" s="51">
        <f t="shared" si="11"/>
        <v>369</v>
      </c>
      <c r="O65" s="53"/>
      <c r="P65" s="53"/>
      <c r="Q65" s="47"/>
      <c r="R65" s="48" t="s">
        <v>63</v>
      </c>
      <c r="S65" s="49">
        <v>0</v>
      </c>
      <c r="T65" s="50">
        <v>12</v>
      </c>
      <c r="U65" s="50">
        <v>0</v>
      </c>
      <c r="V65" s="51">
        <f t="shared" si="8"/>
        <v>12</v>
      </c>
      <c r="W65" s="49">
        <v>0</v>
      </c>
      <c r="X65" s="50">
        <v>178</v>
      </c>
      <c r="Y65" s="50">
        <v>0</v>
      </c>
      <c r="Z65" s="50">
        <f t="shared" si="12"/>
        <v>178</v>
      </c>
      <c r="AA65" s="49">
        <v>908</v>
      </c>
      <c r="AB65" s="49">
        <f t="shared" si="13"/>
        <v>7416</v>
      </c>
      <c r="AC65" s="49">
        <v>0</v>
      </c>
      <c r="AD65" s="54">
        <f t="shared" si="14"/>
        <v>7416</v>
      </c>
      <c r="AE65" s="51">
        <f t="shared" si="15"/>
        <v>6508</v>
      </c>
      <c r="AF65" s="19"/>
    </row>
    <row r="66" spans="1:32" s="17" customFormat="1" ht="10.5" customHeight="1">
      <c r="A66" s="47"/>
      <c r="B66" s="48" t="s">
        <v>64</v>
      </c>
      <c r="C66" s="49">
        <v>0</v>
      </c>
      <c r="D66" s="50">
        <v>455</v>
      </c>
      <c r="E66" s="50">
        <v>0</v>
      </c>
      <c r="F66" s="50">
        <f t="shared" si="9"/>
        <v>455</v>
      </c>
      <c r="G66" s="49">
        <v>0</v>
      </c>
      <c r="H66" s="50">
        <v>111</v>
      </c>
      <c r="I66" s="50">
        <v>0</v>
      </c>
      <c r="J66" s="51">
        <f t="shared" si="10"/>
        <v>111</v>
      </c>
      <c r="K66" s="49">
        <v>0</v>
      </c>
      <c r="L66" s="50">
        <v>0</v>
      </c>
      <c r="M66" s="50">
        <v>0</v>
      </c>
      <c r="N66" s="51">
        <f t="shared" si="11"/>
        <v>0</v>
      </c>
      <c r="O66" s="53"/>
      <c r="P66" s="53"/>
      <c r="Q66" s="47"/>
      <c r="R66" s="48" t="s">
        <v>64</v>
      </c>
      <c r="S66" s="49">
        <v>0</v>
      </c>
      <c r="T66" s="50">
        <v>0</v>
      </c>
      <c r="U66" s="50">
        <v>0</v>
      </c>
      <c r="V66" s="51">
        <f t="shared" si="8"/>
        <v>0</v>
      </c>
      <c r="W66" s="49">
        <v>0</v>
      </c>
      <c r="X66" s="50">
        <v>3</v>
      </c>
      <c r="Y66" s="50">
        <v>0</v>
      </c>
      <c r="Z66" s="50">
        <f t="shared" si="12"/>
        <v>3</v>
      </c>
      <c r="AA66" s="49">
        <v>490</v>
      </c>
      <c r="AB66" s="49">
        <f t="shared" si="13"/>
        <v>1059</v>
      </c>
      <c r="AC66" s="49">
        <v>20</v>
      </c>
      <c r="AD66" s="54">
        <f t="shared" si="14"/>
        <v>1079</v>
      </c>
      <c r="AE66" s="51">
        <f t="shared" si="15"/>
        <v>589</v>
      </c>
      <c r="AF66" s="19"/>
    </row>
    <row r="67" spans="1:32" s="17" customFormat="1" ht="10.5" customHeight="1">
      <c r="A67" s="47"/>
      <c r="B67" s="48" t="s">
        <v>65</v>
      </c>
      <c r="C67" s="49">
        <v>558</v>
      </c>
      <c r="D67" s="50">
        <v>0</v>
      </c>
      <c r="E67" s="50">
        <v>0</v>
      </c>
      <c r="F67" s="50">
        <f t="shared" si="9"/>
        <v>558</v>
      </c>
      <c r="G67" s="49">
        <v>52</v>
      </c>
      <c r="H67" s="50">
        <v>0</v>
      </c>
      <c r="I67" s="50">
        <v>0</v>
      </c>
      <c r="J67" s="51">
        <f t="shared" si="10"/>
        <v>52</v>
      </c>
      <c r="K67" s="49">
        <v>47</v>
      </c>
      <c r="L67" s="50">
        <v>0</v>
      </c>
      <c r="M67" s="50">
        <v>0</v>
      </c>
      <c r="N67" s="51">
        <f t="shared" si="11"/>
        <v>47</v>
      </c>
      <c r="O67" s="53"/>
      <c r="P67" s="53"/>
      <c r="Q67" s="47"/>
      <c r="R67" s="48" t="s">
        <v>65</v>
      </c>
      <c r="S67" s="49">
        <v>0</v>
      </c>
      <c r="T67" s="50">
        <v>0</v>
      </c>
      <c r="U67" s="50">
        <v>0</v>
      </c>
      <c r="V67" s="51">
        <f t="shared" si="8"/>
        <v>0</v>
      </c>
      <c r="W67" s="49">
        <v>0</v>
      </c>
      <c r="X67" s="50">
        <v>0</v>
      </c>
      <c r="Y67" s="50">
        <v>0</v>
      </c>
      <c r="Z67" s="50">
        <f t="shared" si="12"/>
        <v>0</v>
      </c>
      <c r="AA67" s="49">
        <v>548</v>
      </c>
      <c r="AB67" s="49">
        <f t="shared" si="13"/>
        <v>1205</v>
      </c>
      <c r="AC67" s="49">
        <v>81</v>
      </c>
      <c r="AD67" s="54">
        <f t="shared" si="14"/>
        <v>1286</v>
      </c>
      <c r="AE67" s="51">
        <f t="shared" si="15"/>
        <v>738</v>
      </c>
      <c r="AF67" s="19"/>
    </row>
    <row r="68" spans="1:32" s="17" customFormat="1" ht="10.5" customHeight="1">
      <c r="A68" s="47"/>
      <c r="B68" s="48" t="s">
        <v>66</v>
      </c>
      <c r="C68" s="49">
        <v>1014</v>
      </c>
      <c r="D68" s="50">
        <v>0</v>
      </c>
      <c r="E68" s="50">
        <v>0</v>
      </c>
      <c r="F68" s="50">
        <f t="shared" si="9"/>
        <v>1014</v>
      </c>
      <c r="G68" s="49">
        <v>37</v>
      </c>
      <c r="H68" s="50">
        <v>0</v>
      </c>
      <c r="I68" s="50">
        <v>0</v>
      </c>
      <c r="J68" s="51">
        <f t="shared" si="10"/>
        <v>37</v>
      </c>
      <c r="K68" s="49">
        <v>101</v>
      </c>
      <c r="L68" s="50">
        <v>0</v>
      </c>
      <c r="M68" s="50">
        <v>0</v>
      </c>
      <c r="N68" s="51">
        <f t="shared" si="11"/>
        <v>101</v>
      </c>
      <c r="O68" s="53"/>
      <c r="P68" s="53"/>
      <c r="Q68" s="47"/>
      <c r="R68" s="48" t="s">
        <v>66</v>
      </c>
      <c r="S68" s="49">
        <v>0</v>
      </c>
      <c r="T68" s="50">
        <v>0</v>
      </c>
      <c r="U68" s="50">
        <v>0</v>
      </c>
      <c r="V68" s="51">
        <f t="shared" si="8"/>
        <v>0</v>
      </c>
      <c r="W68" s="49">
        <v>114</v>
      </c>
      <c r="X68" s="50">
        <v>0</v>
      </c>
      <c r="Y68" s="50">
        <v>0</v>
      </c>
      <c r="Z68" s="50">
        <f t="shared" si="12"/>
        <v>114</v>
      </c>
      <c r="AA68" s="49">
        <v>626</v>
      </c>
      <c r="AB68" s="49">
        <f t="shared" si="13"/>
        <v>1892</v>
      </c>
      <c r="AC68" s="49">
        <v>0</v>
      </c>
      <c r="AD68" s="54">
        <f t="shared" si="14"/>
        <v>1892</v>
      </c>
      <c r="AE68" s="51">
        <f t="shared" si="15"/>
        <v>1266</v>
      </c>
      <c r="AF68" s="19"/>
    </row>
    <row r="69" spans="1:32" s="17" customFormat="1" ht="10.5" customHeight="1">
      <c r="A69" s="47"/>
      <c r="B69" s="48" t="s">
        <v>67</v>
      </c>
      <c r="C69" s="49">
        <v>0</v>
      </c>
      <c r="D69" s="50">
        <v>2909</v>
      </c>
      <c r="E69" s="50">
        <v>1398</v>
      </c>
      <c r="F69" s="50">
        <f aca="true" t="shared" si="16" ref="F69:F78">C69+D69+E69</f>
        <v>4307</v>
      </c>
      <c r="G69" s="49">
        <v>0</v>
      </c>
      <c r="H69" s="50">
        <v>445</v>
      </c>
      <c r="I69" s="50">
        <v>456</v>
      </c>
      <c r="J69" s="51">
        <f aca="true" t="shared" si="17" ref="J69:J78">G69+H69+I69</f>
        <v>901</v>
      </c>
      <c r="K69" s="49">
        <v>0</v>
      </c>
      <c r="L69" s="50">
        <v>260</v>
      </c>
      <c r="M69" s="50">
        <v>0</v>
      </c>
      <c r="N69" s="51">
        <f aca="true" t="shared" si="18" ref="N69:N78">K69+L69+M69</f>
        <v>260</v>
      </c>
      <c r="O69" s="53"/>
      <c r="P69" s="53"/>
      <c r="Q69" s="47"/>
      <c r="R69" s="48" t="s">
        <v>67</v>
      </c>
      <c r="S69" s="49">
        <v>0</v>
      </c>
      <c r="T69" s="50">
        <v>0</v>
      </c>
      <c r="U69" s="50">
        <v>0</v>
      </c>
      <c r="V69" s="51">
        <f t="shared" si="8"/>
        <v>0</v>
      </c>
      <c r="W69" s="49">
        <v>0</v>
      </c>
      <c r="X69" s="50">
        <v>247</v>
      </c>
      <c r="Y69" s="50">
        <v>0</v>
      </c>
      <c r="Z69" s="50">
        <f aca="true" t="shared" si="19" ref="Z69:Z78">W69+X69+Y69</f>
        <v>247</v>
      </c>
      <c r="AA69" s="49">
        <v>1664</v>
      </c>
      <c r="AB69" s="49">
        <f aca="true" t="shared" si="20" ref="AB69:AB78">AA69+Z69+V69+N69+J69+F69</f>
        <v>7379</v>
      </c>
      <c r="AC69" s="49">
        <v>416</v>
      </c>
      <c r="AD69" s="54">
        <f aca="true" t="shared" si="21" ref="AD69:AD79">AB69+AC69</f>
        <v>7795</v>
      </c>
      <c r="AE69" s="51">
        <f aca="true" t="shared" si="22" ref="AE69:AE79">AD69-AA69</f>
        <v>6131</v>
      </c>
      <c r="AF69" s="19"/>
    </row>
    <row r="70" spans="1:32" s="17" customFormat="1" ht="10.5" customHeight="1">
      <c r="A70" s="47"/>
      <c r="B70" s="48" t="s">
        <v>68</v>
      </c>
      <c r="C70" s="49">
        <v>0</v>
      </c>
      <c r="D70" s="50">
        <v>2075</v>
      </c>
      <c r="E70" s="50">
        <v>402</v>
      </c>
      <c r="F70" s="50">
        <f t="shared" si="16"/>
        <v>2477</v>
      </c>
      <c r="G70" s="49">
        <v>0</v>
      </c>
      <c r="H70" s="50">
        <v>126</v>
      </c>
      <c r="I70" s="50">
        <v>53</v>
      </c>
      <c r="J70" s="51">
        <f t="shared" si="17"/>
        <v>179</v>
      </c>
      <c r="K70" s="49">
        <v>0</v>
      </c>
      <c r="L70" s="50">
        <v>567</v>
      </c>
      <c r="M70" s="50">
        <v>4</v>
      </c>
      <c r="N70" s="51">
        <f t="shared" si="18"/>
        <v>571</v>
      </c>
      <c r="O70" s="53"/>
      <c r="P70" s="53"/>
      <c r="Q70" s="47"/>
      <c r="R70" s="48" t="s">
        <v>68</v>
      </c>
      <c r="S70" s="49">
        <v>0</v>
      </c>
      <c r="T70" s="50">
        <v>5</v>
      </c>
      <c r="U70" s="50">
        <v>0</v>
      </c>
      <c r="V70" s="51">
        <f t="shared" si="8"/>
        <v>5</v>
      </c>
      <c r="W70" s="49">
        <v>0</v>
      </c>
      <c r="X70" s="50">
        <v>0</v>
      </c>
      <c r="Y70" s="50">
        <v>0</v>
      </c>
      <c r="Z70" s="50">
        <f t="shared" si="19"/>
        <v>0</v>
      </c>
      <c r="AA70" s="49">
        <v>592</v>
      </c>
      <c r="AB70" s="49">
        <f t="shared" si="20"/>
        <v>3824</v>
      </c>
      <c r="AC70" s="49">
        <v>0</v>
      </c>
      <c r="AD70" s="54">
        <f t="shared" si="21"/>
        <v>3824</v>
      </c>
      <c r="AE70" s="51">
        <f t="shared" si="22"/>
        <v>3232</v>
      </c>
      <c r="AF70" s="19"/>
    </row>
    <row r="71" spans="1:32" s="17" customFormat="1" ht="10.5" customHeight="1">
      <c r="A71" s="47"/>
      <c r="B71" s="48" t="s">
        <v>69</v>
      </c>
      <c r="C71" s="49">
        <v>0</v>
      </c>
      <c r="D71" s="50">
        <v>1987</v>
      </c>
      <c r="E71" s="50">
        <v>752</v>
      </c>
      <c r="F71" s="50">
        <f t="shared" si="16"/>
        <v>2739</v>
      </c>
      <c r="G71" s="49">
        <v>0</v>
      </c>
      <c r="H71" s="50">
        <v>155</v>
      </c>
      <c r="I71" s="50">
        <v>83</v>
      </c>
      <c r="J71" s="51">
        <f t="shared" si="17"/>
        <v>238</v>
      </c>
      <c r="K71" s="49">
        <v>0</v>
      </c>
      <c r="L71" s="50">
        <v>415</v>
      </c>
      <c r="M71" s="50">
        <v>12</v>
      </c>
      <c r="N71" s="51">
        <f t="shared" si="18"/>
        <v>427</v>
      </c>
      <c r="O71" s="53"/>
      <c r="P71" s="53"/>
      <c r="Q71" s="47"/>
      <c r="R71" s="48" t="s">
        <v>69</v>
      </c>
      <c r="S71" s="49">
        <v>0</v>
      </c>
      <c r="T71" s="50">
        <v>5</v>
      </c>
      <c r="U71" s="50">
        <v>0</v>
      </c>
      <c r="V71" s="51">
        <f t="shared" si="8"/>
        <v>5</v>
      </c>
      <c r="W71" s="49">
        <v>0</v>
      </c>
      <c r="X71" s="50">
        <v>0</v>
      </c>
      <c r="Y71" s="50">
        <v>0</v>
      </c>
      <c r="Z71" s="50">
        <f t="shared" si="19"/>
        <v>0</v>
      </c>
      <c r="AA71" s="49">
        <v>375</v>
      </c>
      <c r="AB71" s="49">
        <f t="shared" si="20"/>
        <v>3784</v>
      </c>
      <c r="AC71" s="49">
        <v>50</v>
      </c>
      <c r="AD71" s="54">
        <f t="shared" si="21"/>
        <v>3834</v>
      </c>
      <c r="AE71" s="51">
        <f t="shared" si="22"/>
        <v>3459</v>
      </c>
      <c r="AF71" s="19"/>
    </row>
    <row r="72" spans="1:32" s="17" customFormat="1" ht="10.5" customHeight="1">
      <c r="A72" s="47"/>
      <c r="B72" s="48" t="s">
        <v>70</v>
      </c>
      <c r="C72" s="49">
        <v>0</v>
      </c>
      <c r="D72" s="50">
        <v>1919</v>
      </c>
      <c r="E72" s="50">
        <v>650</v>
      </c>
      <c r="F72" s="50">
        <f t="shared" si="16"/>
        <v>2569</v>
      </c>
      <c r="G72" s="49">
        <v>0</v>
      </c>
      <c r="H72" s="50">
        <v>510</v>
      </c>
      <c r="I72" s="50">
        <v>145</v>
      </c>
      <c r="J72" s="51">
        <f t="shared" si="17"/>
        <v>655</v>
      </c>
      <c r="K72" s="49">
        <v>0</v>
      </c>
      <c r="L72" s="50">
        <v>680</v>
      </c>
      <c r="M72" s="50">
        <v>0</v>
      </c>
      <c r="N72" s="51">
        <f t="shared" si="18"/>
        <v>680</v>
      </c>
      <c r="O72" s="53"/>
      <c r="P72" s="53"/>
      <c r="Q72" s="47"/>
      <c r="R72" s="48" t="s">
        <v>70</v>
      </c>
      <c r="S72" s="49">
        <v>0</v>
      </c>
      <c r="T72" s="50">
        <v>0</v>
      </c>
      <c r="U72" s="50">
        <v>0</v>
      </c>
      <c r="V72" s="51">
        <f t="shared" si="8"/>
        <v>0</v>
      </c>
      <c r="W72" s="49">
        <v>0</v>
      </c>
      <c r="X72" s="50">
        <v>137</v>
      </c>
      <c r="Y72" s="50">
        <v>0</v>
      </c>
      <c r="Z72" s="50">
        <f t="shared" si="19"/>
        <v>137</v>
      </c>
      <c r="AA72" s="49">
        <v>20</v>
      </c>
      <c r="AB72" s="49">
        <f t="shared" si="20"/>
        <v>4061</v>
      </c>
      <c r="AC72" s="49">
        <v>600</v>
      </c>
      <c r="AD72" s="54">
        <f t="shared" si="21"/>
        <v>4661</v>
      </c>
      <c r="AE72" s="51">
        <f t="shared" si="22"/>
        <v>4641</v>
      </c>
      <c r="AF72" s="19"/>
    </row>
    <row r="73" spans="1:32" s="17" customFormat="1" ht="10.5" customHeight="1">
      <c r="A73" s="47"/>
      <c r="B73" s="48" t="s">
        <v>71</v>
      </c>
      <c r="C73" s="49">
        <v>0</v>
      </c>
      <c r="D73" s="50">
        <v>1484</v>
      </c>
      <c r="E73" s="50">
        <v>0</v>
      </c>
      <c r="F73" s="50">
        <f t="shared" si="16"/>
        <v>1484</v>
      </c>
      <c r="G73" s="49">
        <v>0</v>
      </c>
      <c r="H73" s="50">
        <v>508</v>
      </c>
      <c r="I73" s="50">
        <v>0</v>
      </c>
      <c r="J73" s="51">
        <f t="shared" si="17"/>
        <v>508</v>
      </c>
      <c r="K73" s="49">
        <v>0</v>
      </c>
      <c r="L73" s="50">
        <v>236</v>
      </c>
      <c r="M73" s="50">
        <v>0</v>
      </c>
      <c r="N73" s="51">
        <f t="shared" si="18"/>
        <v>236</v>
      </c>
      <c r="O73" s="53"/>
      <c r="P73" s="53"/>
      <c r="Q73" s="47"/>
      <c r="R73" s="48" t="s">
        <v>71</v>
      </c>
      <c r="S73" s="49">
        <v>0</v>
      </c>
      <c r="T73" s="50">
        <v>11</v>
      </c>
      <c r="U73" s="50">
        <v>0</v>
      </c>
      <c r="V73" s="51">
        <f t="shared" si="8"/>
        <v>11</v>
      </c>
      <c r="W73" s="49">
        <v>0</v>
      </c>
      <c r="X73" s="50">
        <v>819</v>
      </c>
      <c r="Y73" s="50">
        <v>0</v>
      </c>
      <c r="Z73" s="50">
        <f t="shared" si="19"/>
        <v>819</v>
      </c>
      <c r="AA73" s="49">
        <v>31</v>
      </c>
      <c r="AB73" s="49">
        <f t="shared" si="20"/>
        <v>3089</v>
      </c>
      <c r="AC73" s="49">
        <v>0</v>
      </c>
      <c r="AD73" s="54">
        <f t="shared" si="21"/>
        <v>3089</v>
      </c>
      <c r="AE73" s="51">
        <f t="shared" si="22"/>
        <v>3058</v>
      </c>
      <c r="AF73" s="19"/>
    </row>
    <row r="74" spans="1:32" s="17" customFormat="1" ht="10.5" customHeight="1">
      <c r="A74" s="47"/>
      <c r="B74" s="48" t="s">
        <v>72</v>
      </c>
      <c r="C74" s="49">
        <v>0</v>
      </c>
      <c r="D74" s="50">
        <v>1507</v>
      </c>
      <c r="E74" s="50">
        <v>223</v>
      </c>
      <c r="F74" s="50">
        <f t="shared" si="16"/>
        <v>1730</v>
      </c>
      <c r="G74" s="49">
        <v>0</v>
      </c>
      <c r="H74" s="50">
        <v>618</v>
      </c>
      <c r="I74" s="50">
        <v>0</v>
      </c>
      <c r="J74" s="51">
        <f t="shared" si="17"/>
        <v>618</v>
      </c>
      <c r="K74" s="49">
        <v>0</v>
      </c>
      <c r="L74" s="50">
        <v>311</v>
      </c>
      <c r="M74" s="50">
        <v>0</v>
      </c>
      <c r="N74" s="51">
        <f t="shared" si="18"/>
        <v>311</v>
      </c>
      <c r="O74" s="53"/>
      <c r="P74" s="53"/>
      <c r="Q74" s="47"/>
      <c r="R74" s="48" t="s">
        <v>72</v>
      </c>
      <c r="S74" s="49">
        <v>0</v>
      </c>
      <c r="T74" s="50">
        <v>0</v>
      </c>
      <c r="U74" s="50">
        <v>0</v>
      </c>
      <c r="V74" s="51">
        <f t="shared" si="8"/>
        <v>0</v>
      </c>
      <c r="W74" s="49">
        <v>0</v>
      </c>
      <c r="X74" s="50">
        <v>153</v>
      </c>
      <c r="Y74" s="50">
        <v>0</v>
      </c>
      <c r="Z74" s="50">
        <f t="shared" si="19"/>
        <v>153</v>
      </c>
      <c r="AA74" s="49">
        <v>209</v>
      </c>
      <c r="AB74" s="49">
        <f t="shared" si="20"/>
        <v>3021</v>
      </c>
      <c r="AC74" s="49">
        <v>479</v>
      </c>
      <c r="AD74" s="54">
        <f t="shared" si="21"/>
        <v>3500</v>
      </c>
      <c r="AE74" s="51">
        <f t="shared" si="22"/>
        <v>3291</v>
      </c>
      <c r="AF74" s="19"/>
    </row>
    <row r="75" spans="1:32" s="17" customFormat="1" ht="10.5" customHeight="1">
      <c r="A75" s="47"/>
      <c r="B75" s="48" t="s">
        <v>73</v>
      </c>
      <c r="C75" s="49">
        <v>1173</v>
      </c>
      <c r="D75" s="50">
        <v>0</v>
      </c>
      <c r="E75" s="50">
        <v>0</v>
      </c>
      <c r="F75" s="50">
        <f t="shared" si="16"/>
        <v>1173</v>
      </c>
      <c r="G75" s="49">
        <v>63</v>
      </c>
      <c r="H75" s="50">
        <v>0</v>
      </c>
      <c r="I75" s="50">
        <v>0</v>
      </c>
      <c r="J75" s="51">
        <f t="shared" si="17"/>
        <v>63</v>
      </c>
      <c r="K75" s="49">
        <v>47</v>
      </c>
      <c r="L75" s="50">
        <v>0</v>
      </c>
      <c r="M75" s="50">
        <v>0</v>
      </c>
      <c r="N75" s="51">
        <f t="shared" si="18"/>
        <v>47</v>
      </c>
      <c r="O75" s="53"/>
      <c r="P75" s="53"/>
      <c r="Q75" s="47"/>
      <c r="R75" s="48" t="s">
        <v>73</v>
      </c>
      <c r="S75" s="49">
        <v>0</v>
      </c>
      <c r="T75" s="50">
        <v>0</v>
      </c>
      <c r="U75" s="50">
        <v>0</v>
      </c>
      <c r="V75" s="51">
        <f t="shared" si="8"/>
        <v>0</v>
      </c>
      <c r="W75" s="49">
        <v>0</v>
      </c>
      <c r="X75" s="50">
        <v>117</v>
      </c>
      <c r="Y75" s="50">
        <v>0</v>
      </c>
      <c r="Z75" s="50">
        <f t="shared" si="19"/>
        <v>117</v>
      </c>
      <c r="AA75" s="49">
        <v>284</v>
      </c>
      <c r="AB75" s="49">
        <f t="shared" si="20"/>
        <v>1684</v>
      </c>
      <c r="AC75" s="49">
        <v>0</v>
      </c>
      <c r="AD75" s="54">
        <f t="shared" si="21"/>
        <v>1684</v>
      </c>
      <c r="AE75" s="51">
        <f t="shared" si="22"/>
        <v>1400</v>
      </c>
      <c r="AF75" s="19"/>
    </row>
    <row r="76" spans="1:32" s="17" customFormat="1" ht="10.5" customHeight="1">
      <c r="A76" s="47"/>
      <c r="B76" s="48" t="s">
        <v>74</v>
      </c>
      <c r="C76" s="49">
        <v>0</v>
      </c>
      <c r="D76" s="50">
        <v>934</v>
      </c>
      <c r="E76" s="50">
        <v>415</v>
      </c>
      <c r="F76" s="50">
        <f t="shared" si="16"/>
        <v>1349</v>
      </c>
      <c r="G76" s="49">
        <v>0</v>
      </c>
      <c r="H76" s="50">
        <v>41</v>
      </c>
      <c r="I76" s="50">
        <v>5</v>
      </c>
      <c r="J76" s="51">
        <f t="shared" si="17"/>
        <v>46</v>
      </c>
      <c r="K76" s="49">
        <v>0</v>
      </c>
      <c r="L76" s="50">
        <v>306</v>
      </c>
      <c r="M76" s="50">
        <v>30</v>
      </c>
      <c r="N76" s="51">
        <f t="shared" si="18"/>
        <v>336</v>
      </c>
      <c r="O76" s="53"/>
      <c r="P76" s="53"/>
      <c r="Q76" s="47"/>
      <c r="R76" s="48" t="s">
        <v>74</v>
      </c>
      <c r="S76" s="49">
        <v>0</v>
      </c>
      <c r="T76" s="50">
        <v>2</v>
      </c>
      <c r="U76" s="50">
        <v>0</v>
      </c>
      <c r="V76" s="51">
        <f t="shared" si="8"/>
        <v>2</v>
      </c>
      <c r="W76" s="49">
        <v>0</v>
      </c>
      <c r="X76" s="50">
        <v>0</v>
      </c>
      <c r="Y76" s="50">
        <v>0</v>
      </c>
      <c r="Z76" s="50">
        <f t="shared" si="19"/>
        <v>0</v>
      </c>
      <c r="AA76" s="49">
        <v>494</v>
      </c>
      <c r="AB76" s="49">
        <f t="shared" si="20"/>
        <v>2227</v>
      </c>
      <c r="AC76" s="49">
        <v>0</v>
      </c>
      <c r="AD76" s="54">
        <f t="shared" si="21"/>
        <v>2227</v>
      </c>
      <c r="AE76" s="51">
        <f t="shared" si="22"/>
        <v>1733</v>
      </c>
      <c r="AF76" s="19"/>
    </row>
    <row r="77" spans="1:32" s="17" customFormat="1" ht="10.5" customHeight="1">
      <c r="A77" s="47"/>
      <c r="B77" s="48" t="s">
        <v>75</v>
      </c>
      <c r="C77" s="49">
        <v>0</v>
      </c>
      <c r="D77" s="50">
        <v>696</v>
      </c>
      <c r="E77" s="50">
        <v>256</v>
      </c>
      <c r="F77" s="50">
        <f t="shared" si="16"/>
        <v>952</v>
      </c>
      <c r="G77" s="49">
        <v>0</v>
      </c>
      <c r="H77" s="50">
        <v>263</v>
      </c>
      <c r="I77" s="50">
        <v>0</v>
      </c>
      <c r="J77" s="51">
        <f t="shared" si="17"/>
        <v>263</v>
      </c>
      <c r="K77" s="49">
        <v>0</v>
      </c>
      <c r="L77" s="50">
        <v>176</v>
      </c>
      <c r="M77" s="50">
        <v>0</v>
      </c>
      <c r="N77" s="51">
        <f t="shared" si="18"/>
        <v>176</v>
      </c>
      <c r="O77" s="53"/>
      <c r="P77" s="53"/>
      <c r="Q77" s="47"/>
      <c r="R77" s="48" t="s">
        <v>75</v>
      </c>
      <c r="S77" s="49">
        <v>0</v>
      </c>
      <c r="T77" s="50">
        <v>5</v>
      </c>
      <c r="U77" s="50">
        <v>0</v>
      </c>
      <c r="V77" s="51">
        <f t="shared" si="8"/>
        <v>5</v>
      </c>
      <c r="W77" s="49">
        <v>0</v>
      </c>
      <c r="X77" s="50">
        <v>63</v>
      </c>
      <c r="Y77" s="50">
        <v>0</v>
      </c>
      <c r="Z77" s="50">
        <f t="shared" si="19"/>
        <v>63</v>
      </c>
      <c r="AA77" s="49">
        <v>120</v>
      </c>
      <c r="AB77" s="49">
        <f t="shared" si="20"/>
        <v>1579</v>
      </c>
      <c r="AC77" s="49">
        <v>250</v>
      </c>
      <c r="AD77" s="54">
        <f t="shared" si="21"/>
        <v>1829</v>
      </c>
      <c r="AE77" s="51">
        <f t="shared" si="22"/>
        <v>1709</v>
      </c>
      <c r="AF77" s="19"/>
    </row>
    <row r="78" spans="1:32" s="17" customFormat="1" ht="10.5" customHeight="1" thickBot="1">
      <c r="A78" s="56"/>
      <c r="B78" s="57" t="s">
        <v>76</v>
      </c>
      <c r="C78" s="58">
        <v>22</v>
      </c>
      <c r="D78" s="52">
        <v>0</v>
      </c>
      <c r="E78" s="52">
        <v>0</v>
      </c>
      <c r="F78" s="52">
        <f t="shared" si="16"/>
        <v>22</v>
      </c>
      <c r="G78" s="58">
        <v>42</v>
      </c>
      <c r="H78" s="52">
        <v>0</v>
      </c>
      <c r="I78" s="52">
        <v>0</v>
      </c>
      <c r="J78" s="59">
        <f t="shared" si="17"/>
        <v>42</v>
      </c>
      <c r="K78" s="58">
        <v>26</v>
      </c>
      <c r="L78" s="52">
        <v>0</v>
      </c>
      <c r="M78" s="52">
        <v>0</v>
      </c>
      <c r="N78" s="59">
        <f t="shared" si="18"/>
        <v>26</v>
      </c>
      <c r="O78" s="53"/>
      <c r="P78" s="53"/>
      <c r="Q78" s="56"/>
      <c r="R78" s="57" t="s">
        <v>76</v>
      </c>
      <c r="S78" s="58">
        <v>0</v>
      </c>
      <c r="T78" s="52">
        <v>0</v>
      </c>
      <c r="U78" s="52">
        <v>0</v>
      </c>
      <c r="V78" s="59">
        <f t="shared" si="8"/>
        <v>0</v>
      </c>
      <c r="W78" s="58">
        <v>5</v>
      </c>
      <c r="X78" s="52">
        <v>0</v>
      </c>
      <c r="Y78" s="52">
        <v>0</v>
      </c>
      <c r="Z78" s="52">
        <f t="shared" si="19"/>
        <v>5</v>
      </c>
      <c r="AA78" s="60">
        <v>3</v>
      </c>
      <c r="AB78" s="58">
        <f t="shared" si="20"/>
        <v>98</v>
      </c>
      <c r="AC78" s="60">
        <v>0</v>
      </c>
      <c r="AD78" s="61">
        <f t="shared" si="21"/>
        <v>98</v>
      </c>
      <c r="AE78" s="59">
        <f t="shared" si="22"/>
        <v>95</v>
      </c>
      <c r="AF78" s="19"/>
    </row>
    <row r="79" spans="1:32" s="17" customFormat="1" ht="11.25" customHeight="1" thickBot="1">
      <c r="A79" s="56"/>
      <c r="B79" s="57" t="s">
        <v>77</v>
      </c>
      <c r="C79" s="62">
        <f aca="true" t="shared" si="23" ref="C79:J79">SUM(C5:C78)</f>
        <v>503231</v>
      </c>
      <c r="D79" s="63">
        <f t="shared" si="23"/>
        <v>268453</v>
      </c>
      <c r="E79" s="63">
        <f t="shared" si="23"/>
        <v>264680</v>
      </c>
      <c r="F79" s="64">
        <f t="shared" si="23"/>
        <v>1036364</v>
      </c>
      <c r="G79" s="62">
        <f t="shared" si="23"/>
        <v>39491</v>
      </c>
      <c r="H79" s="63">
        <f t="shared" si="23"/>
        <v>20965</v>
      </c>
      <c r="I79" s="63">
        <f t="shared" si="23"/>
        <v>6121</v>
      </c>
      <c r="J79" s="64">
        <f t="shared" si="23"/>
        <v>66577</v>
      </c>
      <c r="K79" s="62">
        <f aca="true" t="shared" si="24" ref="K79:V79">SUM(K5:K78)</f>
        <v>44785</v>
      </c>
      <c r="L79" s="63">
        <f t="shared" si="24"/>
        <v>85792</v>
      </c>
      <c r="M79" s="63">
        <f t="shared" si="24"/>
        <v>6698</v>
      </c>
      <c r="N79" s="64">
        <f>SUM(N5:N78)</f>
        <v>137275</v>
      </c>
      <c r="O79" s="53"/>
      <c r="P79" s="53"/>
      <c r="Q79" s="56"/>
      <c r="R79" s="57" t="s">
        <v>77</v>
      </c>
      <c r="S79" s="62">
        <f t="shared" si="24"/>
        <v>1187</v>
      </c>
      <c r="T79" s="63">
        <f t="shared" si="24"/>
        <v>1758</v>
      </c>
      <c r="U79" s="63">
        <f t="shared" si="24"/>
        <v>3294</v>
      </c>
      <c r="V79" s="64">
        <f t="shared" si="24"/>
        <v>6239</v>
      </c>
      <c r="W79" s="62">
        <f aca="true" t="shared" si="25" ref="W79:AC79">SUM(W5:W78)</f>
        <v>16025</v>
      </c>
      <c r="X79" s="63">
        <f t="shared" si="25"/>
        <v>5517</v>
      </c>
      <c r="Y79" s="63">
        <f t="shared" si="25"/>
        <v>4064</v>
      </c>
      <c r="Z79" s="64">
        <f t="shared" si="25"/>
        <v>25606</v>
      </c>
      <c r="AA79" s="60">
        <f t="shared" si="25"/>
        <v>173397</v>
      </c>
      <c r="AB79" s="65">
        <f t="shared" si="25"/>
        <v>1445458</v>
      </c>
      <c r="AC79" s="60">
        <f t="shared" si="25"/>
        <v>3046</v>
      </c>
      <c r="AD79" s="66">
        <f t="shared" si="21"/>
        <v>1448504</v>
      </c>
      <c r="AE79" s="64">
        <f t="shared" si="22"/>
        <v>1275107</v>
      </c>
      <c r="AF79" s="19"/>
    </row>
    <row r="80" spans="1:31" s="17" customFormat="1" ht="10.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41"/>
      <c r="P80" s="41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17" customFormat="1" ht="10.5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41"/>
      <c r="P81" s="41"/>
      <c r="Q81" s="39"/>
      <c r="R81" s="39"/>
      <c r="S81" s="39"/>
      <c r="T81" s="39"/>
      <c r="U81" s="39"/>
      <c r="V81" s="39"/>
      <c r="W81" s="39"/>
      <c r="X81" s="41"/>
      <c r="Y81" s="41"/>
      <c r="Z81" s="41"/>
      <c r="AA81" s="41"/>
      <c r="AB81" s="67"/>
      <c r="AC81" s="67"/>
      <c r="AD81" s="41"/>
      <c r="AE81" s="41"/>
    </row>
    <row r="82" spans="1:31" s="17" customFormat="1" ht="10.5" customHeight="1">
      <c r="A82" s="39"/>
      <c r="B82" s="39"/>
      <c r="C82" s="6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1"/>
      <c r="P82" s="41"/>
      <c r="Q82" s="39"/>
      <c r="R82" s="39"/>
      <c r="S82" s="39"/>
      <c r="T82" s="39"/>
      <c r="U82" s="39"/>
      <c r="V82" s="39"/>
      <c r="W82" s="39"/>
      <c r="X82" s="41"/>
      <c r="Y82" s="41"/>
      <c r="Z82" s="41"/>
      <c r="AA82" s="41"/>
      <c r="AB82" s="41"/>
      <c r="AC82" s="41"/>
      <c r="AD82" s="41"/>
      <c r="AE82" s="41"/>
    </row>
    <row r="83" spans="1:31" s="17" customFormat="1" ht="10.5" customHeight="1">
      <c r="A83" s="39"/>
      <c r="B83" s="39"/>
      <c r="C83" s="68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41"/>
      <c r="P83" s="41"/>
      <c r="Q83" s="39"/>
      <c r="R83" s="39"/>
      <c r="S83" s="39"/>
      <c r="T83" s="39"/>
      <c r="U83" s="39"/>
      <c r="V83" s="39"/>
      <c r="W83" s="39"/>
      <c r="X83" s="41"/>
      <c r="Y83" s="67"/>
      <c r="Z83" s="41"/>
      <c r="AA83" s="41"/>
      <c r="AB83" s="41"/>
      <c r="AC83" s="41"/>
      <c r="AD83" s="41"/>
      <c r="AE83" s="41"/>
    </row>
    <row r="84" spans="1:31" s="17" customFormat="1" ht="10.5" customHeight="1">
      <c r="A84" s="39"/>
      <c r="B84" s="39"/>
      <c r="C84" s="39"/>
      <c r="D84" s="39"/>
      <c r="E84" s="39"/>
      <c r="F84" s="39"/>
      <c r="G84" s="41"/>
      <c r="H84" s="39"/>
      <c r="I84" s="39"/>
      <c r="J84" s="39"/>
      <c r="K84" s="39"/>
      <c r="L84" s="69"/>
      <c r="M84" s="39"/>
      <c r="N84" s="39"/>
      <c r="O84" s="41"/>
      <c r="P84" s="41"/>
      <c r="Q84" s="39"/>
      <c r="R84" s="39"/>
      <c r="S84" s="39"/>
      <c r="T84" s="39"/>
      <c r="U84" s="39"/>
      <c r="V84" s="39"/>
      <c r="W84" s="39"/>
      <c r="X84" s="41"/>
      <c r="Y84" s="41"/>
      <c r="Z84" s="41"/>
      <c r="AA84" s="41"/>
      <c r="AB84" s="68"/>
      <c r="AC84" s="41"/>
      <c r="AD84" s="41"/>
      <c r="AE84" s="41"/>
    </row>
    <row r="85" spans="1:31" s="17" customFormat="1" ht="10.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41"/>
      <c r="P85" s="41"/>
      <c r="Q85" s="39"/>
      <c r="R85" s="39"/>
      <c r="S85" s="39"/>
      <c r="T85" s="39"/>
      <c r="U85" s="39"/>
      <c r="V85" s="39"/>
      <c r="W85" s="39"/>
      <c r="X85" s="41"/>
      <c r="Y85" s="41"/>
      <c r="Z85" s="41"/>
      <c r="AA85" s="41"/>
      <c r="AB85" s="68"/>
      <c r="AC85" s="41"/>
      <c r="AD85" s="41"/>
      <c r="AE85" s="41"/>
    </row>
    <row r="86" spans="1:31" s="17" customFormat="1" ht="10.5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1"/>
      <c r="P86" s="41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7" customFormat="1" ht="10.5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41"/>
      <c r="P87" s="41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17" customFormat="1" ht="10.5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41"/>
      <c r="P88" s="41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17" customFormat="1" ht="10.5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41"/>
      <c r="P89" s="41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7" customFormat="1" ht="10.5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41"/>
      <c r="P90" s="41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17" customFormat="1" ht="10.5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41"/>
      <c r="P91" s="41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17" customFormat="1" ht="10.5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41"/>
      <c r="P92" s="41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7" customFormat="1" ht="10.5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41"/>
      <c r="P93" s="41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17" customFormat="1" ht="10.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41"/>
      <c r="P94" s="41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17" customFormat="1" ht="10.5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41"/>
      <c r="P95" s="41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7" customFormat="1" ht="10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41"/>
      <c r="P96" s="41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17" customFormat="1" ht="10.5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41"/>
      <c r="P97" s="41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17" customFormat="1" ht="10.5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41"/>
      <c r="P98" s="41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17" customFormat="1" ht="10.5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41"/>
      <c r="P99" s="41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7" customFormat="1" ht="10.5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41"/>
      <c r="P100" s="41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17" customFormat="1" ht="10.5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41"/>
      <c r="P101" s="41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17" customFormat="1" ht="10.5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41"/>
      <c r="P102" s="41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17" customFormat="1" ht="10.5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1"/>
      <c r="P103" s="41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17" customFormat="1" ht="10.5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41"/>
      <c r="P104" s="41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17" customFormat="1" ht="10.5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41"/>
      <c r="P105" s="41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17" customFormat="1" ht="10.5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41"/>
      <c r="P106" s="41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17" customFormat="1" ht="10.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41"/>
      <c r="P107" s="41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17" customFormat="1" ht="10.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1"/>
      <c r="P108" s="41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17" customFormat="1" ht="10.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41"/>
      <c r="P109" s="41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17" customFormat="1" ht="10.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41"/>
      <c r="P110" s="41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17" customFormat="1" ht="10.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41"/>
      <c r="P111" s="41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17" customFormat="1" ht="10.5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41"/>
      <c r="P112" s="41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17" customFormat="1" ht="10.5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41"/>
      <c r="P113" s="41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17" customFormat="1" ht="10.5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41"/>
      <c r="P114" s="41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17" customFormat="1" ht="10.5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41"/>
      <c r="P115" s="41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7" customFormat="1" ht="10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41"/>
      <c r="P116" s="41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7" customFormat="1" ht="10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41"/>
      <c r="P117" s="41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7" customFormat="1" ht="10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41"/>
      <c r="P118" s="41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7" customFormat="1" ht="10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41"/>
      <c r="P119" s="41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7" customFormat="1" ht="10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41"/>
      <c r="P120" s="41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7" customFormat="1" ht="10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41"/>
      <c r="P121" s="41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17" customFormat="1" ht="10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41"/>
      <c r="P122" s="41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7" customFormat="1" ht="10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41"/>
      <c r="P123" s="41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7" customFormat="1" ht="10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41"/>
      <c r="P124" s="41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7" customFormat="1" ht="10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41"/>
      <c r="P125" s="41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7" customFormat="1" ht="10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41"/>
      <c r="P126" s="41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7" customFormat="1" ht="10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41"/>
      <c r="P127" s="41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7" customFormat="1" ht="10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1"/>
      <c r="P128" s="41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7" customFormat="1" ht="10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1"/>
      <c r="P129" s="41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7" customFormat="1" ht="10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41"/>
      <c r="P130" s="41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17" customFormat="1" ht="10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41"/>
      <c r="P131" s="41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7" customFormat="1" ht="10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41"/>
      <c r="P132" s="41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17" customFormat="1" ht="10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41"/>
      <c r="P133" s="41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7" customFormat="1" ht="10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41"/>
      <c r="P134" s="41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17" customFormat="1" ht="10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41"/>
      <c r="P135" s="41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17" customFormat="1" ht="10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41"/>
      <c r="P136" s="41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17" customFormat="1" ht="10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41"/>
      <c r="P137" s="41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17" customFormat="1" ht="10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41"/>
      <c r="P138" s="41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7" customFormat="1" ht="10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41"/>
      <c r="P139" s="41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17" customFormat="1" ht="10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41"/>
      <c r="P140" s="41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17" customFormat="1" ht="10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41"/>
      <c r="P141" s="41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7" customFormat="1" ht="10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41"/>
      <c r="P142" s="41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17" customFormat="1" ht="10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41"/>
      <c r="P143" s="41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17" customFormat="1" ht="10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41"/>
      <c r="P144" s="41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17" customFormat="1" ht="10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41"/>
      <c r="P145" s="41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17" customFormat="1" ht="10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41"/>
      <c r="P146" s="41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17" customFormat="1" ht="10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41"/>
      <c r="P147" s="41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17" customFormat="1" ht="10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41"/>
      <c r="P148" s="41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17" customFormat="1" ht="10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41"/>
      <c r="P149" s="41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17" customFormat="1" ht="10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41"/>
      <c r="P150" s="41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17" customFormat="1" ht="10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41"/>
      <c r="P151" s="41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</row>
    <row r="152" spans="1:31" s="17" customFormat="1" ht="10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41"/>
      <c r="P152" s="41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  <row r="153" spans="1:31" s="17" customFormat="1" ht="10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41"/>
      <c r="P153" s="41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</row>
    <row r="154" spans="1:31" s="17" customFormat="1" ht="10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41"/>
      <c r="P154" s="41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</row>
    <row r="155" spans="1:31" s="17" customFormat="1" ht="10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41"/>
      <c r="P155" s="41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</row>
    <row r="156" spans="1:31" s="17" customFormat="1" ht="10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41"/>
      <c r="P156" s="41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</row>
    <row r="157" spans="1:31" s="17" customFormat="1" ht="10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41"/>
      <c r="P157" s="41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</row>
    <row r="158" spans="1:31" s="17" customFormat="1" ht="10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41"/>
      <c r="P158" s="41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</row>
    <row r="159" spans="1:31" s="17" customFormat="1" ht="10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41"/>
      <c r="P159" s="41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</row>
    <row r="160" spans="1:31" s="17" customFormat="1" ht="10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41"/>
      <c r="P160" s="41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</row>
    <row r="161" spans="1:31" s="17" customFormat="1" ht="10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41"/>
      <c r="P161" s="41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  <row r="162" spans="1:31" s="17" customFormat="1" ht="10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41"/>
      <c r="P162" s="41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  <row r="163" spans="1:31" s="17" customFormat="1" ht="10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41"/>
      <c r="P163" s="41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</row>
    <row r="164" spans="1:31" s="17" customFormat="1" ht="10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41"/>
      <c r="P164" s="41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</row>
    <row r="165" spans="1:31" s="17" customFormat="1" ht="10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41"/>
      <c r="P165" s="41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</row>
    <row r="166" spans="1:31" s="17" customFormat="1" ht="10.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41"/>
      <c r="P166" s="41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  <row r="167" spans="1:31" s="17" customFormat="1" ht="10.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41"/>
      <c r="P167" s="41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</row>
    <row r="168" spans="1:31" s="17" customFormat="1" ht="10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41"/>
      <c r="P168" s="41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</row>
    <row r="169" spans="1:31" s="17" customFormat="1" ht="10.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41"/>
      <c r="P169" s="41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</row>
    <row r="170" spans="1:31" s="17" customFormat="1" ht="10.5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41"/>
      <c r="P170" s="41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</row>
    <row r="171" spans="1:31" s="17" customFormat="1" ht="10.5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41"/>
      <c r="P171" s="41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</row>
    <row r="172" spans="1:31" s="17" customFormat="1" ht="10.5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41"/>
      <c r="P172" s="41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</row>
    <row r="173" spans="1:31" s="17" customFormat="1" ht="10.5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41"/>
      <c r="P173" s="41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</row>
    <row r="174" spans="1:31" s="17" customFormat="1" ht="10.5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41"/>
      <c r="P174" s="41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</row>
    <row r="175" spans="1:31" s="17" customFormat="1" ht="10.5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41"/>
      <c r="P175" s="41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</row>
    <row r="176" spans="1:31" s="17" customFormat="1" ht="10.5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41"/>
      <c r="P176" s="41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</row>
    <row r="177" spans="1:31" s="17" customFormat="1" ht="10.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41"/>
      <c r="P177" s="41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</row>
    <row r="178" spans="1:31" s="17" customFormat="1" ht="10.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41"/>
      <c r="P178" s="41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</row>
    <row r="179" spans="1:31" s="17" customFormat="1" ht="10.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41"/>
      <c r="P179" s="41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</row>
    <row r="180" spans="1:31" s="17" customFormat="1" ht="10.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41"/>
      <c r="P180" s="41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</row>
    <row r="181" spans="1:31" s="17" customFormat="1" ht="10.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41"/>
      <c r="P181" s="41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</row>
    <row r="182" spans="1:31" s="17" customFormat="1" ht="10.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41"/>
      <c r="P182" s="41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</row>
    <row r="183" spans="1:31" s="17" customFormat="1" ht="10.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41"/>
      <c r="P183" s="41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  <row r="184" spans="1:31" s="17" customFormat="1" ht="10.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1"/>
      <c r="P184" s="41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</row>
    <row r="185" spans="1:31" s="17" customFormat="1" ht="10.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41"/>
      <c r="P185" s="41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</row>
    <row r="186" spans="1:31" s="17" customFormat="1" ht="10.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41"/>
      <c r="P186" s="41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</row>
    <row r="187" spans="1:31" s="17" customFormat="1" ht="10.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41"/>
      <c r="P187" s="41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  <row r="188" spans="1:31" s="17" customFormat="1" ht="10.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41"/>
      <c r="P188" s="41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</row>
    <row r="189" spans="1:31" s="17" customFormat="1" ht="10.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41"/>
      <c r="P189" s="41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</row>
    <row r="190" spans="1:31" s="17" customFormat="1" ht="10.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41"/>
      <c r="P190" s="41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</row>
    <row r="191" spans="1:31" s="17" customFormat="1" ht="10.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41"/>
      <c r="P191" s="41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</row>
    <row r="192" spans="1:31" s="17" customFormat="1" ht="10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41"/>
      <c r="P192" s="41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</row>
    <row r="193" spans="1:31" s="17" customFormat="1" ht="10.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41"/>
      <c r="P193" s="41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</row>
    <row r="194" spans="1:31" s="17" customFormat="1" ht="10.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41"/>
      <c r="P194" s="41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</row>
    <row r="195" spans="1:31" s="17" customFormat="1" ht="10.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41"/>
      <c r="P195" s="41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</row>
    <row r="196" spans="1:31" s="17" customFormat="1" ht="10.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41"/>
      <c r="P196" s="41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  <row r="197" spans="1:31" s="17" customFormat="1" ht="10.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41"/>
      <c r="P197" s="41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  <row r="198" spans="1:31" s="17" customFormat="1" ht="10.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41"/>
      <c r="P198" s="41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</row>
    <row r="199" spans="1:31" s="17" customFormat="1" ht="10.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41"/>
      <c r="P199" s="41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</row>
    <row r="200" spans="1:31" s="17" customFormat="1" ht="10.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41"/>
      <c r="P200" s="41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</row>
    <row r="201" spans="1:31" s="17" customFormat="1" ht="10.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41"/>
      <c r="P201" s="41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</row>
    <row r="202" spans="1:31" s="17" customFormat="1" ht="10.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41"/>
      <c r="P202" s="41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  <row r="203" spans="1:31" s="17" customFormat="1" ht="10.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41"/>
      <c r="P203" s="41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</row>
    <row r="204" spans="1:31" s="17" customFormat="1" ht="10.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41"/>
      <c r="P204" s="41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  <row r="205" spans="1:31" s="17" customFormat="1" ht="10.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41"/>
      <c r="P205" s="41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</row>
    <row r="206" spans="1:31" s="17" customFormat="1" ht="10.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41"/>
      <c r="P206" s="41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</row>
    <row r="207" spans="1:31" s="17" customFormat="1" ht="10.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41"/>
      <c r="P207" s="41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</row>
    <row r="208" spans="1:31" s="17" customFormat="1" ht="10.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41"/>
      <c r="P208" s="41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  <row r="209" spans="1:31" s="17" customFormat="1" ht="10.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41"/>
      <c r="P209" s="41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  <row r="210" spans="1:31" s="17" customFormat="1" ht="10.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41"/>
      <c r="P210" s="41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</row>
    <row r="211" spans="1:31" s="17" customFormat="1" ht="10.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41"/>
      <c r="P211" s="41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</row>
    <row r="212" spans="1:31" s="17" customFormat="1" ht="10.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41"/>
      <c r="P212" s="41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</row>
    <row r="213" spans="1:31" s="17" customFormat="1" ht="10.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41"/>
      <c r="P213" s="41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</row>
    <row r="214" spans="1:31" s="17" customFormat="1" ht="10.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41"/>
      <c r="P214" s="41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</row>
    <row r="215" spans="1:31" s="17" customFormat="1" ht="10.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1"/>
      <c r="P215" s="41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</row>
    <row r="216" spans="1:31" s="17" customFormat="1" ht="10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41"/>
      <c r="P216" s="41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</row>
    <row r="217" spans="1:31" s="17" customFormat="1" ht="10.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41"/>
      <c r="P217" s="41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  <row r="218" spans="1:31" s="17" customFormat="1" ht="10.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41"/>
      <c r="P218" s="41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</row>
    <row r="219" spans="1:31" s="17" customFormat="1" ht="10.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41"/>
      <c r="P219" s="41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</row>
    <row r="220" spans="1:31" s="17" customFormat="1" ht="10.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41"/>
      <c r="P220" s="41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  <row r="221" spans="1:31" s="17" customFormat="1" ht="10.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41"/>
      <c r="P221" s="41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</row>
    <row r="222" spans="1:31" s="17" customFormat="1" ht="10.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41"/>
      <c r="P222" s="41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</row>
    <row r="223" spans="1:31" s="17" customFormat="1" ht="10.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41"/>
      <c r="P223" s="41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  <row r="224" spans="1:31" s="17" customFormat="1" ht="10.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41"/>
      <c r="P224" s="41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</row>
    <row r="225" spans="1:31" s="17" customFormat="1" ht="10.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41"/>
      <c r="P225" s="41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</row>
    <row r="226" spans="1:31" s="17" customFormat="1" ht="10.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41"/>
      <c r="P226" s="41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</row>
    <row r="227" spans="1:31" s="17" customFormat="1" ht="10.5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41"/>
      <c r="P227" s="41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</row>
    <row r="228" spans="1:31" s="17" customFormat="1" ht="10.5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41"/>
      <c r="P228" s="41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</row>
    <row r="229" spans="1:31" s="17" customFormat="1" ht="10.5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41"/>
      <c r="P229" s="41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  <row r="230" spans="1:31" s="17" customFormat="1" ht="10.5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41"/>
      <c r="P230" s="41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</row>
    <row r="231" spans="1:31" s="17" customFormat="1" ht="10.5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41"/>
      <c r="P231" s="41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</row>
    <row r="232" spans="1:31" s="17" customFormat="1" ht="10.5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41"/>
      <c r="P232" s="41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</row>
    <row r="233" spans="1:31" s="17" customFormat="1" ht="10.5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41"/>
      <c r="P233" s="41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</row>
    <row r="234" spans="1:31" s="17" customFormat="1" ht="10.5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41"/>
      <c r="P234" s="41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</row>
    <row r="235" spans="1:31" s="17" customFormat="1" ht="10.5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41"/>
      <c r="P235" s="41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</row>
    <row r="236" spans="1:31" s="17" customFormat="1" ht="10.5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41"/>
      <c r="P236" s="41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</row>
    <row r="237" spans="1:31" s="17" customFormat="1" ht="10.5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41"/>
      <c r="P237" s="41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</row>
    <row r="238" spans="1:31" s="17" customFormat="1" ht="10.5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41"/>
      <c r="P238" s="41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</row>
    <row r="239" spans="1:31" s="17" customFormat="1" ht="10.5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41"/>
      <c r="P239" s="41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</row>
    <row r="240" spans="1:31" s="17" customFormat="1" ht="10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41"/>
      <c r="P240" s="41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</row>
    <row r="241" spans="1:31" s="17" customFormat="1" ht="10.5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41"/>
      <c r="P241" s="41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</row>
    <row r="242" spans="1:31" s="17" customFormat="1" ht="10.5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41"/>
      <c r="P242" s="41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</row>
    <row r="243" spans="1:31" s="17" customFormat="1" ht="10.5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41"/>
      <c r="P243" s="41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  <row r="244" spans="1:31" s="17" customFormat="1" ht="10.5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41"/>
      <c r="P244" s="41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</row>
    <row r="245" spans="1:31" s="17" customFormat="1" ht="10.5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41"/>
      <c r="P245" s="41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</row>
    <row r="246" spans="1:31" s="17" customFormat="1" ht="10.5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41"/>
      <c r="P246" s="41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</row>
    <row r="247" spans="1:31" s="17" customFormat="1" ht="10.5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41"/>
      <c r="P247" s="41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</row>
    <row r="248" spans="1:31" s="17" customFormat="1" ht="10.5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41"/>
      <c r="P248" s="41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</row>
    <row r="249" spans="1:31" s="17" customFormat="1" ht="10.5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41"/>
      <c r="P249" s="41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</row>
    <row r="250" spans="1:31" s="17" customFormat="1" ht="10.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41"/>
      <c r="P250" s="41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  <row r="251" spans="1:31" s="17" customFormat="1" ht="10.5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41"/>
      <c r="P251" s="41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  <row r="252" spans="1:31" s="17" customFormat="1" ht="10.5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41"/>
      <c r="P252" s="41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</row>
    <row r="253" spans="1:31" s="17" customFormat="1" ht="10.5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41"/>
      <c r="P253" s="41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</row>
    <row r="254" spans="1:31" s="17" customFormat="1" ht="10.5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41"/>
      <c r="P254" s="41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</row>
    <row r="255" spans="1:31" s="17" customFormat="1" ht="10.5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41"/>
      <c r="P255" s="41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</row>
    <row r="256" spans="1:31" s="17" customFormat="1" ht="10.5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41"/>
      <c r="P256" s="41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</row>
    <row r="257" spans="1:31" s="17" customFormat="1" ht="10.5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41"/>
      <c r="P257" s="41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</row>
    <row r="258" spans="1:31" s="17" customFormat="1" ht="10.5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41"/>
      <c r="P258" s="41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</row>
    <row r="259" spans="1:31" s="17" customFormat="1" ht="10.5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41"/>
      <c r="P259" s="41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  <row r="260" spans="1:31" s="17" customFormat="1" ht="10.5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41"/>
      <c r="P260" s="41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</row>
    <row r="261" spans="1:31" s="17" customFormat="1" ht="10.5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41"/>
      <c r="P261" s="41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</row>
    <row r="262" spans="1:31" s="17" customFormat="1" ht="10.5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41"/>
      <c r="P262" s="41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</row>
    <row r="263" spans="1:31" s="17" customFormat="1" ht="10.5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41"/>
      <c r="P263" s="41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</row>
    <row r="264" spans="1:31" s="17" customFormat="1" ht="10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41"/>
      <c r="P264" s="41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</row>
    <row r="265" spans="1:31" s="17" customFormat="1" ht="10.5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41"/>
      <c r="P265" s="41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  <row r="266" spans="1:31" s="17" customFormat="1" ht="10.5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41"/>
      <c r="P266" s="41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</row>
    <row r="267" spans="1:31" s="17" customFormat="1" ht="10.5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41"/>
      <c r="P267" s="41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</row>
    <row r="268" spans="1:31" s="17" customFormat="1" ht="10.5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41"/>
      <c r="P268" s="41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</row>
    <row r="269" spans="1:31" s="17" customFormat="1" ht="10.5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41"/>
      <c r="P269" s="41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</row>
    <row r="270" spans="1:31" s="17" customFormat="1" ht="10.5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41"/>
      <c r="P270" s="41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</row>
    <row r="271" spans="1:31" s="17" customFormat="1" ht="10.5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41"/>
      <c r="P271" s="41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  <row r="272" spans="1:31" s="17" customFormat="1" ht="10.5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41"/>
      <c r="P272" s="41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</row>
    <row r="273" spans="1:31" s="17" customFormat="1" ht="10.5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41"/>
      <c r="P273" s="41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</row>
    <row r="274" spans="1:31" s="17" customFormat="1" ht="10.5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41"/>
      <c r="P274" s="41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</row>
    <row r="275" spans="1:31" s="17" customFormat="1" ht="10.5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41"/>
      <c r="P275" s="41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</row>
    <row r="276" spans="1:31" s="17" customFormat="1" ht="10.5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41"/>
      <c r="P276" s="41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</row>
    <row r="277" spans="1:31" s="17" customFormat="1" ht="10.5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41"/>
      <c r="P277" s="41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</row>
    <row r="278" spans="1:31" s="17" customFormat="1" ht="10.5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41"/>
      <c r="P278" s="41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</row>
    <row r="279" spans="1:31" s="17" customFormat="1" ht="10.5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41"/>
      <c r="P279" s="41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</row>
    <row r="280" spans="1:31" s="17" customFormat="1" ht="10.5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41"/>
      <c r="P280" s="41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</row>
    <row r="281" spans="1:31" s="17" customFormat="1" ht="10.5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41"/>
      <c r="P281" s="41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</row>
    <row r="282" spans="1:31" s="17" customFormat="1" ht="10.5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41"/>
      <c r="P282" s="41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</row>
    <row r="283" spans="1:31" s="17" customFormat="1" ht="10.5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41"/>
      <c r="P283" s="41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  <row r="284" spans="1:31" s="17" customFormat="1" ht="10.5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41"/>
      <c r="P284" s="41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</row>
    <row r="285" spans="1:31" s="17" customFormat="1" ht="10.5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41"/>
      <c r="P285" s="41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</row>
    <row r="286" spans="1:31" s="17" customFormat="1" ht="10.5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41"/>
      <c r="P286" s="41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</row>
    <row r="287" spans="1:31" s="17" customFormat="1" ht="10.5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41"/>
      <c r="P287" s="41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</row>
    <row r="288" spans="1:31" s="17" customFormat="1" ht="10.5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41"/>
      <c r="P288" s="41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</row>
    <row r="289" spans="1:31" s="17" customFormat="1" ht="10.5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41"/>
      <c r="P289" s="41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</row>
    <row r="290" spans="1:31" s="17" customFormat="1" ht="10.5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41"/>
      <c r="P290" s="41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</row>
    <row r="291" spans="1:31" s="17" customFormat="1" ht="10.5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41"/>
      <c r="P291" s="41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</row>
    <row r="292" spans="1:31" s="17" customFormat="1" ht="10.5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41"/>
      <c r="P292" s="41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</row>
    <row r="293" spans="1:31" s="17" customFormat="1" ht="10.5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41"/>
      <c r="P293" s="41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</row>
    <row r="294" spans="1:31" s="17" customFormat="1" ht="10.5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41"/>
      <c r="P294" s="41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</row>
    <row r="295" spans="1:31" s="17" customFormat="1" ht="10.5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41"/>
      <c r="P295" s="41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</row>
    <row r="296" spans="1:31" s="17" customFormat="1" ht="10.5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41"/>
      <c r="P296" s="41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</row>
    <row r="297" spans="1:31" s="17" customFormat="1" ht="10.5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41"/>
      <c r="P297" s="41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</row>
    <row r="298" spans="1:31" s="17" customFormat="1" ht="10.5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41"/>
      <c r="P298" s="41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</row>
    <row r="299" spans="1:31" s="17" customFormat="1" ht="10.5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41"/>
      <c r="P299" s="41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  <row r="300" spans="1:31" s="17" customFormat="1" ht="10.5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41"/>
      <c r="P300" s="41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</row>
    <row r="301" spans="1:31" s="17" customFormat="1" ht="10.5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41"/>
      <c r="P301" s="41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</row>
    <row r="302" spans="1:31" s="17" customFormat="1" ht="10.5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41"/>
      <c r="P302" s="41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</row>
    <row r="303" spans="1:31" s="17" customFormat="1" ht="10.5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41"/>
      <c r="P303" s="41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</row>
    <row r="304" spans="1:31" s="17" customFormat="1" ht="10.5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41"/>
      <c r="P304" s="41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</row>
    <row r="305" spans="1:31" s="17" customFormat="1" ht="10.5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41"/>
      <c r="P305" s="41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  <row r="306" spans="1:31" s="17" customFormat="1" ht="10.5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41"/>
      <c r="P306" s="41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</row>
    <row r="307" spans="1:31" s="17" customFormat="1" ht="10.5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41"/>
      <c r="P307" s="41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  <row r="308" spans="1:31" s="17" customFormat="1" ht="10.5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41"/>
      <c r="P308" s="41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  <row r="309" spans="1:31" s="17" customFormat="1" ht="10.5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41"/>
      <c r="P309" s="41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</row>
    <row r="310" spans="1:31" s="17" customFormat="1" ht="10.5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41"/>
      <c r="P310" s="41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</row>
    <row r="311" spans="1:31" s="17" customFormat="1" ht="10.5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41"/>
      <c r="P311" s="41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</row>
    <row r="312" spans="1:31" s="17" customFormat="1" ht="10.5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41"/>
      <c r="P312" s="41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</row>
    <row r="313" spans="1:31" s="17" customFormat="1" ht="10.5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41"/>
      <c r="P313" s="41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</row>
    <row r="314" spans="1:31" s="17" customFormat="1" ht="10.5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41"/>
      <c r="P314" s="41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</row>
    <row r="315" spans="1:31" s="17" customFormat="1" ht="10.5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41"/>
      <c r="P315" s="41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</row>
    <row r="316" spans="1:31" s="17" customFormat="1" ht="10.5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41"/>
      <c r="P316" s="41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</row>
    <row r="317" spans="1:31" s="17" customFormat="1" ht="10.5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41"/>
      <c r="P317" s="41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</row>
    <row r="318" spans="1:31" s="17" customFormat="1" ht="10.5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41"/>
      <c r="P318" s="41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</row>
    <row r="319" spans="1:31" s="17" customFormat="1" ht="10.5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41"/>
      <c r="P319" s="41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</row>
    <row r="320" spans="1:31" s="17" customFormat="1" ht="10.5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41"/>
      <c r="P320" s="41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  <row r="321" spans="1:31" s="17" customFormat="1" ht="10.5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41"/>
      <c r="P321" s="41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</row>
    <row r="322" spans="1:31" s="17" customFormat="1" ht="10.5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41"/>
      <c r="P322" s="41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  <row r="323" spans="1:31" s="17" customFormat="1" ht="10.5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41"/>
      <c r="P323" s="41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1:31" s="17" customFormat="1" ht="10.5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41"/>
      <c r="P324" s="41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1:31" s="17" customFormat="1" ht="10.5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41"/>
      <c r="P325" s="41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1:31" s="17" customFormat="1" ht="10.5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41"/>
      <c r="P326" s="41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1:31" s="17" customFormat="1" ht="10.5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41"/>
      <c r="P327" s="41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1:31" s="17" customFormat="1" ht="10.5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41"/>
      <c r="P328" s="41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1:31" s="17" customFormat="1" ht="10.5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41"/>
      <c r="P329" s="41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  <row r="330" spans="1:31" s="17" customFormat="1" ht="10.5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41"/>
      <c r="P330" s="41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</row>
    <row r="331" spans="1:31" s="17" customFormat="1" ht="10.5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41"/>
      <c r="P331" s="41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  <row r="332" spans="1:31" s="17" customFormat="1" ht="10.5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41"/>
      <c r="P332" s="41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</row>
    <row r="333" spans="1:31" s="17" customFormat="1" ht="10.5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41"/>
      <c r="P333" s="41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  <row r="334" spans="1:31" s="17" customFormat="1" ht="10.5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41"/>
      <c r="P334" s="41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</row>
    <row r="335" spans="1:31" s="17" customFormat="1" ht="10.5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41"/>
      <c r="P335" s="41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1:31" s="17" customFormat="1" ht="10.5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41"/>
      <c r="P336" s="41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s="17" customFormat="1" ht="10.5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41"/>
      <c r="P337" s="41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s="17" customFormat="1" ht="10.5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41"/>
      <c r="P338" s="41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s="17" customFormat="1" ht="10.5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41"/>
      <c r="P339" s="41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s="17" customFormat="1" ht="10.5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41"/>
      <c r="P340" s="41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s="17" customFormat="1" ht="10.5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41"/>
      <c r="P341" s="41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s="17" customFormat="1" ht="10.5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41"/>
      <c r="P342" s="41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  <row r="343" spans="1:31" s="17" customFormat="1" ht="10.5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41"/>
      <c r="P343" s="41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</row>
    <row r="344" spans="1:31" s="17" customFormat="1" ht="10.5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41"/>
      <c r="P344" s="41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</row>
    <row r="345" spans="1:31" s="17" customFormat="1" ht="10.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41"/>
      <c r="P345" s="41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</row>
    <row r="346" spans="1:31" s="17" customFormat="1" ht="10.5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41"/>
      <c r="P346" s="41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</row>
    <row r="347" spans="1:31" s="17" customFormat="1" ht="10.5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41"/>
      <c r="P347" s="41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</row>
    <row r="348" spans="1:31" s="17" customFormat="1" ht="10.5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41"/>
      <c r="P348" s="41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</row>
    <row r="349" spans="1:31" s="17" customFormat="1" ht="10.5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41"/>
      <c r="P349" s="41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</row>
    <row r="350" spans="1:31" s="17" customFormat="1" ht="10.5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41"/>
      <c r="P350" s="41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</row>
    <row r="351" spans="1:31" s="17" customFormat="1" ht="10.5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41"/>
      <c r="P351" s="41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</row>
    <row r="352" spans="1:31" s="17" customFormat="1" ht="10.5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41"/>
      <c r="P352" s="41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  <row r="353" spans="1:31" s="17" customFormat="1" ht="10.5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41"/>
      <c r="P353" s="41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</row>
    <row r="354" spans="1:31" s="17" customFormat="1" ht="10.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41"/>
      <c r="P354" s="41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</row>
    <row r="355" spans="1:31" s="17" customFormat="1" ht="10.5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41"/>
      <c r="P355" s="41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</row>
    <row r="356" spans="1:31" s="17" customFormat="1" ht="10.5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41"/>
      <c r="P356" s="41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</row>
    <row r="357" spans="1:31" s="17" customFormat="1" ht="10.5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41"/>
      <c r="P357" s="41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</row>
    <row r="358" spans="1:31" s="17" customFormat="1" ht="10.5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41"/>
      <c r="P358" s="41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  <row r="359" spans="1:31" s="17" customFormat="1" ht="10.5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41"/>
      <c r="P359" s="41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</row>
    <row r="360" spans="1:31" s="17" customFormat="1" ht="10.5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41"/>
      <c r="P360" s="41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</row>
    <row r="361" spans="1:31" s="17" customFormat="1" ht="10.5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41"/>
      <c r="P361" s="41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</row>
    <row r="362" spans="1:31" s="17" customFormat="1" ht="10.5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41"/>
      <c r="P362" s="41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</row>
    <row r="363" spans="1:31" s="17" customFormat="1" ht="10.5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41"/>
      <c r="P363" s="41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</row>
    <row r="364" spans="1:31" s="17" customFormat="1" ht="10.5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41"/>
      <c r="P364" s="41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</row>
    <row r="365" spans="1:31" s="17" customFormat="1" ht="10.5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41"/>
      <c r="P365" s="41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</row>
    <row r="366" spans="1:31" s="17" customFormat="1" ht="10.5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41"/>
      <c r="P366" s="41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</row>
    <row r="367" spans="1:31" s="17" customFormat="1" ht="10.5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41"/>
      <c r="P367" s="41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</row>
    <row r="368" spans="1:31" s="17" customFormat="1" ht="10.5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41"/>
      <c r="P368" s="41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</row>
    <row r="369" spans="1:31" s="17" customFormat="1" ht="10.5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41"/>
      <c r="P369" s="41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</row>
    <row r="370" spans="1:31" s="17" customFormat="1" ht="10.5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41"/>
      <c r="P370" s="41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</row>
    <row r="371" spans="1:31" s="17" customFormat="1" ht="10.5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41"/>
      <c r="P371" s="41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  <row r="372" spans="1:31" s="17" customFormat="1" ht="10.5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41"/>
      <c r="P372" s="41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</row>
    <row r="373" spans="1:31" s="17" customFormat="1" ht="10.5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41"/>
      <c r="P373" s="41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</row>
    <row r="374" spans="1:31" s="17" customFormat="1" ht="10.5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41"/>
      <c r="P374" s="41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</row>
    <row r="375" spans="1:31" s="17" customFormat="1" ht="10.5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41"/>
      <c r="P375" s="41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</row>
    <row r="376" spans="1:31" s="17" customFormat="1" ht="10.5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41"/>
      <c r="P376" s="41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</row>
    <row r="377" spans="1:31" s="17" customFormat="1" ht="10.5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41"/>
      <c r="P377" s="41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</row>
    <row r="378" spans="1:31" s="17" customFormat="1" ht="10.5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41"/>
      <c r="P378" s="41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</row>
    <row r="379" spans="1:31" s="17" customFormat="1" ht="10.5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41"/>
      <c r="P379" s="41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</row>
    <row r="380" spans="1:31" s="17" customFormat="1" ht="10.5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41"/>
      <c r="P380" s="41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</row>
    <row r="381" spans="1:31" s="17" customFormat="1" ht="10.5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41"/>
      <c r="P381" s="41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</row>
    <row r="382" spans="1:31" s="17" customFormat="1" ht="10.5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41"/>
      <c r="P382" s="41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</row>
    <row r="383" spans="1:31" s="17" customFormat="1" ht="10.5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41"/>
      <c r="P383" s="41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</row>
    <row r="384" spans="1:31" s="17" customFormat="1" ht="10.5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41"/>
      <c r="P384" s="41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</row>
    <row r="385" spans="1:31" s="17" customFormat="1" ht="10.5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41"/>
      <c r="P385" s="41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</row>
    <row r="386" spans="1:31" s="17" customFormat="1" ht="10.5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41"/>
      <c r="P386" s="41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</row>
    <row r="387" spans="1:31" s="17" customFormat="1" ht="10.5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41"/>
      <c r="P387" s="41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</row>
    <row r="388" spans="1:31" s="17" customFormat="1" ht="10.5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41"/>
      <c r="P388" s="41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</row>
    <row r="389" spans="1:31" s="17" customFormat="1" ht="10.5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41"/>
      <c r="P389" s="41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</row>
    <row r="390" spans="1:31" s="17" customFormat="1" ht="10.5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41"/>
      <c r="P390" s="41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</row>
    <row r="391" spans="1:31" s="17" customFormat="1" ht="10.5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41"/>
      <c r="P391" s="41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  <row r="392" spans="1:31" s="17" customFormat="1" ht="10.5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41"/>
      <c r="P392" s="41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</row>
    <row r="393" spans="1:31" s="17" customFormat="1" ht="10.5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41"/>
      <c r="P393" s="41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</row>
    <row r="394" spans="1:31" s="17" customFormat="1" ht="10.5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41"/>
      <c r="P394" s="41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</row>
    <row r="395" spans="1:31" s="17" customFormat="1" ht="10.5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41"/>
      <c r="P395" s="41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</row>
    <row r="396" spans="1:31" s="17" customFormat="1" ht="10.5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41"/>
      <c r="P396" s="41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</row>
    <row r="397" spans="1:31" s="17" customFormat="1" ht="10.5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41"/>
      <c r="P397" s="41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</row>
    <row r="398" spans="1:31" s="17" customFormat="1" ht="10.5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41"/>
      <c r="P398" s="41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</row>
    <row r="399" spans="1:31" s="17" customFormat="1" ht="10.5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41"/>
      <c r="P399" s="41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</row>
    <row r="400" spans="1:31" s="17" customFormat="1" ht="10.5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41"/>
      <c r="P400" s="41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</row>
    <row r="401" spans="1:31" s="17" customFormat="1" ht="10.5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41"/>
      <c r="P401" s="41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</row>
    <row r="402" spans="1:31" s="17" customFormat="1" ht="10.5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41"/>
      <c r="P402" s="41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</row>
    <row r="403" spans="1:31" s="17" customFormat="1" ht="10.5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41"/>
      <c r="P403" s="41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</row>
    <row r="404" spans="1:31" s="17" customFormat="1" ht="10.5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41"/>
      <c r="P404" s="41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</row>
    <row r="405" spans="1:31" s="17" customFormat="1" ht="10.5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41"/>
      <c r="P405" s="41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</row>
    <row r="406" spans="1:31" s="17" customFormat="1" ht="10.5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41"/>
      <c r="P406" s="41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</row>
    <row r="407" spans="1:31" s="17" customFormat="1" ht="10.5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41"/>
      <c r="P407" s="41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</row>
    <row r="408" spans="1:31" s="17" customFormat="1" ht="10.5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41"/>
      <c r="P408" s="41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</row>
    <row r="409" spans="1:31" s="17" customFormat="1" ht="10.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41"/>
      <c r="P409" s="41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</row>
    <row r="410" spans="1:31" s="17" customFormat="1" ht="10.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41"/>
      <c r="P410" s="41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</row>
    <row r="411" spans="1:31" s="17" customFormat="1" ht="10.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41"/>
      <c r="P411" s="41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</row>
    <row r="412" spans="1:31" s="17" customFormat="1" ht="10.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41"/>
      <c r="P412" s="41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</row>
    <row r="413" spans="1:31" s="17" customFormat="1" ht="10.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41"/>
      <c r="P413" s="41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</row>
    <row r="414" spans="1:31" s="17" customFormat="1" ht="10.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41"/>
      <c r="P414" s="41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</row>
    <row r="415" spans="1:31" s="17" customFormat="1" ht="10.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41"/>
      <c r="P415" s="41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</row>
    <row r="416" spans="1:31" s="17" customFormat="1" ht="10.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41"/>
      <c r="P416" s="41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</row>
    <row r="417" spans="1:31" s="17" customFormat="1" ht="10.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41"/>
      <c r="P417" s="41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</row>
    <row r="418" spans="1:31" s="17" customFormat="1" ht="10.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41"/>
      <c r="P418" s="41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</row>
    <row r="419" spans="1:31" s="17" customFormat="1" ht="10.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41"/>
      <c r="P419" s="41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</row>
    <row r="420" spans="1:31" s="17" customFormat="1" ht="10.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41"/>
      <c r="P420" s="41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</row>
    <row r="421" spans="1:31" s="17" customFormat="1" ht="10.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41"/>
      <c r="P421" s="41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</row>
    <row r="422" spans="1:31" s="17" customFormat="1" ht="10.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41"/>
      <c r="P422" s="41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</row>
    <row r="423" spans="1:31" s="17" customFormat="1" ht="10.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41"/>
      <c r="P423" s="41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</row>
    <row r="424" spans="1:31" s="17" customFormat="1" ht="10.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41"/>
      <c r="P424" s="41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</row>
    <row r="425" spans="1:31" s="17" customFormat="1" ht="10.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41"/>
      <c r="P425" s="41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</row>
    <row r="426" spans="1:31" s="17" customFormat="1" ht="10.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41"/>
      <c r="P426" s="41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</row>
    <row r="427" spans="1:31" s="17" customFormat="1" ht="10.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41"/>
      <c r="P427" s="41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</row>
    <row r="428" spans="1:31" s="17" customFormat="1" ht="10.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41"/>
      <c r="P428" s="41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</row>
  </sheetData>
  <mergeCells count="17">
    <mergeCell ref="F2:F4"/>
    <mergeCell ref="A2:B4"/>
    <mergeCell ref="C2:E3"/>
    <mergeCell ref="J2:J4"/>
    <mergeCell ref="G2:I3"/>
    <mergeCell ref="N2:N4"/>
    <mergeCell ref="K2:M3"/>
    <mergeCell ref="V2:V4"/>
    <mergeCell ref="S2:U3"/>
    <mergeCell ref="Q2:R4"/>
    <mergeCell ref="Z2:Z4"/>
    <mergeCell ref="W2:Y3"/>
    <mergeCell ref="AA2:AA4"/>
    <mergeCell ref="AB2:AB4"/>
    <mergeCell ref="AC2:AC4"/>
    <mergeCell ref="AD2:AD4"/>
    <mergeCell ref="AE2:AE4"/>
  </mergeCells>
  <printOptions/>
  <pageMargins left="0.7874015748031497" right="0.7874015748031497" top="0.58" bottom="0.7" header="0" footer="0"/>
  <pageSetup fitToWidth="2" horizontalDpi="400" verticalDpi="400" orientation="portrait" paperSize="9" scale="94" r:id="rId1"/>
  <colBreaks count="1" manualBreakCount="1">
    <brk id="15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77"/>
  <sheetViews>
    <sheetView showGridLines="0" view="pageBreakPreview" zoomScaleNormal="60" zoomScaleSheetLayoutView="100" workbookViewId="0" topLeftCell="A1">
      <selection activeCell="B1" sqref="B1"/>
    </sheetView>
  </sheetViews>
  <sheetFormatPr defaultColWidth="10.66015625" defaultRowHeight="18"/>
  <cols>
    <col min="1" max="1" width="0.91796875" style="0" customWidth="1"/>
    <col min="2" max="2" width="10.91015625" style="0" customWidth="1"/>
    <col min="3" max="5" width="8.66015625" style="0" customWidth="1"/>
    <col min="6" max="7" width="10.66015625" style="0" customWidth="1"/>
  </cols>
  <sheetData>
    <row r="1" spans="1:5" ht="12" customHeight="1" thickBot="1">
      <c r="A1" s="36"/>
      <c r="B1" s="20" t="s">
        <v>260</v>
      </c>
      <c r="C1" s="36"/>
      <c r="D1" s="36" t="s">
        <v>243</v>
      </c>
      <c r="E1" s="36"/>
    </row>
    <row r="2" spans="1:6" ht="12.75" customHeight="1" thickBot="1">
      <c r="A2" s="78"/>
      <c r="B2" s="79" t="s">
        <v>1</v>
      </c>
      <c r="C2" s="402" t="s">
        <v>105</v>
      </c>
      <c r="D2" s="402" t="s">
        <v>80</v>
      </c>
      <c r="E2" s="80" t="s">
        <v>106</v>
      </c>
      <c r="F2" s="1"/>
    </row>
    <row r="3" spans="1:6" ht="12" customHeight="1">
      <c r="A3" s="81"/>
      <c r="B3" s="82" t="s">
        <v>3</v>
      </c>
      <c r="C3" s="29">
        <v>7896</v>
      </c>
      <c r="D3" s="29">
        <v>7877</v>
      </c>
      <c r="E3" s="29">
        <f aca="true" t="shared" si="0" ref="E3:E34">D3+C3</f>
        <v>15773</v>
      </c>
      <c r="F3" s="1"/>
    </row>
    <row r="4" spans="1:6" ht="12" customHeight="1">
      <c r="A4" s="81"/>
      <c r="B4" s="82" t="s">
        <v>4</v>
      </c>
      <c r="C4" s="29">
        <v>21988</v>
      </c>
      <c r="D4" s="29">
        <v>8873</v>
      </c>
      <c r="E4" s="29">
        <f t="shared" si="0"/>
        <v>30861</v>
      </c>
      <c r="F4" s="1"/>
    </row>
    <row r="5" spans="1:6" ht="12" customHeight="1">
      <c r="A5" s="81"/>
      <c r="B5" s="82" t="s">
        <v>5</v>
      </c>
      <c r="C5" s="29">
        <v>27311</v>
      </c>
      <c r="D5" s="29">
        <v>20272</v>
      </c>
      <c r="E5" s="29">
        <f t="shared" si="0"/>
        <v>47583</v>
      </c>
      <c r="F5" s="1"/>
    </row>
    <row r="6" spans="1:6" ht="12" customHeight="1">
      <c r="A6" s="81"/>
      <c r="B6" s="82" t="s">
        <v>6</v>
      </c>
      <c r="C6" s="29">
        <v>36230</v>
      </c>
      <c r="D6" s="29">
        <v>8901</v>
      </c>
      <c r="E6" s="29">
        <f t="shared" si="0"/>
        <v>45131</v>
      </c>
      <c r="F6" s="1"/>
    </row>
    <row r="7" spans="1:6" ht="12" customHeight="1">
      <c r="A7" s="81"/>
      <c r="B7" s="82" t="s">
        <v>7</v>
      </c>
      <c r="C7" s="29">
        <v>55688</v>
      </c>
      <c r="D7" s="29">
        <v>20027</v>
      </c>
      <c r="E7" s="29">
        <f t="shared" si="0"/>
        <v>75715</v>
      </c>
      <c r="F7" s="1"/>
    </row>
    <row r="8" spans="1:6" ht="12" customHeight="1">
      <c r="A8" s="81"/>
      <c r="B8" s="82" t="s">
        <v>8</v>
      </c>
      <c r="C8" s="29">
        <v>14608</v>
      </c>
      <c r="D8" s="29">
        <v>2738</v>
      </c>
      <c r="E8" s="29">
        <f t="shared" si="0"/>
        <v>17346</v>
      </c>
      <c r="F8" s="1"/>
    </row>
    <row r="9" spans="1:6" ht="12" customHeight="1">
      <c r="A9" s="81"/>
      <c r="B9" s="82" t="s">
        <v>9</v>
      </c>
      <c r="C9" s="29">
        <v>19239</v>
      </c>
      <c r="D9" s="29">
        <v>9318</v>
      </c>
      <c r="E9" s="29">
        <f t="shared" si="0"/>
        <v>28557</v>
      </c>
      <c r="F9" s="1"/>
    </row>
    <row r="10" spans="1:6" ht="12" customHeight="1">
      <c r="A10" s="81"/>
      <c r="B10" s="82" t="s">
        <v>10</v>
      </c>
      <c r="C10" s="29">
        <v>72952</v>
      </c>
      <c r="D10" s="29">
        <v>27224</v>
      </c>
      <c r="E10" s="29">
        <f t="shared" si="0"/>
        <v>100176</v>
      </c>
      <c r="F10" s="1"/>
    </row>
    <row r="11" spans="1:6" ht="12" customHeight="1">
      <c r="A11" s="81"/>
      <c r="B11" s="82" t="s">
        <v>11</v>
      </c>
      <c r="C11" s="29">
        <v>34069</v>
      </c>
      <c r="D11" s="29">
        <v>7970</v>
      </c>
      <c r="E11" s="29">
        <f t="shared" si="0"/>
        <v>42039</v>
      </c>
      <c r="F11" s="1"/>
    </row>
    <row r="12" spans="1:6" ht="12" customHeight="1">
      <c r="A12" s="81"/>
      <c r="B12" s="82" t="s">
        <v>12</v>
      </c>
      <c r="C12" s="29">
        <v>57196</v>
      </c>
      <c r="D12" s="29">
        <v>20949</v>
      </c>
      <c r="E12" s="29">
        <f t="shared" si="0"/>
        <v>78145</v>
      </c>
      <c r="F12" s="1"/>
    </row>
    <row r="13" spans="1:6" ht="12" customHeight="1">
      <c r="A13" s="81"/>
      <c r="B13" s="82" t="s">
        <v>13</v>
      </c>
      <c r="C13" s="29">
        <v>166003</v>
      </c>
      <c r="D13" s="29">
        <v>60162</v>
      </c>
      <c r="E13" s="29">
        <f t="shared" si="0"/>
        <v>226165</v>
      </c>
      <c r="F13" s="1"/>
    </row>
    <row r="14" spans="1:6" ht="12" customHeight="1">
      <c r="A14" s="81"/>
      <c r="B14" s="82" t="s">
        <v>14</v>
      </c>
      <c r="C14" s="29">
        <v>31445</v>
      </c>
      <c r="D14" s="29">
        <v>7566</v>
      </c>
      <c r="E14" s="29">
        <f t="shared" si="0"/>
        <v>39011</v>
      </c>
      <c r="F14" s="1"/>
    </row>
    <row r="15" spans="1:6" ht="12" customHeight="1">
      <c r="A15" s="81"/>
      <c r="B15" s="82" t="s">
        <v>15</v>
      </c>
      <c r="C15" s="29">
        <v>37946</v>
      </c>
      <c r="D15" s="29">
        <v>7306</v>
      </c>
      <c r="E15" s="29">
        <f t="shared" si="0"/>
        <v>45252</v>
      </c>
      <c r="F15" s="1"/>
    </row>
    <row r="16" spans="1:6" ht="12" customHeight="1">
      <c r="A16" s="81"/>
      <c r="B16" s="82" t="s">
        <v>16</v>
      </c>
      <c r="C16" s="29">
        <v>22473</v>
      </c>
      <c r="D16" s="29">
        <v>4330</v>
      </c>
      <c r="E16" s="29">
        <f t="shared" si="0"/>
        <v>26803</v>
      </c>
      <c r="F16" s="1"/>
    </row>
    <row r="17" spans="1:6" ht="12" customHeight="1">
      <c r="A17" s="81"/>
      <c r="B17" s="82" t="s">
        <v>17</v>
      </c>
      <c r="C17" s="29">
        <v>22039</v>
      </c>
      <c r="D17" s="29">
        <v>3302</v>
      </c>
      <c r="E17" s="29">
        <f t="shared" si="0"/>
        <v>25341</v>
      </c>
      <c r="F17" s="1"/>
    </row>
    <row r="18" spans="1:6" ht="12" customHeight="1">
      <c r="A18" s="81"/>
      <c r="B18" s="82" t="s">
        <v>18</v>
      </c>
      <c r="C18" s="29">
        <v>10914</v>
      </c>
      <c r="D18" s="29">
        <v>7565</v>
      </c>
      <c r="E18" s="29">
        <f t="shared" si="0"/>
        <v>18479</v>
      </c>
      <c r="F18" s="1"/>
    </row>
    <row r="19" spans="1:6" ht="12" customHeight="1">
      <c r="A19" s="81"/>
      <c r="B19" s="82" t="s">
        <v>19</v>
      </c>
      <c r="C19" s="29">
        <v>15334</v>
      </c>
      <c r="D19" s="29">
        <v>9472</v>
      </c>
      <c r="E19" s="29">
        <f t="shared" si="0"/>
        <v>24806</v>
      </c>
      <c r="F19" s="1"/>
    </row>
    <row r="20" spans="1:6" ht="12" customHeight="1">
      <c r="A20" s="81"/>
      <c r="B20" s="82" t="s">
        <v>20</v>
      </c>
      <c r="C20" s="29">
        <v>137193</v>
      </c>
      <c r="D20" s="29">
        <v>102851</v>
      </c>
      <c r="E20" s="29">
        <f t="shared" si="0"/>
        <v>240044</v>
      </c>
      <c r="F20" s="1"/>
    </row>
    <row r="21" spans="1:6" ht="12" customHeight="1">
      <c r="A21" s="81"/>
      <c r="B21" s="82" t="s">
        <v>21</v>
      </c>
      <c r="C21" s="29">
        <v>5426</v>
      </c>
      <c r="D21" s="29">
        <v>843</v>
      </c>
      <c r="E21" s="29">
        <f t="shared" si="0"/>
        <v>6269</v>
      </c>
      <c r="F21" s="1"/>
    </row>
    <row r="22" spans="1:6" ht="12" customHeight="1">
      <c r="A22" s="81"/>
      <c r="B22" s="82" t="s">
        <v>22</v>
      </c>
      <c r="C22" s="29">
        <v>20348</v>
      </c>
      <c r="D22" s="29">
        <v>5316</v>
      </c>
      <c r="E22" s="29">
        <f t="shared" si="0"/>
        <v>25664</v>
      </c>
      <c r="F22" s="1"/>
    </row>
    <row r="23" spans="1:6" ht="12" customHeight="1">
      <c r="A23" s="81"/>
      <c r="B23" s="82" t="s">
        <v>23</v>
      </c>
      <c r="C23" s="29">
        <v>11918</v>
      </c>
      <c r="D23" s="29">
        <v>6202</v>
      </c>
      <c r="E23" s="29">
        <f t="shared" si="0"/>
        <v>18120</v>
      </c>
      <c r="F23" s="1"/>
    </row>
    <row r="24" spans="1:6" ht="12" customHeight="1">
      <c r="A24" s="81"/>
      <c r="B24" s="82" t="s">
        <v>24</v>
      </c>
      <c r="C24" s="29">
        <v>6680</v>
      </c>
      <c r="D24" s="29">
        <v>4002</v>
      </c>
      <c r="E24" s="29">
        <f t="shared" si="0"/>
        <v>10682</v>
      </c>
      <c r="F24" s="1"/>
    </row>
    <row r="25" spans="1:6" ht="12" customHeight="1">
      <c r="A25" s="81"/>
      <c r="B25" s="82" t="s">
        <v>25</v>
      </c>
      <c r="C25" s="83">
        <v>4985</v>
      </c>
      <c r="D25" s="29">
        <v>2452</v>
      </c>
      <c r="E25" s="29">
        <f t="shared" si="0"/>
        <v>7437</v>
      </c>
      <c r="F25" s="1"/>
    </row>
    <row r="26" spans="1:6" ht="12" customHeight="1">
      <c r="A26" s="81"/>
      <c r="B26" s="82" t="s">
        <v>26</v>
      </c>
      <c r="C26" s="29">
        <v>2534</v>
      </c>
      <c r="D26" s="29">
        <v>2173</v>
      </c>
      <c r="E26" s="29">
        <f t="shared" si="0"/>
        <v>4707</v>
      </c>
      <c r="F26" s="1"/>
    </row>
    <row r="27" spans="1:6" ht="12" customHeight="1">
      <c r="A27" s="81"/>
      <c r="B27" s="82" t="s">
        <v>27</v>
      </c>
      <c r="C27" s="29">
        <v>3172</v>
      </c>
      <c r="D27" s="29">
        <v>626</v>
      </c>
      <c r="E27" s="29">
        <f t="shared" si="0"/>
        <v>3798</v>
      </c>
      <c r="F27" s="1"/>
    </row>
    <row r="28" spans="1:6" ht="12" customHeight="1">
      <c r="A28" s="81"/>
      <c r="B28" s="82" t="s">
        <v>28</v>
      </c>
      <c r="C28" s="29">
        <v>3119</v>
      </c>
      <c r="D28" s="29">
        <v>1223</v>
      </c>
      <c r="E28" s="29">
        <f t="shared" si="0"/>
        <v>4342</v>
      </c>
      <c r="F28" s="1"/>
    </row>
    <row r="29" spans="1:6" ht="12" customHeight="1">
      <c r="A29" s="81"/>
      <c r="B29" s="82" t="s">
        <v>29</v>
      </c>
      <c r="C29" s="29">
        <v>3775</v>
      </c>
      <c r="D29" s="29">
        <v>3191</v>
      </c>
      <c r="E29" s="29">
        <f t="shared" si="0"/>
        <v>6966</v>
      </c>
      <c r="F29" s="1"/>
    </row>
    <row r="30" spans="1:6" ht="12" customHeight="1">
      <c r="A30" s="81"/>
      <c r="B30" s="82" t="s">
        <v>30</v>
      </c>
      <c r="C30" s="29">
        <v>1257</v>
      </c>
      <c r="D30" s="29">
        <v>2123</v>
      </c>
      <c r="E30" s="29">
        <f t="shared" si="0"/>
        <v>3380</v>
      </c>
      <c r="F30" s="1"/>
    </row>
    <row r="31" spans="1:6" ht="12" customHeight="1">
      <c r="A31" s="81"/>
      <c r="B31" s="82" t="s">
        <v>31</v>
      </c>
      <c r="C31" s="29">
        <v>4132</v>
      </c>
      <c r="D31" s="29">
        <v>1158</v>
      </c>
      <c r="E31" s="29">
        <f t="shared" si="0"/>
        <v>5290</v>
      </c>
      <c r="F31" s="1"/>
    </row>
    <row r="32" spans="1:6" ht="12" customHeight="1">
      <c r="A32" s="81"/>
      <c r="B32" s="82" t="s">
        <v>32</v>
      </c>
      <c r="C32" s="29">
        <v>1296</v>
      </c>
      <c r="D32" s="29">
        <v>1158</v>
      </c>
      <c r="E32" s="29">
        <f t="shared" si="0"/>
        <v>2454</v>
      </c>
      <c r="F32" s="1"/>
    </row>
    <row r="33" spans="1:6" ht="12" customHeight="1">
      <c r="A33" s="81"/>
      <c r="B33" s="82" t="s">
        <v>33</v>
      </c>
      <c r="C33" s="29">
        <v>1479</v>
      </c>
      <c r="D33" s="29">
        <v>1306</v>
      </c>
      <c r="E33" s="29">
        <f t="shared" si="0"/>
        <v>2785</v>
      </c>
      <c r="F33" s="1"/>
    </row>
    <row r="34" spans="1:6" ht="12" customHeight="1">
      <c r="A34" s="81"/>
      <c r="B34" s="82" t="s">
        <v>34</v>
      </c>
      <c r="C34" s="29">
        <v>3477</v>
      </c>
      <c r="D34" s="29">
        <v>2704</v>
      </c>
      <c r="E34" s="29">
        <f t="shared" si="0"/>
        <v>6181</v>
      </c>
      <c r="F34" s="1"/>
    </row>
    <row r="35" spans="1:6" ht="12" customHeight="1">
      <c r="A35" s="81"/>
      <c r="B35" s="82" t="s">
        <v>35</v>
      </c>
      <c r="C35" s="29">
        <v>12150</v>
      </c>
      <c r="D35" s="29">
        <v>3355</v>
      </c>
      <c r="E35" s="29">
        <f aca="true" t="shared" si="1" ref="E35:E66">D35+C35</f>
        <v>15505</v>
      </c>
      <c r="F35" s="1"/>
    </row>
    <row r="36" spans="1:6" ht="12" customHeight="1">
      <c r="A36" s="81"/>
      <c r="B36" s="82" t="s">
        <v>36</v>
      </c>
      <c r="C36" s="29">
        <v>5943</v>
      </c>
      <c r="D36" s="29">
        <v>1010</v>
      </c>
      <c r="E36" s="29">
        <f t="shared" si="1"/>
        <v>6953</v>
      </c>
      <c r="F36" s="1"/>
    </row>
    <row r="37" spans="1:6" ht="12" customHeight="1">
      <c r="A37" s="81"/>
      <c r="B37" s="82" t="s">
        <v>37</v>
      </c>
      <c r="C37" s="29">
        <v>6394</v>
      </c>
      <c r="D37" s="29">
        <v>833</v>
      </c>
      <c r="E37" s="29">
        <f t="shared" si="1"/>
        <v>7227</v>
      </c>
      <c r="F37" s="1"/>
    </row>
    <row r="38" spans="1:6" ht="12" customHeight="1">
      <c r="A38" s="81"/>
      <c r="B38" s="82" t="s">
        <v>38</v>
      </c>
      <c r="C38" s="29">
        <v>10544</v>
      </c>
      <c r="D38" s="29">
        <v>1639</v>
      </c>
      <c r="E38" s="29">
        <f t="shared" si="1"/>
        <v>12183</v>
      </c>
      <c r="F38" s="1"/>
    </row>
    <row r="39" spans="1:6" ht="12" customHeight="1">
      <c r="A39" s="81"/>
      <c r="B39" s="82" t="s">
        <v>39</v>
      </c>
      <c r="C39" s="29">
        <v>6542</v>
      </c>
      <c r="D39" s="29">
        <v>1995</v>
      </c>
      <c r="E39" s="29">
        <f t="shared" si="1"/>
        <v>8537</v>
      </c>
      <c r="F39" s="1"/>
    </row>
    <row r="40" spans="1:6" ht="12" customHeight="1">
      <c r="A40" s="81"/>
      <c r="B40" s="82" t="s">
        <v>40</v>
      </c>
      <c r="C40" s="29">
        <v>2041</v>
      </c>
      <c r="D40" s="29">
        <v>143</v>
      </c>
      <c r="E40" s="29">
        <f t="shared" si="1"/>
        <v>2184</v>
      </c>
      <c r="F40" s="1"/>
    </row>
    <row r="41" spans="1:6" ht="12" customHeight="1">
      <c r="A41" s="81"/>
      <c r="B41" s="82" t="s">
        <v>41</v>
      </c>
      <c r="C41" s="29">
        <v>3910</v>
      </c>
      <c r="D41" s="29">
        <v>212</v>
      </c>
      <c r="E41" s="29">
        <f t="shared" si="1"/>
        <v>4122</v>
      </c>
      <c r="F41" s="1"/>
    </row>
    <row r="42" spans="1:6" ht="12" customHeight="1">
      <c r="A42" s="81"/>
      <c r="B42" s="82" t="s">
        <v>42</v>
      </c>
      <c r="C42" s="29">
        <v>4011</v>
      </c>
      <c r="D42" s="29">
        <v>336</v>
      </c>
      <c r="E42" s="29">
        <f t="shared" si="1"/>
        <v>4347</v>
      </c>
      <c r="F42" s="1"/>
    </row>
    <row r="43" spans="1:6" ht="12" customHeight="1">
      <c r="A43" s="81"/>
      <c r="B43" s="82" t="s">
        <v>43</v>
      </c>
      <c r="C43" s="29">
        <v>2399</v>
      </c>
      <c r="D43" s="29">
        <v>20</v>
      </c>
      <c r="E43" s="29">
        <f t="shared" si="1"/>
        <v>2419</v>
      </c>
      <c r="F43" s="1"/>
    </row>
    <row r="44" spans="1:6" ht="12" customHeight="1">
      <c r="A44" s="81"/>
      <c r="B44" s="82" t="s">
        <v>44</v>
      </c>
      <c r="C44" s="29">
        <v>3403</v>
      </c>
      <c r="D44" s="29">
        <v>192</v>
      </c>
      <c r="E44" s="29">
        <f t="shared" si="1"/>
        <v>3595</v>
      </c>
      <c r="F44" s="1"/>
    </row>
    <row r="45" spans="1:6" ht="12" customHeight="1">
      <c r="A45" s="81"/>
      <c r="B45" s="82" t="s">
        <v>45</v>
      </c>
      <c r="C45" s="29">
        <v>5958</v>
      </c>
      <c r="D45" s="29">
        <v>3711</v>
      </c>
      <c r="E45" s="29">
        <f t="shared" si="1"/>
        <v>9669</v>
      </c>
      <c r="F45" s="1"/>
    </row>
    <row r="46" spans="1:6" ht="12" customHeight="1">
      <c r="A46" s="81"/>
      <c r="B46" s="82" t="s">
        <v>46</v>
      </c>
      <c r="C46" s="29">
        <v>5195</v>
      </c>
      <c r="D46" s="29">
        <v>473</v>
      </c>
      <c r="E46" s="29">
        <f t="shared" si="1"/>
        <v>5668</v>
      </c>
      <c r="F46" s="1"/>
    </row>
    <row r="47" spans="1:6" ht="12" customHeight="1">
      <c r="A47" s="81"/>
      <c r="B47" s="82" t="s">
        <v>47</v>
      </c>
      <c r="C47" s="29">
        <v>1119</v>
      </c>
      <c r="D47" s="29">
        <v>246</v>
      </c>
      <c r="E47" s="29">
        <f t="shared" si="1"/>
        <v>1365</v>
      </c>
      <c r="F47" s="1"/>
    </row>
    <row r="48" spans="1:6" ht="12" customHeight="1">
      <c r="A48" s="81"/>
      <c r="B48" s="82" t="s">
        <v>48</v>
      </c>
      <c r="C48" s="29">
        <v>834</v>
      </c>
      <c r="D48" s="29">
        <v>64</v>
      </c>
      <c r="E48" s="29">
        <f t="shared" si="1"/>
        <v>898</v>
      </c>
      <c r="F48" s="1"/>
    </row>
    <row r="49" spans="1:6" ht="12" customHeight="1">
      <c r="A49" s="81"/>
      <c r="B49" s="82" t="s">
        <v>49</v>
      </c>
      <c r="C49" s="29">
        <v>1384</v>
      </c>
      <c r="D49" s="29">
        <v>182</v>
      </c>
      <c r="E49" s="29">
        <f t="shared" si="1"/>
        <v>1566</v>
      </c>
      <c r="F49" s="1"/>
    </row>
    <row r="50" spans="1:6" ht="12" customHeight="1">
      <c r="A50" s="81"/>
      <c r="B50" s="82" t="s">
        <v>50</v>
      </c>
      <c r="C50" s="29">
        <v>3248</v>
      </c>
      <c r="D50" s="29">
        <v>1836</v>
      </c>
      <c r="E50" s="29">
        <f t="shared" si="1"/>
        <v>5084</v>
      </c>
      <c r="F50" s="1"/>
    </row>
    <row r="51" spans="1:6" ht="12" customHeight="1">
      <c r="A51" s="81"/>
      <c r="B51" s="82" t="s">
        <v>51</v>
      </c>
      <c r="C51" s="29">
        <v>6380</v>
      </c>
      <c r="D51" s="29">
        <v>3490</v>
      </c>
      <c r="E51" s="29">
        <f t="shared" si="1"/>
        <v>9870</v>
      </c>
      <c r="F51" s="1"/>
    </row>
    <row r="52" spans="1:6" ht="12" customHeight="1">
      <c r="A52" s="81"/>
      <c r="B52" s="82" t="s">
        <v>52</v>
      </c>
      <c r="C52" s="29">
        <v>5747</v>
      </c>
      <c r="D52" s="29">
        <v>2445</v>
      </c>
      <c r="E52" s="29">
        <f t="shared" si="1"/>
        <v>8192</v>
      </c>
      <c r="F52" s="1"/>
    </row>
    <row r="53" spans="1:6" ht="12" customHeight="1">
      <c r="A53" s="81"/>
      <c r="B53" s="82" t="s">
        <v>53</v>
      </c>
      <c r="C53" s="29">
        <v>6650</v>
      </c>
      <c r="D53" s="29">
        <v>4755</v>
      </c>
      <c r="E53" s="29">
        <f t="shared" si="1"/>
        <v>11405</v>
      </c>
      <c r="F53" s="1"/>
    </row>
    <row r="54" spans="1:6" ht="12" customHeight="1">
      <c r="A54" s="81"/>
      <c r="B54" s="82" t="s">
        <v>54</v>
      </c>
      <c r="C54" s="29">
        <v>3000</v>
      </c>
      <c r="D54" s="29">
        <v>392</v>
      </c>
      <c r="E54" s="29">
        <f t="shared" si="1"/>
        <v>3392</v>
      </c>
      <c r="F54" s="1"/>
    </row>
    <row r="55" spans="1:6" ht="12" customHeight="1">
      <c r="A55" s="81"/>
      <c r="B55" s="82" t="s">
        <v>55</v>
      </c>
      <c r="C55" s="29">
        <v>5778</v>
      </c>
      <c r="D55" s="29">
        <v>624</v>
      </c>
      <c r="E55" s="29">
        <f t="shared" si="1"/>
        <v>6402</v>
      </c>
      <c r="F55" s="1"/>
    </row>
    <row r="56" spans="1:6" ht="12" customHeight="1">
      <c r="A56" s="81"/>
      <c r="B56" s="82" t="s">
        <v>56</v>
      </c>
      <c r="C56" s="29">
        <v>3453</v>
      </c>
      <c r="D56" s="29">
        <v>275</v>
      </c>
      <c r="E56" s="29">
        <f t="shared" si="1"/>
        <v>3728</v>
      </c>
      <c r="F56" s="1"/>
    </row>
    <row r="57" spans="1:6" ht="12" customHeight="1">
      <c r="A57" s="81"/>
      <c r="B57" s="82" t="s">
        <v>57</v>
      </c>
      <c r="C57" s="29">
        <v>5275</v>
      </c>
      <c r="D57" s="29">
        <v>3115</v>
      </c>
      <c r="E57" s="29">
        <f t="shared" si="1"/>
        <v>8390</v>
      </c>
      <c r="F57" s="1"/>
    </row>
    <row r="58" spans="1:6" ht="12" customHeight="1">
      <c r="A58" s="81"/>
      <c r="B58" s="82" t="s">
        <v>58</v>
      </c>
      <c r="C58" s="29">
        <v>4405</v>
      </c>
      <c r="D58" s="29">
        <v>856</v>
      </c>
      <c r="E58" s="29">
        <f t="shared" si="1"/>
        <v>5261</v>
      </c>
      <c r="F58" s="1"/>
    </row>
    <row r="59" spans="1:6" ht="12" customHeight="1">
      <c r="A59" s="81"/>
      <c r="B59" s="82" t="s">
        <v>59</v>
      </c>
      <c r="C59" s="29">
        <v>2486</v>
      </c>
      <c r="D59" s="29">
        <v>319</v>
      </c>
      <c r="E59" s="29">
        <f t="shared" si="1"/>
        <v>2805</v>
      </c>
      <c r="F59" s="1"/>
    </row>
    <row r="60" spans="1:6" ht="12" customHeight="1">
      <c r="A60" s="81"/>
      <c r="B60" s="82" t="s">
        <v>60</v>
      </c>
      <c r="C60" s="29">
        <v>4359</v>
      </c>
      <c r="D60" s="29">
        <v>1978</v>
      </c>
      <c r="E60" s="29">
        <f t="shared" si="1"/>
        <v>6337</v>
      </c>
      <c r="F60" s="1"/>
    </row>
    <row r="61" spans="1:6" ht="12" customHeight="1">
      <c r="A61" s="81"/>
      <c r="B61" s="82" t="s">
        <v>61</v>
      </c>
      <c r="C61" s="29">
        <v>3473</v>
      </c>
      <c r="D61" s="29">
        <v>1874</v>
      </c>
      <c r="E61" s="29">
        <f t="shared" si="1"/>
        <v>5347</v>
      </c>
      <c r="F61" s="1"/>
    </row>
    <row r="62" spans="1:6" ht="12" customHeight="1">
      <c r="A62" s="81"/>
      <c r="B62" s="82" t="s">
        <v>62</v>
      </c>
      <c r="C62" s="29">
        <v>4719</v>
      </c>
      <c r="D62" s="29">
        <v>668</v>
      </c>
      <c r="E62" s="29">
        <f t="shared" si="1"/>
        <v>5387</v>
      </c>
      <c r="F62" s="1"/>
    </row>
    <row r="63" spans="1:6" ht="12" customHeight="1">
      <c r="A63" s="81"/>
      <c r="B63" s="82" t="s">
        <v>63</v>
      </c>
      <c r="C63" s="29">
        <v>4989</v>
      </c>
      <c r="D63" s="29">
        <v>2427</v>
      </c>
      <c r="E63" s="29">
        <f t="shared" si="1"/>
        <v>7416</v>
      </c>
      <c r="F63" s="1"/>
    </row>
    <row r="64" spans="1:6" ht="12" customHeight="1">
      <c r="A64" s="81"/>
      <c r="B64" s="82" t="s">
        <v>64</v>
      </c>
      <c r="C64" s="29">
        <v>871</v>
      </c>
      <c r="D64" s="29">
        <v>188</v>
      </c>
      <c r="E64" s="29">
        <f t="shared" si="1"/>
        <v>1059</v>
      </c>
      <c r="F64" s="1"/>
    </row>
    <row r="65" spans="1:6" ht="12" customHeight="1">
      <c r="A65" s="81"/>
      <c r="B65" s="82" t="s">
        <v>65</v>
      </c>
      <c r="C65" s="29">
        <v>657</v>
      </c>
      <c r="D65" s="29">
        <v>548</v>
      </c>
      <c r="E65" s="29">
        <f t="shared" si="1"/>
        <v>1205</v>
      </c>
      <c r="F65" s="1"/>
    </row>
    <row r="66" spans="1:6" ht="12" customHeight="1">
      <c r="A66" s="81"/>
      <c r="B66" s="82" t="s">
        <v>66</v>
      </c>
      <c r="C66" s="29">
        <v>1266</v>
      </c>
      <c r="D66" s="29">
        <v>626</v>
      </c>
      <c r="E66" s="29">
        <f t="shared" si="1"/>
        <v>1892</v>
      </c>
      <c r="F66" s="1"/>
    </row>
    <row r="67" spans="1:6" ht="12" customHeight="1">
      <c r="A67" s="81"/>
      <c r="B67" s="82" t="s">
        <v>67</v>
      </c>
      <c r="C67" s="29">
        <v>3970</v>
      </c>
      <c r="D67" s="29">
        <v>3409</v>
      </c>
      <c r="E67" s="29">
        <f aca="true" t="shared" si="2" ref="E67:E76">D67+C67</f>
        <v>7379</v>
      </c>
      <c r="F67" s="1"/>
    </row>
    <row r="68" spans="1:6" ht="12" customHeight="1">
      <c r="A68" s="81"/>
      <c r="B68" s="82" t="s">
        <v>68</v>
      </c>
      <c r="C68" s="29">
        <v>3205</v>
      </c>
      <c r="D68" s="29">
        <v>619</v>
      </c>
      <c r="E68" s="29">
        <f t="shared" si="2"/>
        <v>3824</v>
      </c>
      <c r="F68" s="1"/>
    </row>
    <row r="69" spans="1:6" ht="12" customHeight="1">
      <c r="A69" s="81"/>
      <c r="B69" s="82" t="s">
        <v>69</v>
      </c>
      <c r="C69" s="29">
        <v>2834</v>
      </c>
      <c r="D69" s="29">
        <v>950</v>
      </c>
      <c r="E69" s="29">
        <f t="shared" si="2"/>
        <v>3784</v>
      </c>
      <c r="F69" s="1"/>
    </row>
    <row r="70" spans="1:6" ht="12" customHeight="1">
      <c r="A70" s="81"/>
      <c r="B70" s="82" t="s">
        <v>70</v>
      </c>
      <c r="C70" s="29">
        <v>3246</v>
      </c>
      <c r="D70" s="29">
        <v>815</v>
      </c>
      <c r="E70" s="29">
        <f t="shared" si="2"/>
        <v>4061</v>
      </c>
      <c r="F70" s="1"/>
    </row>
    <row r="71" spans="1:6" ht="12" customHeight="1">
      <c r="A71" s="81"/>
      <c r="B71" s="82" t="s">
        <v>71</v>
      </c>
      <c r="C71" s="29">
        <v>3058</v>
      </c>
      <c r="D71" s="29">
        <v>31</v>
      </c>
      <c r="E71" s="29">
        <f t="shared" si="2"/>
        <v>3089</v>
      </c>
      <c r="F71" s="1"/>
    </row>
    <row r="72" spans="1:6" ht="12" customHeight="1">
      <c r="A72" s="81"/>
      <c r="B72" s="82" t="s">
        <v>72</v>
      </c>
      <c r="C72" s="29">
        <v>2589</v>
      </c>
      <c r="D72" s="29">
        <v>432</v>
      </c>
      <c r="E72" s="29">
        <f t="shared" si="2"/>
        <v>3021</v>
      </c>
      <c r="F72" s="1"/>
    </row>
    <row r="73" spans="1:6" ht="12" customHeight="1">
      <c r="A73" s="81"/>
      <c r="B73" s="82" t="s">
        <v>73</v>
      </c>
      <c r="C73" s="29">
        <v>1400</v>
      </c>
      <c r="D73" s="29">
        <v>284</v>
      </c>
      <c r="E73" s="29">
        <f t="shared" si="2"/>
        <v>1684</v>
      </c>
      <c r="F73" s="1"/>
    </row>
    <row r="74" spans="1:6" ht="12" customHeight="1">
      <c r="A74" s="81"/>
      <c r="B74" s="82" t="s">
        <v>74</v>
      </c>
      <c r="C74" s="29">
        <v>1282</v>
      </c>
      <c r="D74" s="29">
        <v>945</v>
      </c>
      <c r="E74" s="29">
        <f t="shared" si="2"/>
        <v>2227</v>
      </c>
      <c r="F74" s="1"/>
    </row>
    <row r="75" spans="1:6" ht="12" customHeight="1">
      <c r="A75" s="81"/>
      <c r="B75" s="82" t="s">
        <v>75</v>
      </c>
      <c r="C75" s="29">
        <v>1272</v>
      </c>
      <c r="D75" s="29">
        <v>307</v>
      </c>
      <c r="E75" s="29">
        <f t="shared" si="2"/>
        <v>1579</v>
      </c>
      <c r="F75" s="1"/>
    </row>
    <row r="76" spans="1:6" ht="12" customHeight="1" thickBot="1">
      <c r="A76" s="84"/>
      <c r="B76" s="85" t="s">
        <v>76</v>
      </c>
      <c r="C76" s="32">
        <v>98</v>
      </c>
      <c r="D76" s="32">
        <v>0</v>
      </c>
      <c r="E76" s="29">
        <f t="shared" si="2"/>
        <v>98</v>
      </c>
      <c r="F76" s="1"/>
    </row>
    <row r="77" spans="1:5" ht="13.5" customHeight="1" thickBot="1">
      <c r="A77" s="84"/>
      <c r="B77" s="86" t="s">
        <v>106</v>
      </c>
      <c r="C77" s="32">
        <f>SUM(C3:C76)</f>
        <v>1025659</v>
      </c>
      <c r="D77" s="32">
        <f>SUM(D3:D76)</f>
        <v>419799</v>
      </c>
      <c r="E77" s="34">
        <f>SUM(E3:E76)</f>
        <v>1445458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FUJ9903B1013</cp:lastModifiedBy>
  <cp:lastPrinted>2002-08-26T06:57:43Z</cp:lastPrinted>
  <dcterms:created xsi:type="dcterms:W3CDTF">1999-02-17T08:12:38Z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