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195" windowWidth="9690" windowHeight="1935" activeTab="0"/>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<sst xmlns="http://schemas.openxmlformats.org/spreadsheetml/2006/main" count="236" uniqueCount="92">
  <si>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</si>
  <si>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</si>
  <si>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</si>
  <si>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</si>
  <si>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</si>
  <si>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</si>
  <si>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</si>
  <si>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</si>
  <si>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</si>
  <si>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</si>
  <si>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</si>
  <si>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</si>
  <si>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</si>
  <si>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</si>
  <si>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</si>
  <si>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</si>
  <si>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</si>
  <si>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</si>
  <si>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</si>
  <si>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</si>
  <si>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</si>
  <si>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</si>
  <si>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</si>
  <si>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</si>
  <si>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</si>
  <si>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</si>
  <si>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</si>
  <si>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</si>
  <si>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</si>
  <si>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</si>
  <si>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</si>
  <si>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</si>
  <si>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</si>
  <si>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</si>
  <si>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</si>
  <si>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</si>
  <si>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</si>
  <si>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</si>
  <si>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</si>
  <si>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</si>
  <si>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</si>
  <si>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</si>
  <si>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</si>
  <si>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</si>
  <si>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</si>
  <si>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</si>
  <si>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</si>
  <si>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</si>
  <si>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</si>
  <si>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</si>
  <si>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</si>
  <si>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</si>
  <si>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</si>
  <si>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</si>
  <si>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</si>
  <si>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</si>
  <si>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</si>
  <si>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</si>
  <si>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</si>
  <si>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（単位：件）</t>
  </si>
  <si>
    <t>業種　＼　保健所</t>
  </si>
  <si>
    <t>賀茂</t>
  </si>
  <si>
    <t>中部</t>
  </si>
  <si>
    <t>西部</t>
  </si>
  <si>
    <t>賀茂</t>
  </si>
  <si>
    <t>静岡市･浜松市除</t>
  </si>
  <si>
    <t>目標監視
件数(*)</t>
  </si>
  <si>
    <t>目標監視
件数(*)</t>
  </si>
  <si>
    <t>東部</t>
  </si>
  <si>
    <t>静岡市･浜松市除</t>
  </si>
  <si>
    <t>静岡市･浜松市計</t>
  </si>
  <si>
    <t>静岡市･浜松市計</t>
  </si>
  <si>
    <t>内　　訳</t>
  </si>
  <si>
    <t>許　可　施　設　数</t>
  </si>
  <si>
    <t>許  可　不　要　施　設</t>
  </si>
  <si>
    <t>専門班</t>
  </si>
  <si>
    <t>-</t>
  </si>
  <si>
    <t>魚介類競り売り営業</t>
  </si>
  <si>
    <t>魚肉練り製品製造業</t>
  </si>
  <si>
    <t>缶詰又は瓶詰食品製造業</t>
  </si>
  <si>
    <t>添加物の製造業（法第11条第１項の規定により規格が定められたものを除く）</t>
  </si>
  <si>
    <t>合計</t>
  </si>
  <si>
    <t>給食施設（学校）</t>
  </si>
  <si>
    <t>23年度末施設数</t>
  </si>
  <si>
    <t>24年度末施設数</t>
  </si>
  <si>
    <t>*　平成23年度末の施設数に平成24年度の静岡県食品衛生監視指導計画に基づく監視回数を乗じた件数</t>
  </si>
  <si>
    <t>23年度末施設数</t>
  </si>
  <si>
    <t xml:space="preserve"> 平成25年３月31日現在</t>
  </si>
  <si>
    <t>　平成24年度保健所別監視指導状況・施設数</t>
  </si>
  <si>
    <t>　 (1)　平成24年度保健所別監視指導状況</t>
  </si>
  <si>
    <t>　 (2)食品衛生関係営業施設数（業種・保健所別）</t>
  </si>
  <si>
    <t>　 (3)　食品衛生監視件数（業種・保健所別）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</si>
</sst>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s>
  <fonts count="23">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2"/>
      <name val="ＭＳ Ｐゴシック"/>
      <family val="3"/>
    </font>
    <font>
      <b/>
      <sz val="11"/>
      <name val="ＭＳ Ｐゴシック"/>
      <family val="3"/>
    </font>
    <font>
      <sz val="10"/>
      <name val="ＭＳ Ｐゴシック"/>
      <family val="3"/>
    </font>
    <font>
      <sz val="14"/>
      <name val="ＭＳ Ｐゴシック"/>
      <family val="3"/>
    </font>
    <font>
      <sz val="11"/>
      <color indexed="8"/>
      <name val="ＭＳ Ｐゴシック"/>
      <family val="3"/>
    </font>
    <font>
      <sz val="9"/>
      <name val="ＭＳ Ｐゴシック"/>
      <family val="3"/>
    </font>
    <font>
      <sz val="7"/>
      <name val="ＭＳ Ｐゴシック"/>
      <family val="3"/>
    </font>
    <font>
      <b/>
      <sz val="14"/>
      <name val="ＭＳ Ｐゴシック"/>
      <family val="3"/>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9" fontId="1" fillId="0" borderId="0" applyFont="0" applyFill="0" applyBorder="0" applyAlignment="0" applyProtection="0"/>
    <xf numFmtId="0" fontId="3"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97">
    <xf numFmtId="0" fontId="0" fillId="0" borderId="0" xfId="0" applyAlignment="1">
      <alignment/>
    </xf>
    <xf numFmtId="0" fontId="1" fillId="0" borderId="5" xfId="0" applyFont="1" applyFill="1" applyBorder="1" applyAlignment="1" applyProtection="1">
      <alignment horizontal="distributed" vertical="center"/>
      <protection/>
    </xf>
    <xf numFmtId="37" fontId="1" fillId="0" borderId="5" xfId="0" applyNumberFormat="1" applyFont="1" applyFill="1" applyBorder="1" applyAlignment="1" applyProtection="1">
      <alignment vertical="center"/>
      <protection/>
    </xf>
    <xf numFmtId="185" fontId="1" fillId="0" borderId="5" xfId="0" applyNumberFormat="1" applyFont="1" applyFill="1" applyBorder="1" applyAlignment="1" applyProtection="1">
      <alignment vertical="center"/>
      <protection/>
    </xf>
    <xf numFmtId="176" fontId="1" fillId="0" borderId="5" xfId="0" applyNumberFormat="1" applyFont="1" applyFill="1" applyBorder="1" applyAlignment="1" applyProtection="1">
      <alignment vertical="center"/>
      <protection/>
    </xf>
    <xf numFmtId="37" fontId="19" fillId="0" borderId="6" xfId="0" applyNumberFormat="1" applyFont="1" applyFill="1" applyBorder="1" applyAlignment="1" applyProtection="1">
      <alignment vertical="center"/>
      <protection locked="0"/>
    </xf>
    <xf numFmtId="176" fontId="1" fillId="0" borderId="7" xfId="0" applyNumberFormat="1" applyFont="1" applyFill="1" applyBorder="1" applyAlignment="1" applyProtection="1">
      <alignment vertical="center"/>
      <protection/>
    </xf>
    <xf numFmtId="0" fontId="1" fillId="0" borderId="0" xfId="0" applyFont="1" applyFill="1" applyBorder="1" applyAlignment="1">
      <alignment/>
    </xf>
    <xf numFmtId="0" fontId="1" fillId="0" borderId="0" xfId="0" applyFont="1" applyFill="1" applyAlignment="1">
      <alignment/>
    </xf>
    <xf numFmtId="185" fontId="17" fillId="0" borderId="5" xfId="0" applyNumberFormat="1" applyFont="1" applyFill="1" applyBorder="1" applyAlignment="1" applyProtection="1">
      <alignment vertical="center"/>
      <protection/>
    </xf>
    <xf numFmtId="181"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5" fillId="0" borderId="0" xfId="0" applyFont="1" applyFill="1" applyAlignment="1" applyProtection="1">
      <alignment vertical="center"/>
      <protection/>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1" fillId="0" borderId="0" xfId="0" applyFont="1" applyFill="1" applyAlignment="1">
      <alignment horizontal="right" vertical="center"/>
    </xf>
    <xf numFmtId="0" fontId="1" fillId="0" borderId="8" xfId="0"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horizontal="center" vertical="center"/>
    </xf>
    <xf numFmtId="0" fontId="1" fillId="0" borderId="5"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6" xfId="0" applyFont="1" applyFill="1" applyBorder="1" applyAlignment="1" applyProtection="1">
      <alignment horizontal="center" vertical="center"/>
      <protection/>
    </xf>
    <xf numFmtId="0" fontId="20" fillId="0" borderId="5" xfId="0" applyFont="1" applyFill="1" applyBorder="1" applyAlignment="1" applyProtection="1">
      <alignment horizontal="center" vertical="center" wrapText="1"/>
      <protection/>
    </xf>
    <xf numFmtId="0" fontId="20" fillId="0" borderId="6"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5" xfId="0" applyFont="1" applyFill="1" applyBorder="1" applyAlignment="1" applyProtection="1">
      <alignment vertical="center"/>
      <protection/>
    </xf>
    <xf numFmtId="184" fontId="19" fillId="0" borderId="6" xfId="0" applyNumberFormat="1" applyFont="1" applyFill="1" applyBorder="1" applyAlignment="1" applyProtection="1">
      <alignment vertical="center"/>
      <protection locked="0"/>
    </xf>
    <xf numFmtId="0" fontId="1" fillId="0" borderId="10" xfId="0" applyFont="1" applyFill="1" applyBorder="1" applyAlignment="1">
      <alignment vertical="center"/>
    </xf>
    <xf numFmtId="0" fontId="1" fillId="0" borderId="9" xfId="0" applyFont="1" applyFill="1" applyBorder="1" applyAlignment="1" applyProtection="1">
      <alignment vertical="center" shrinkToFit="1"/>
      <protection/>
    </xf>
    <xf numFmtId="37" fontId="19" fillId="0" borderId="0" xfId="0" applyNumberFormat="1" applyFont="1" applyFill="1" applyBorder="1" applyAlignment="1" applyProtection="1">
      <alignment vertical="center"/>
      <protection locked="0"/>
    </xf>
    <xf numFmtId="37" fontId="1" fillId="0" borderId="0" xfId="0" applyNumberFormat="1" applyFont="1" applyFill="1" applyAlignment="1">
      <alignment vertical="center"/>
    </xf>
    <xf numFmtId="0" fontId="1" fillId="0" borderId="0" xfId="0" applyFont="1" applyFill="1" applyAlignment="1" applyProtection="1">
      <alignment vertical="center"/>
      <protection/>
    </xf>
    <xf numFmtId="37" fontId="1" fillId="0" borderId="8" xfId="0" applyNumberFormat="1" applyFont="1" applyFill="1" applyBorder="1" applyAlignment="1">
      <alignment vertical="center"/>
    </xf>
    <xf numFmtId="37" fontId="1" fillId="0" borderId="8" xfId="0" applyNumberFormat="1" applyFont="1" applyFill="1" applyBorder="1" applyAlignment="1" applyProtection="1">
      <alignment vertical="center"/>
      <protection/>
    </xf>
    <xf numFmtId="184" fontId="1" fillId="0" borderId="5" xfId="0" applyNumberFormat="1" applyFont="1" applyFill="1" applyBorder="1" applyAlignment="1" applyProtection="1">
      <alignment vertical="center"/>
      <protection/>
    </xf>
    <xf numFmtId="184" fontId="1" fillId="0" borderId="7" xfId="0" applyNumberFormat="1" applyFont="1" applyFill="1" applyBorder="1" applyAlignment="1" applyProtection="1">
      <alignment vertical="center"/>
      <protection/>
    </xf>
    <xf numFmtId="184" fontId="1" fillId="0" borderId="6" xfId="0" applyNumberFormat="1" applyFont="1" applyFill="1" applyBorder="1" applyAlignment="1" applyProtection="1">
      <alignment vertical="center"/>
      <protection/>
    </xf>
    <xf numFmtId="0" fontId="21" fillId="0" borderId="6" xfId="0" applyFont="1" applyFill="1" applyBorder="1" applyAlignment="1" applyProtection="1">
      <alignment vertical="center" wrapText="1"/>
      <protection/>
    </xf>
    <xf numFmtId="0" fontId="1" fillId="0" borderId="6" xfId="0" applyFont="1" applyFill="1" applyBorder="1" applyAlignment="1" applyProtection="1">
      <alignment vertical="center"/>
      <protection/>
    </xf>
    <xf numFmtId="0" fontId="1" fillId="0" borderId="6" xfId="0" applyFont="1" applyFill="1" applyBorder="1" applyAlignment="1" applyProtection="1">
      <alignment vertical="center" shrinkToFit="1"/>
      <protection/>
    </xf>
    <xf numFmtId="0" fontId="15" fillId="0" borderId="0" xfId="0" applyFont="1" applyFill="1" applyAlignment="1" applyProtection="1">
      <alignment horizontal="left" vertical="center"/>
      <protection/>
    </xf>
    <xf numFmtId="0" fontId="1" fillId="0" borderId="0"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 fillId="0" borderId="8" xfId="0" applyFont="1" applyFill="1" applyBorder="1" applyAlignment="1" applyProtection="1">
      <alignment horizontal="left" vertical="center"/>
      <protection/>
    </xf>
    <xf numFmtId="0" fontId="1" fillId="0" borderId="5" xfId="0" applyFont="1" applyFill="1" applyBorder="1" applyAlignment="1" applyProtection="1">
      <alignment horizontal="center" vertical="center" wrapText="1" shrinkToFit="1"/>
      <protection/>
    </xf>
    <xf numFmtId="0" fontId="20" fillId="0" borderId="5" xfId="0" applyFont="1" applyFill="1" applyBorder="1" applyAlignment="1" applyProtection="1">
      <alignment horizontal="center" vertical="center" wrapText="1" shrinkToFit="1"/>
      <protection/>
    </xf>
    <xf numFmtId="0" fontId="1" fillId="0" borderId="10" xfId="0" applyFont="1" applyFill="1" applyBorder="1" applyAlignment="1">
      <alignment/>
    </xf>
    <xf numFmtId="0" fontId="1" fillId="0" borderId="5" xfId="0" applyFont="1" applyFill="1" applyBorder="1" applyAlignment="1" applyProtection="1">
      <alignment horizontal="left" vertical="center"/>
      <protection/>
    </xf>
    <xf numFmtId="177" fontId="19" fillId="0" borderId="6" xfId="0" applyNumberFormat="1" applyFont="1" applyFill="1" applyBorder="1" applyAlignment="1" applyProtection="1">
      <alignment vertical="center"/>
      <protection locked="0"/>
    </xf>
    <xf numFmtId="0" fontId="1" fillId="0" borderId="9"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37" fontId="1" fillId="0" borderId="8" xfId="0" applyNumberFormat="1" applyFont="1" applyFill="1" applyBorder="1" applyAlignment="1" applyProtection="1">
      <alignment horizontal="left" vertical="center"/>
      <protection/>
    </xf>
    <xf numFmtId="37" fontId="1" fillId="0" borderId="5" xfId="0" applyNumberFormat="1" applyFont="1" applyFill="1" applyBorder="1" applyAlignment="1" applyProtection="1">
      <alignment horizontal="center" vertical="center"/>
      <protection/>
    </xf>
    <xf numFmtId="0" fontId="21" fillId="0" borderId="6" xfId="0" applyFont="1" applyFill="1" applyBorder="1" applyAlignment="1" applyProtection="1">
      <alignment horizontal="left" vertical="center" wrapText="1"/>
      <protection/>
    </xf>
    <xf numFmtId="0" fontId="1" fillId="0" borderId="6" xfId="0" applyFont="1" applyFill="1" applyBorder="1" applyAlignment="1" applyProtection="1">
      <alignment horizontal="left" vertical="center"/>
      <protection/>
    </xf>
    <xf numFmtId="0" fontId="1" fillId="0" borderId="6" xfId="0" applyFont="1" applyFill="1" applyBorder="1" applyAlignment="1" applyProtection="1">
      <alignment horizontal="left" vertical="center" shrinkToFit="1"/>
      <protection/>
    </xf>
    <xf numFmtId="0" fontId="1" fillId="0" borderId="5" xfId="0" applyFont="1" applyFill="1" applyBorder="1" applyAlignment="1">
      <alignment vertical="center"/>
    </xf>
    <xf numFmtId="177" fontId="1" fillId="0" borderId="5" xfId="0" applyNumberFormat="1" applyFont="1" applyFill="1" applyBorder="1" applyAlignment="1" applyProtection="1">
      <alignment vertical="center"/>
      <protection/>
    </xf>
    <xf numFmtId="181" fontId="1" fillId="0" borderId="5" xfId="0" applyNumberFormat="1" applyFont="1" applyFill="1" applyBorder="1" applyAlignment="1" applyProtection="1">
      <alignment vertical="center"/>
      <protection/>
    </xf>
    <xf numFmtId="176" fontId="1" fillId="0" borderId="6" xfId="0" applyNumberFormat="1" applyFont="1" applyFill="1" applyBorder="1" applyAlignment="1" applyProtection="1">
      <alignment vertical="center"/>
      <protection/>
    </xf>
    <xf numFmtId="0" fontId="22" fillId="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0" applyFont="1" applyFill="1" applyAlignment="1" applyProtection="1">
      <alignment horizontal="left" vertical="center"/>
      <protection locked="0"/>
    </xf>
    <xf numFmtId="0" fontId="16" fillId="0" borderId="8" xfId="0" applyFont="1" applyFill="1" applyBorder="1" applyAlignment="1" applyProtection="1">
      <alignment horizontal="left" vertical="center"/>
      <protection/>
    </xf>
    <xf numFmtId="0" fontId="16" fillId="0" borderId="8" xfId="0" applyFont="1" applyFill="1" applyBorder="1" applyAlignment="1">
      <alignment vertical="center"/>
    </xf>
    <xf numFmtId="0" fontId="17" fillId="0" borderId="5" xfId="0" applyFont="1" applyFill="1" applyBorder="1" applyAlignment="1" applyProtection="1">
      <alignment horizontal="center" vertical="center" wrapText="1"/>
      <protection/>
    </xf>
    <xf numFmtId="0" fontId="17" fillId="0" borderId="5" xfId="0" applyFont="1" applyFill="1" applyBorder="1" applyAlignment="1" applyProtection="1">
      <alignment horizontal="center" vertical="center"/>
      <protection/>
    </xf>
    <xf numFmtId="0" fontId="1" fillId="0" borderId="7" xfId="0" applyFont="1" applyFill="1" applyBorder="1" applyAlignment="1" applyProtection="1">
      <alignment horizontal="center" vertical="center"/>
      <protection/>
    </xf>
    <xf numFmtId="0" fontId="17" fillId="0" borderId="5" xfId="0" applyFont="1" applyFill="1" applyBorder="1" applyAlignment="1" applyProtection="1">
      <alignment horizontal="distributed" vertical="center"/>
      <protection/>
    </xf>
    <xf numFmtId="0" fontId="1" fillId="0" borderId="11" xfId="0" applyFont="1" applyFill="1" applyBorder="1" applyAlignment="1" applyProtection="1">
      <alignment horizontal="distributed"/>
      <protection/>
    </xf>
    <xf numFmtId="183" fontId="19" fillId="0" borderId="6" xfId="0" applyNumberFormat="1" applyFont="1" applyFill="1" applyBorder="1" applyAlignment="1" applyProtection="1">
      <alignment vertical="center"/>
      <protection locked="0"/>
    </xf>
    <xf numFmtId="0" fontId="19" fillId="0" borderId="6" xfId="0" applyFont="1" applyFill="1" applyBorder="1" applyAlignment="1" applyProtection="1">
      <alignment/>
      <protection locked="0"/>
    </xf>
    <xf numFmtId="184" fontId="19" fillId="0" borderId="7" xfId="0" applyNumberFormat="1" applyFont="1" applyFill="1" applyBorder="1" applyAlignment="1" applyProtection="1">
      <alignment vertical="center"/>
      <protection locked="0"/>
    </xf>
    <xf numFmtId="184" fontId="1" fillId="0" borderId="6" xfId="0" applyNumberFormat="1" applyFont="1" applyFill="1" applyBorder="1" applyAlignment="1" applyProtection="1">
      <alignment vertical="center"/>
      <protection locked="0"/>
    </xf>
    <xf numFmtId="183" fontId="19" fillId="0" borderId="7" xfId="0" applyNumberFormat="1" applyFont="1" applyFill="1" applyBorder="1" applyAlignment="1" applyProtection="1">
      <alignment vertical="center"/>
      <protection locked="0"/>
    </xf>
    <xf numFmtId="0" fontId="19" fillId="0" borderId="7" xfId="0" applyFont="1" applyFill="1" applyBorder="1" applyAlignment="1" applyProtection="1">
      <alignment/>
      <protection locked="0"/>
    </xf>
    <xf numFmtId="183" fontId="1" fillId="0" borderId="6" xfId="0" applyNumberFormat="1" applyFont="1" applyFill="1" applyBorder="1" applyAlignment="1" applyProtection="1">
      <alignment vertical="center"/>
      <protection locked="0"/>
    </xf>
    <xf numFmtId="0" fontId="1" fillId="0" borderId="6" xfId="0" applyFont="1" applyFill="1" applyBorder="1" applyAlignment="1" applyProtection="1">
      <alignment/>
      <protection locked="0"/>
    </xf>
    <xf numFmtId="184" fontId="19" fillId="0" borderId="12" xfId="0" applyNumberFormat="1" applyFont="1" applyFill="1" applyBorder="1" applyAlignment="1" applyProtection="1">
      <alignment vertical="center"/>
      <protection locked="0"/>
    </xf>
    <xf numFmtId="183" fontId="19" fillId="0" borderId="12" xfId="0" applyNumberFormat="1" applyFont="1" applyFill="1" applyBorder="1" applyAlignment="1" applyProtection="1">
      <alignment vertical="center"/>
      <protection locked="0"/>
    </xf>
    <xf numFmtId="0" fontId="19" fillId="0" borderId="12" xfId="0" applyFont="1" applyFill="1" applyBorder="1" applyAlignment="1" applyProtection="1">
      <alignment/>
      <protection locked="0"/>
    </xf>
    <xf numFmtId="0" fontId="1" fillId="0" borderId="6" xfId="0" applyFont="1" applyFill="1" applyBorder="1" applyAlignment="1" applyProtection="1">
      <alignment/>
      <protection locked="0"/>
    </xf>
    <xf numFmtId="0" fontId="1" fillId="0" borderId="7" xfId="0" applyFont="1" applyFill="1" applyBorder="1" applyAlignment="1" applyProtection="1">
      <alignment/>
      <protection locked="0"/>
    </xf>
    <xf numFmtId="0" fontId="1" fillId="0" borderId="12" xfId="0" applyFont="1" applyFill="1" applyBorder="1" applyAlignment="1" applyProtection="1">
      <alignment/>
      <protection locked="0"/>
    </xf>
    <xf numFmtId="0" fontId="1" fillId="0" borderId="12" xfId="0" applyFont="1" applyFill="1" applyBorder="1" applyAlignment="1" applyProtection="1">
      <alignment horizontal="center" vertical="center"/>
      <protection/>
    </xf>
    <xf numFmtId="0" fontId="18" fillId="0" borderId="7" xfId="0" applyFont="1" applyFill="1" applyBorder="1" applyAlignment="1">
      <alignment vertical="center"/>
    </xf>
    <xf numFmtId="0" fontId="17" fillId="0" borderId="12" xfId="0" applyFont="1" applyFill="1" applyBorder="1" applyAlignment="1" applyProtection="1">
      <alignment horizontal="center" vertical="center" wrapText="1"/>
      <protection/>
    </xf>
    <xf numFmtId="0" fontId="17" fillId="0" borderId="7" xfId="0" applyFont="1" applyFill="1" applyBorder="1" applyAlignment="1">
      <alignment vertical="center" wrapText="1"/>
    </xf>
    <xf numFmtId="0" fontId="17" fillId="0" borderId="7" xfId="0" applyFont="1" applyFill="1" applyBorder="1" applyAlignment="1">
      <alignment vertical="center"/>
    </xf>
    <xf numFmtId="0" fontId="1" fillId="0" borderId="9"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4"/>
  <sheetViews>
    <sheetView tabSelected="1" view="pageBreakPreview" zoomScale="83" zoomScaleNormal="85" zoomScaleSheetLayoutView="83" workbookViewId="0" topLeftCell="A1">
      <selection activeCell="C3" sqref="C3"/>
    </sheetView>
  </sheetViews>
  <sheetFormatPr defaultColWidth="10.66015625" defaultRowHeight="18"/>
  <cols>
    <col min="1" max="1" width="7" style="8" customWidth="1"/>
    <col min="2" max="3" width="6.41015625" style="8" customWidth="1"/>
    <col min="4" max="4" width="7" style="8" customWidth="1"/>
    <col min="5" max="5" width="6.41015625" style="8" customWidth="1"/>
    <col min="6" max="6" width="5.33203125" style="8" customWidth="1"/>
    <col min="7" max="7" width="6.5" style="8" customWidth="1"/>
    <col min="8" max="8" width="5.66015625" style="8" customWidth="1"/>
    <col min="9" max="9" width="6.5" style="8" customWidth="1"/>
    <col min="10" max="10" width="5.66015625" style="8" customWidth="1"/>
    <col min="11" max="11" width="6.66015625" style="8" customWidth="1"/>
    <col min="12" max="12" width="7.5" style="8" customWidth="1"/>
    <col min="13" max="13" width="6.66015625" style="8" customWidth="1"/>
    <col min="14" max="14" width="5.66015625" style="8" customWidth="1"/>
    <col min="15" max="15" width="6.66015625" style="8" customWidth="1"/>
    <col min="16" max="16" width="7.5" style="8" customWidth="1"/>
    <col min="17" max="17" width="6.66015625" style="8" customWidth="1"/>
    <col min="18" max="18" width="5.66015625" style="8" customWidth="1"/>
    <col min="19" max="16384" width="10.66015625" style="8" customWidth="1"/>
  </cols>
  <sheetData>
    <row r="1" spans="1:19" ht="18.75" customHeight="1">
      <c r="A1" s="64" t="s">
        <v>88</v>
      </c>
      <c r="B1" s="65"/>
      <c r="C1" s="65"/>
      <c r="D1" s="65"/>
      <c r="E1" s="65"/>
      <c r="F1" s="65"/>
      <c r="G1" s="65"/>
      <c r="H1" s="14"/>
      <c r="I1" s="14"/>
      <c r="J1" s="14"/>
      <c r="K1" s="14"/>
      <c r="L1" s="14"/>
      <c r="M1" s="14"/>
      <c r="N1" s="14"/>
      <c r="O1" s="14"/>
      <c r="P1" s="14"/>
      <c r="Q1" s="14"/>
      <c r="R1" s="14"/>
      <c r="S1" s="7"/>
    </row>
    <row r="2" spans="1:19" ht="12.75" customHeight="1">
      <c r="A2" s="66"/>
      <c r="B2" s="65"/>
      <c r="C2" s="65"/>
      <c r="D2" s="65"/>
      <c r="E2" s="65"/>
      <c r="F2" s="65"/>
      <c r="G2" s="65"/>
      <c r="H2" s="14"/>
      <c r="I2" s="14"/>
      <c r="J2" s="14"/>
      <c r="K2" s="14"/>
      <c r="L2" s="14"/>
      <c r="M2" s="14"/>
      <c r="N2" s="14"/>
      <c r="O2" s="14"/>
      <c r="P2" s="14"/>
      <c r="Q2" s="14"/>
      <c r="R2" s="14"/>
      <c r="S2" s="7"/>
    </row>
    <row r="3" spans="1:19" ht="18.75" customHeight="1">
      <c r="A3" s="64" t="s">
        <v>89</v>
      </c>
      <c r="B3" s="65"/>
      <c r="C3" s="65"/>
      <c r="D3" s="65"/>
      <c r="E3" s="65"/>
      <c r="F3" s="65"/>
      <c r="G3" s="65"/>
      <c r="H3" s="14"/>
      <c r="I3" s="14"/>
      <c r="J3" s="14"/>
      <c r="K3" s="14"/>
      <c r="L3" s="14"/>
      <c r="M3" s="14"/>
      <c r="N3" s="14"/>
      <c r="O3" s="14"/>
      <c r="P3" s="14"/>
      <c r="Q3" s="14"/>
      <c r="R3" s="14"/>
      <c r="S3" s="7"/>
    </row>
    <row r="4" spans="1:19" ht="12.75" customHeight="1">
      <c r="A4" s="67"/>
      <c r="B4" s="14"/>
      <c r="C4" s="14"/>
      <c r="D4" s="68"/>
      <c r="E4" s="68"/>
      <c r="F4" s="68"/>
      <c r="G4" s="68"/>
      <c r="H4" s="18"/>
      <c r="I4" s="18"/>
      <c r="J4" s="18"/>
      <c r="K4" s="18"/>
      <c r="L4" s="18"/>
      <c r="M4" s="18"/>
      <c r="N4" s="18"/>
      <c r="O4" s="18"/>
      <c r="P4" s="18"/>
      <c r="Q4" s="18"/>
      <c r="R4" s="18"/>
      <c r="S4" s="7"/>
    </row>
    <row r="5" spans="1:19" ht="15" customHeight="1">
      <c r="A5" s="88" t="s">
        <v>0</v>
      </c>
      <c r="B5" s="90" t="s">
        <v>84</v>
      </c>
      <c r="C5" s="90" t="s">
        <v>83</v>
      </c>
      <c r="D5" s="90" t="s">
        <v>66</v>
      </c>
      <c r="E5" s="96" t="s">
        <v>1</v>
      </c>
      <c r="F5" s="88" t="s">
        <v>2</v>
      </c>
      <c r="G5" s="93" t="s">
        <v>72</v>
      </c>
      <c r="H5" s="94"/>
      <c r="I5" s="94"/>
      <c r="J5" s="95"/>
      <c r="K5" s="93" t="s">
        <v>73</v>
      </c>
      <c r="L5" s="94"/>
      <c r="M5" s="94"/>
      <c r="N5" s="95"/>
      <c r="O5" s="93" t="s">
        <v>74</v>
      </c>
      <c r="P5" s="94"/>
      <c r="Q5" s="94"/>
      <c r="R5" s="95"/>
      <c r="S5" s="7"/>
    </row>
    <row r="6" spans="1:19" ht="30" customHeight="1">
      <c r="A6" s="89"/>
      <c r="B6" s="91"/>
      <c r="C6" s="91"/>
      <c r="D6" s="92"/>
      <c r="E6" s="92"/>
      <c r="F6" s="89"/>
      <c r="G6" s="21" t="s">
        <v>0</v>
      </c>
      <c r="H6" s="21" t="s">
        <v>2</v>
      </c>
      <c r="I6" s="21" t="s">
        <v>75</v>
      </c>
      <c r="J6" s="21" t="s">
        <v>2</v>
      </c>
      <c r="K6" s="69" t="s">
        <v>86</v>
      </c>
      <c r="L6" s="69" t="s">
        <v>67</v>
      </c>
      <c r="M6" s="70" t="s">
        <v>1</v>
      </c>
      <c r="N6" s="21" t="s">
        <v>2</v>
      </c>
      <c r="O6" s="69" t="s">
        <v>86</v>
      </c>
      <c r="P6" s="69" t="s">
        <v>67</v>
      </c>
      <c r="Q6" s="70" t="s">
        <v>1</v>
      </c>
      <c r="R6" s="71" t="s">
        <v>2</v>
      </c>
      <c r="S6" s="7"/>
    </row>
    <row r="7" spans="1:19" ht="24.75" customHeight="1">
      <c r="A7" s="1" t="s">
        <v>64</v>
      </c>
      <c r="B7" s="2">
        <f>'施設数'!B37+'施設数'!B55</f>
        <v>6471</v>
      </c>
      <c r="C7" s="2">
        <f>K7+O7</f>
        <v>6658</v>
      </c>
      <c r="D7" s="3">
        <f>L7+P7</f>
        <v>6016</v>
      </c>
      <c r="E7" s="2">
        <f aca="true" t="shared" si="0" ref="E7:E13">M7+Q7</f>
        <v>7260</v>
      </c>
      <c r="F7" s="4">
        <f aca="true" t="shared" si="1" ref="F7:F13">E7/D7*100</f>
        <v>120.6781914893617</v>
      </c>
      <c r="G7" s="2">
        <f aca="true" t="shared" si="2" ref="G7:G13">E7-I7</f>
        <v>4557</v>
      </c>
      <c r="H7" s="4">
        <f aca="true" t="shared" si="3" ref="H7:H14">G7/E7*100</f>
        <v>62.768595041322314</v>
      </c>
      <c r="I7" s="2">
        <v>2703</v>
      </c>
      <c r="J7" s="4">
        <f aca="true" t="shared" si="4" ref="J7:J14">I7/E7*100</f>
        <v>37.231404958677686</v>
      </c>
      <c r="K7" s="5">
        <v>3499</v>
      </c>
      <c r="L7" s="3">
        <v>4159.5</v>
      </c>
      <c r="M7" s="5">
        <f>'監視件数'!B37</f>
        <v>4823</v>
      </c>
      <c r="N7" s="4">
        <f>M7/L7*100</f>
        <v>115.95143647072965</v>
      </c>
      <c r="O7" s="5">
        <v>3159</v>
      </c>
      <c r="P7" s="3">
        <v>1856.5</v>
      </c>
      <c r="Q7" s="5">
        <f>'監視件数'!B55</f>
        <v>2437</v>
      </c>
      <c r="R7" s="6">
        <f aca="true" t="shared" si="5" ref="R7:R14">Q7/P7*100</f>
        <v>131.2685160247778</v>
      </c>
      <c r="S7" s="7"/>
    </row>
    <row r="8" spans="1:19" ht="24.75" customHeight="1">
      <c r="A8" s="1" t="s">
        <v>3</v>
      </c>
      <c r="B8" s="2">
        <f>'施設数'!C37+'施設数'!C55</f>
        <v>6153</v>
      </c>
      <c r="C8" s="2">
        <f aca="true" t="shared" si="6" ref="C8:D13">K8+O8</f>
        <v>6129</v>
      </c>
      <c r="D8" s="3">
        <f t="shared" si="6"/>
        <v>5728</v>
      </c>
      <c r="E8" s="2">
        <f t="shared" si="0"/>
        <v>6877</v>
      </c>
      <c r="F8" s="4">
        <f t="shared" si="1"/>
        <v>120.05935754189944</v>
      </c>
      <c r="G8" s="2">
        <f t="shared" si="2"/>
        <v>3553</v>
      </c>
      <c r="H8" s="4">
        <f t="shared" si="3"/>
        <v>51.66497019049003</v>
      </c>
      <c r="I8" s="2">
        <v>3324</v>
      </c>
      <c r="J8" s="4">
        <f t="shared" si="4"/>
        <v>48.33502980950996</v>
      </c>
      <c r="K8" s="5">
        <v>4278</v>
      </c>
      <c r="L8" s="3">
        <v>4532</v>
      </c>
      <c r="M8" s="5">
        <f>'監視件数'!C37</f>
        <v>4598</v>
      </c>
      <c r="N8" s="4">
        <f aca="true" t="shared" si="7" ref="N8:N14">M8/L8*100</f>
        <v>101.45631067961165</v>
      </c>
      <c r="O8" s="5">
        <v>1851</v>
      </c>
      <c r="P8" s="3">
        <v>1196</v>
      </c>
      <c r="Q8" s="5">
        <f>'監視件数'!C55</f>
        <v>2279</v>
      </c>
      <c r="R8" s="6">
        <f t="shared" si="5"/>
        <v>190.55183946488293</v>
      </c>
      <c r="S8" s="7"/>
    </row>
    <row r="9" spans="1:19" ht="24.75" customHeight="1">
      <c r="A9" s="1" t="s">
        <v>68</v>
      </c>
      <c r="B9" s="2">
        <f>'施設数'!D37+'施設数'!D55</f>
        <v>19940</v>
      </c>
      <c r="C9" s="2">
        <f t="shared" si="6"/>
        <v>20122</v>
      </c>
      <c r="D9" s="3">
        <f t="shared" si="6"/>
        <v>15598.5</v>
      </c>
      <c r="E9" s="2">
        <f t="shared" si="0"/>
        <v>13212</v>
      </c>
      <c r="F9" s="4">
        <f t="shared" si="1"/>
        <v>84.70045196653524</v>
      </c>
      <c r="G9" s="2">
        <f t="shared" si="2"/>
        <v>2886</v>
      </c>
      <c r="H9" s="4">
        <f t="shared" si="3"/>
        <v>21.84377838328792</v>
      </c>
      <c r="I9" s="2">
        <v>10326</v>
      </c>
      <c r="J9" s="4">
        <f t="shared" si="4"/>
        <v>78.15622161671209</v>
      </c>
      <c r="K9" s="5">
        <v>11817</v>
      </c>
      <c r="L9" s="3">
        <v>10484</v>
      </c>
      <c r="M9" s="5">
        <f>'監視件数'!D37</f>
        <v>8341</v>
      </c>
      <c r="N9" s="4">
        <f t="shared" si="7"/>
        <v>79.5593285005723</v>
      </c>
      <c r="O9" s="5">
        <v>8305</v>
      </c>
      <c r="P9" s="3">
        <v>5114.5</v>
      </c>
      <c r="Q9" s="5">
        <f>'監視件数'!D55</f>
        <v>4871</v>
      </c>
      <c r="R9" s="6">
        <f t="shared" si="5"/>
        <v>95.23902629778081</v>
      </c>
      <c r="S9" s="7"/>
    </row>
    <row r="10" spans="1:19" ht="24.75" customHeight="1">
      <c r="A10" s="1" t="s">
        <v>4</v>
      </c>
      <c r="B10" s="2">
        <f>'施設数'!E37+'施設数'!E55</f>
        <v>4925</v>
      </c>
      <c r="C10" s="2">
        <f t="shared" si="6"/>
        <v>4971</v>
      </c>
      <c r="D10" s="3">
        <f t="shared" si="6"/>
        <v>3733</v>
      </c>
      <c r="E10" s="2">
        <f t="shared" si="0"/>
        <v>4760</v>
      </c>
      <c r="F10" s="4">
        <f t="shared" si="1"/>
        <v>127.51138494508439</v>
      </c>
      <c r="G10" s="2">
        <f t="shared" si="2"/>
        <v>1928</v>
      </c>
      <c r="H10" s="4">
        <f t="shared" si="3"/>
        <v>40.50420168067227</v>
      </c>
      <c r="I10" s="2">
        <v>2832</v>
      </c>
      <c r="J10" s="4">
        <f t="shared" si="4"/>
        <v>59.49579831932773</v>
      </c>
      <c r="K10" s="5">
        <v>2808</v>
      </c>
      <c r="L10" s="3">
        <v>2441.5</v>
      </c>
      <c r="M10" s="5">
        <f>'監視件数'!E37</f>
        <v>2898</v>
      </c>
      <c r="N10" s="4">
        <f t="shared" si="7"/>
        <v>118.69752201515462</v>
      </c>
      <c r="O10" s="5">
        <v>2163</v>
      </c>
      <c r="P10" s="3">
        <v>1291.5</v>
      </c>
      <c r="Q10" s="5">
        <f>'監視件数'!E55</f>
        <v>1862</v>
      </c>
      <c r="R10" s="6">
        <f t="shared" si="5"/>
        <v>144.17344173441734</v>
      </c>
      <c r="S10" s="7"/>
    </row>
    <row r="11" spans="1:19" ht="24.75" customHeight="1">
      <c r="A11" s="1" t="s">
        <v>5</v>
      </c>
      <c r="B11" s="2">
        <f>'施設数'!F37+'施設数'!F55</f>
        <v>13019</v>
      </c>
      <c r="C11" s="2">
        <f t="shared" si="6"/>
        <v>13014</v>
      </c>
      <c r="D11" s="3">
        <f t="shared" si="6"/>
        <v>9929.5</v>
      </c>
      <c r="E11" s="2">
        <f t="shared" si="0"/>
        <v>12045</v>
      </c>
      <c r="F11" s="4">
        <f t="shared" si="1"/>
        <v>121.3052016717861</v>
      </c>
      <c r="G11" s="2">
        <f t="shared" si="2"/>
        <v>4650</v>
      </c>
      <c r="H11" s="4">
        <f t="shared" si="3"/>
        <v>38.605230386052305</v>
      </c>
      <c r="I11" s="2">
        <v>7395</v>
      </c>
      <c r="J11" s="4">
        <f t="shared" si="4"/>
        <v>61.394769613947695</v>
      </c>
      <c r="K11" s="5">
        <v>7769</v>
      </c>
      <c r="L11" s="3">
        <v>6745.5</v>
      </c>
      <c r="M11" s="5">
        <f>'監視件数'!F37</f>
        <v>6884</v>
      </c>
      <c r="N11" s="4">
        <f t="shared" si="7"/>
        <v>102.05322066562894</v>
      </c>
      <c r="O11" s="5">
        <v>5245</v>
      </c>
      <c r="P11" s="3">
        <v>3184</v>
      </c>
      <c r="Q11" s="5">
        <f>'監視件数'!F55</f>
        <v>5161</v>
      </c>
      <c r="R11" s="6">
        <f t="shared" si="5"/>
        <v>162.09170854271358</v>
      </c>
      <c r="S11" s="7"/>
    </row>
    <row r="12" spans="1:19" ht="24.75" customHeight="1">
      <c r="A12" s="1" t="s">
        <v>62</v>
      </c>
      <c r="B12" s="2">
        <f>'施設数'!G37+'施設数'!G55</f>
        <v>13906</v>
      </c>
      <c r="C12" s="2">
        <f t="shared" si="6"/>
        <v>13949</v>
      </c>
      <c r="D12" s="3">
        <f t="shared" si="6"/>
        <v>11948</v>
      </c>
      <c r="E12" s="2">
        <f>M12+Q12</f>
        <v>13673</v>
      </c>
      <c r="F12" s="4">
        <f t="shared" si="1"/>
        <v>114.43756277201204</v>
      </c>
      <c r="G12" s="2">
        <f t="shared" si="2"/>
        <v>4035</v>
      </c>
      <c r="H12" s="4">
        <f t="shared" si="3"/>
        <v>29.51071454691728</v>
      </c>
      <c r="I12" s="2">
        <v>9638</v>
      </c>
      <c r="J12" s="4">
        <f t="shared" si="4"/>
        <v>70.48928545308272</v>
      </c>
      <c r="K12" s="5">
        <v>8005</v>
      </c>
      <c r="L12" s="3">
        <v>8157</v>
      </c>
      <c r="M12" s="5">
        <f>'監視件数'!G37</f>
        <v>8234</v>
      </c>
      <c r="N12" s="4">
        <f t="shared" si="7"/>
        <v>100.94397450042909</v>
      </c>
      <c r="O12" s="5">
        <v>5944</v>
      </c>
      <c r="P12" s="3">
        <v>3791</v>
      </c>
      <c r="Q12" s="5">
        <f>'監視件数'!G55</f>
        <v>5439</v>
      </c>
      <c r="R12" s="6">
        <f t="shared" si="5"/>
        <v>143.47137958322344</v>
      </c>
      <c r="S12" s="7"/>
    </row>
    <row r="13" spans="1:19" ht="24.75" customHeight="1">
      <c r="A13" s="72" t="s">
        <v>63</v>
      </c>
      <c r="B13" s="2">
        <f>'施設数'!H37+'施設数'!H55</f>
        <v>14924</v>
      </c>
      <c r="C13" s="2">
        <f t="shared" si="6"/>
        <v>15009</v>
      </c>
      <c r="D13" s="3">
        <f t="shared" si="6"/>
        <v>11302</v>
      </c>
      <c r="E13" s="2">
        <f t="shared" si="0"/>
        <v>12071</v>
      </c>
      <c r="F13" s="4">
        <f t="shared" si="1"/>
        <v>106.80410546805874</v>
      </c>
      <c r="G13" s="2">
        <f t="shared" si="2"/>
        <v>3941</v>
      </c>
      <c r="H13" s="4">
        <f t="shared" si="3"/>
        <v>32.64849639632176</v>
      </c>
      <c r="I13" s="2">
        <v>8130</v>
      </c>
      <c r="J13" s="4">
        <f t="shared" si="4"/>
        <v>67.35150360367824</v>
      </c>
      <c r="K13" s="5">
        <v>8838</v>
      </c>
      <c r="L13" s="3">
        <v>7695.5</v>
      </c>
      <c r="M13" s="5">
        <f>'監視件数'!H37</f>
        <v>8112</v>
      </c>
      <c r="N13" s="4">
        <f t="shared" si="7"/>
        <v>105.41225391462544</v>
      </c>
      <c r="O13" s="5">
        <v>6171</v>
      </c>
      <c r="P13" s="3">
        <v>3606.5</v>
      </c>
      <c r="Q13" s="5">
        <f>'監視件数'!H55</f>
        <v>3959</v>
      </c>
      <c r="R13" s="6">
        <f t="shared" si="5"/>
        <v>109.77401913212255</v>
      </c>
      <c r="S13" s="7"/>
    </row>
    <row r="14" spans="1:19" ht="24.75" customHeight="1">
      <c r="A14" s="21" t="s">
        <v>6</v>
      </c>
      <c r="B14" s="2">
        <f>SUM(B7:B13)</f>
        <v>79338</v>
      </c>
      <c r="C14" s="2">
        <f>SUM(C7:C13)</f>
        <v>79852</v>
      </c>
      <c r="D14" s="9">
        <f>SUM(D7:D13)</f>
        <v>64255</v>
      </c>
      <c r="E14" s="2">
        <f>SUM(E7:E13)</f>
        <v>69898</v>
      </c>
      <c r="F14" s="4">
        <f>E14/D14*100</f>
        <v>108.78219593805929</v>
      </c>
      <c r="G14" s="2">
        <f>SUM(G7:G13)</f>
        <v>25550</v>
      </c>
      <c r="H14" s="4">
        <f t="shared" si="3"/>
        <v>36.55326332656156</v>
      </c>
      <c r="I14" s="2">
        <f>SUM(I7:I13)</f>
        <v>44348</v>
      </c>
      <c r="J14" s="4">
        <f t="shared" si="4"/>
        <v>63.446736673438444</v>
      </c>
      <c r="K14" s="5">
        <f>SUM(K7:K13)</f>
        <v>47014</v>
      </c>
      <c r="L14" s="3">
        <f>SUM(L7:L13)</f>
        <v>44215</v>
      </c>
      <c r="M14" s="5">
        <f>SUM(M7:M13)</f>
        <v>43890</v>
      </c>
      <c r="N14" s="4">
        <f t="shared" si="7"/>
        <v>99.26495533190094</v>
      </c>
      <c r="O14" s="5">
        <f>SUM(O7:O13)</f>
        <v>32838</v>
      </c>
      <c r="P14" s="3">
        <f>SUM(P7:P13)</f>
        <v>20040</v>
      </c>
      <c r="Q14" s="5">
        <f>SUM(Q7:Q13)</f>
        <v>26008</v>
      </c>
      <c r="R14" s="6">
        <f t="shared" si="5"/>
        <v>129.7804391217565</v>
      </c>
      <c r="S14" s="7"/>
    </row>
    <row r="15" spans="1:19" ht="24.75" customHeight="1">
      <c r="A15" s="60"/>
      <c r="B15" s="2"/>
      <c r="C15" s="2"/>
      <c r="D15" s="62"/>
      <c r="E15" s="2"/>
      <c r="F15" s="4"/>
      <c r="G15" s="60"/>
      <c r="H15" s="60"/>
      <c r="I15" s="60"/>
      <c r="J15" s="60"/>
      <c r="K15" s="61"/>
      <c r="L15" s="62"/>
      <c r="M15" s="61"/>
      <c r="N15" s="4"/>
      <c r="O15" s="61"/>
      <c r="P15" s="62"/>
      <c r="Q15" s="61"/>
      <c r="R15" s="63"/>
      <c r="S15" s="7"/>
    </row>
    <row r="16" spans="1:19" ht="24.75" customHeight="1">
      <c r="A16" s="1" t="s">
        <v>7</v>
      </c>
      <c r="B16" s="2">
        <f>'施設数'!I37+'施設数'!I55</f>
        <v>25484</v>
      </c>
      <c r="C16" s="2">
        <f>K16+O16</f>
        <v>25419</v>
      </c>
      <c r="D16" s="10" t="s">
        <v>76</v>
      </c>
      <c r="E16" s="2">
        <f>M16+Q16</f>
        <v>18925</v>
      </c>
      <c r="F16" s="11" t="s">
        <v>76</v>
      </c>
      <c r="G16" s="11" t="s">
        <v>76</v>
      </c>
      <c r="H16" s="11" t="s">
        <v>76</v>
      </c>
      <c r="I16" s="11" t="s">
        <v>76</v>
      </c>
      <c r="J16" s="11" t="s">
        <v>76</v>
      </c>
      <c r="K16" s="5">
        <v>14130</v>
      </c>
      <c r="L16" s="10" t="s">
        <v>76</v>
      </c>
      <c r="M16" s="5">
        <v>10797</v>
      </c>
      <c r="N16" s="11" t="s">
        <v>76</v>
      </c>
      <c r="O16" s="5">
        <v>11289</v>
      </c>
      <c r="P16" s="10" t="s">
        <v>76</v>
      </c>
      <c r="Q16" s="5">
        <v>8128</v>
      </c>
      <c r="R16" s="12" t="s">
        <v>76</v>
      </c>
      <c r="S16" s="7"/>
    </row>
    <row r="17" spans="1:19" ht="24.75" customHeight="1">
      <c r="A17" s="1" t="s">
        <v>8</v>
      </c>
      <c r="B17" s="2">
        <f>'施設数'!J37+'施設数'!J55</f>
        <v>21694</v>
      </c>
      <c r="C17" s="2">
        <f>K17+O17</f>
        <v>21490</v>
      </c>
      <c r="D17" s="10" t="s">
        <v>76</v>
      </c>
      <c r="E17" s="2">
        <f>M17+Q17</f>
        <v>23026</v>
      </c>
      <c r="F17" s="11" t="s">
        <v>76</v>
      </c>
      <c r="G17" s="11" t="s">
        <v>76</v>
      </c>
      <c r="H17" s="11" t="s">
        <v>76</v>
      </c>
      <c r="I17" s="11" t="s">
        <v>76</v>
      </c>
      <c r="J17" s="11" t="s">
        <v>76</v>
      </c>
      <c r="K17" s="5">
        <v>14134</v>
      </c>
      <c r="L17" s="10" t="s">
        <v>76</v>
      </c>
      <c r="M17" s="5">
        <v>16435</v>
      </c>
      <c r="N17" s="11" t="s">
        <v>76</v>
      </c>
      <c r="O17" s="5">
        <v>7356</v>
      </c>
      <c r="P17" s="10" t="s">
        <v>76</v>
      </c>
      <c r="Q17" s="5">
        <v>6591</v>
      </c>
      <c r="R17" s="12" t="s">
        <v>76</v>
      </c>
      <c r="S17" s="7"/>
    </row>
    <row r="18" spans="1:19" ht="24.75" customHeight="1">
      <c r="A18" s="21" t="s">
        <v>6</v>
      </c>
      <c r="B18" s="2">
        <f>SUM(B16:B17)</f>
        <v>47178</v>
      </c>
      <c r="C18" s="2">
        <f>SUM(C16:C17)</f>
        <v>46909</v>
      </c>
      <c r="D18" s="10" t="s">
        <v>76</v>
      </c>
      <c r="E18" s="2">
        <f>SUM(E16:E17)</f>
        <v>41951</v>
      </c>
      <c r="F18" s="11" t="s">
        <v>76</v>
      </c>
      <c r="G18" s="11" t="s">
        <v>76</v>
      </c>
      <c r="H18" s="11" t="s">
        <v>76</v>
      </c>
      <c r="I18" s="11" t="s">
        <v>76</v>
      </c>
      <c r="J18" s="11" t="s">
        <v>76</v>
      </c>
      <c r="K18" s="5">
        <f>K16+K17</f>
        <v>28264</v>
      </c>
      <c r="L18" s="10" t="s">
        <v>76</v>
      </c>
      <c r="M18" s="5">
        <f>M16+M17</f>
        <v>27232</v>
      </c>
      <c r="N18" s="11" t="s">
        <v>76</v>
      </c>
      <c r="O18" s="5">
        <f>O16+O17</f>
        <v>18645</v>
      </c>
      <c r="P18" s="10" t="s">
        <v>76</v>
      </c>
      <c r="Q18" s="5">
        <f>Q16+Q17</f>
        <v>14719</v>
      </c>
      <c r="R18" s="20" t="s">
        <v>76</v>
      </c>
      <c r="S18" s="7"/>
    </row>
    <row r="19" spans="1:19" ht="24.75" customHeight="1">
      <c r="A19" s="1" t="s">
        <v>9</v>
      </c>
      <c r="B19" s="2">
        <f>B14+B18</f>
        <v>126516</v>
      </c>
      <c r="C19" s="2">
        <f>C14+C18</f>
        <v>126761</v>
      </c>
      <c r="D19" s="10" t="s">
        <v>76</v>
      </c>
      <c r="E19" s="2">
        <f>E14+E18</f>
        <v>111849</v>
      </c>
      <c r="F19" s="11" t="s">
        <v>76</v>
      </c>
      <c r="G19" s="11" t="s">
        <v>76</v>
      </c>
      <c r="H19" s="11" t="s">
        <v>76</v>
      </c>
      <c r="I19" s="11" t="s">
        <v>76</v>
      </c>
      <c r="J19" s="11" t="s">
        <v>76</v>
      </c>
      <c r="K19" s="5">
        <f>SUM(K7:K13,K16:K17)</f>
        <v>75278</v>
      </c>
      <c r="L19" s="10" t="s">
        <v>76</v>
      </c>
      <c r="M19" s="5">
        <f>SUM(M7:M13,M16:M17)</f>
        <v>71122</v>
      </c>
      <c r="N19" s="11" t="s">
        <v>76</v>
      </c>
      <c r="O19" s="5">
        <f>SUM(O7:O13,O16:O17)</f>
        <v>51483</v>
      </c>
      <c r="P19" s="10" t="s">
        <v>76</v>
      </c>
      <c r="Q19" s="5">
        <f>SUM(Q7:Q13,Q16:Q17)</f>
        <v>40727</v>
      </c>
      <c r="R19" s="12" t="s">
        <v>76</v>
      </c>
      <c r="S19" s="7"/>
    </row>
    <row r="20" spans="1:19" ht="13.5">
      <c r="A20" s="73"/>
      <c r="S20" s="7"/>
    </row>
    <row r="21" spans="1:19" ht="13.5">
      <c r="A21" s="8" t="s">
        <v>85</v>
      </c>
      <c r="S21" s="7"/>
    </row>
    <row r="22" ht="13.5">
      <c r="S22" s="7"/>
    </row>
    <row r="23" ht="13.5">
      <c r="S23" s="7"/>
    </row>
    <row r="24" ht="13.5">
      <c r="S24" s="7"/>
    </row>
  </sheetData>
  <mergeCells count="9">
    <mergeCell ref="O5:R5"/>
    <mergeCell ref="E5:E6"/>
    <mergeCell ref="F5:F6"/>
    <mergeCell ref="G5:J5"/>
    <mergeCell ref="K5:N5"/>
    <mergeCell ref="A5:A6"/>
    <mergeCell ref="B5:B6"/>
    <mergeCell ref="C5:C6"/>
    <mergeCell ref="D5:D6"/>
  </mergeCells>
  <printOptions/>
  <pageMargins left="0.65" right="0.64" top="1" bottom="1" header="0.512" footer="0.51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P55"/>
  <sheetViews>
    <sheetView view="pageBreakPreview" zoomScale="71" zoomScaleSheetLayoutView="71" workbookViewId="0" topLeftCell="A1">
      <pane ySplit="1" topLeftCell="BM8" activePane="bottomLeft" state="frozen"/>
      <selection pane="topLeft" activeCell="A1" sqref="A1"/>
      <selection pane="bottomLeft" activeCell="A57" sqref="A57:IV58"/>
    </sheetView>
  </sheetViews>
  <sheetFormatPr defaultColWidth="10.66015625" defaultRowHeight="18"/>
  <cols>
    <col min="1" max="1" width="21.16015625" style="14" customWidth="1"/>
    <col min="2" max="11" width="9.16015625" style="14" customWidth="1"/>
    <col min="12" max="13" width="12" style="14" customWidth="1"/>
    <col min="14" max="14" width="9.33203125" style="14" customWidth="1"/>
    <col min="15" max="15" width="10.41015625" style="14" customWidth="1"/>
    <col min="16" max="16" width="4.58203125" style="14" customWidth="1"/>
    <col min="17" max="16384" width="10.66015625" style="14" customWidth="1"/>
  </cols>
  <sheetData>
    <row r="1" spans="1:14" ht="14.25">
      <c r="A1" s="13" t="s">
        <v>90</v>
      </c>
      <c r="N1" s="15"/>
    </row>
    <row r="2" spans="1:14" ht="13.5">
      <c r="A2" s="16"/>
      <c r="M2" s="17" t="s">
        <v>87</v>
      </c>
      <c r="N2" s="15"/>
    </row>
    <row r="3" spans="1:14" ht="13.5">
      <c r="A3" s="14" t="s">
        <v>10</v>
      </c>
      <c r="B3" s="18"/>
      <c r="C3" s="18"/>
      <c r="D3" s="18"/>
      <c r="E3" s="18"/>
      <c r="F3" s="18"/>
      <c r="G3" s="18"/>
      <c r="H3" s="18"/>
      <c r="I3" s="19"/>
      <c r="J3" s="19"/>
      <c r="K3" s="18"/>
      <c r="L3" s="18"/>
      <c r="M3" s="15" t="s">
        <v>59</v>
      </c>
      <c r="N3" s="19"/>
    </row>
    <row r="4" spans="1:16" s="28" customFormat="1" ht="30" customHeight="1">
      <c r="A4" s="20" t="s">
        <v>60</v>
      </c>
      <c r="B4" s="21" t="s">
        <v>61</v>
      </c>
      <c r="C4" s="21" t="s">
        <v>12</v>
      </c>
      <c r="D4" s="21" t="s">
        <v>13</v>
      </c>
      <c r="E4" s="21" t="s">
        <v>4</v>
      </c>
      <c r="F4" s="21" t="s">
        <v>14</v>
      </c>
      <c r="G4" s="21" t="s">
        <v>62</v>
      </c>
      <c r="H4" s="21" t="s">
        <v>63</v>
      </c>
      <c r="I4" s="22" t="s">
        <v>7</v>
      </c>
      <c r="J4" s="23" t="s">
        <v>8</v>
      </c>
      <c r="K4" s="23" t="s">
        <v>15</v>
      </c>
      <c r="L4" s="24" t="s">
        <v>69</v>
      </c>
      <c r="M4" s="25" t="s">
        <v>70</v>
      </c>
      <c r="N4" s="26"/>
      <c r="O4" s="27"/>
      <c r="P4" s="27"/>
    </row>
    <row r="5" spans="1:14" ht="15" customHeight="1">
      <c r="A5" s="29" t="s">
        <v>16</v>
      </c>
      <c r="B5" s="30">
        <v>2476</v>
      </c>
      <c r="C5" s="30">
        <v>3212</v>
      </c>
      <c r="D5" s="30">
        <v>7239</v>
      </c>
      <c r="E5" s="30">
        <v>1734</v>
      </c>
      <c r="F5" s="30">
        <v>4858</v>
      </c>
      <c r="G5" s="30">
        <v>4502</v>
      </c>
      <c r="H5" s="30">
        <v>4913</v>
      </c>
      <c r="I5" s="30">
        <v>9010</v>
      </c>
      <c r="J5" s="30">
        <v>8531</v>
      </c>
      <c r="K5" s="30">
        <f aca="true" t="shared" si="0" ref="K5:K36">SUM(B5:J5)</f>
        <v>46475</v>
      </c>
      <c r="L5" s="30">
        <f aca="true" t="shared" si="1" ref="L5:L36">SUM(B5:H5)</f>
        <v>28934</v>
      </c>
      <c r="M5" s="30">
        <f>SUM(I5:J5)</f>
        <v>17541</v>
      </c>
      <c r="N5" s="31"/>
    </row>
    <row r="6" spans="1:14" ht="15" customHeight="1">
      <c r="A6" s="29" t="s">
        <v>17</v>
      </c>
      <c r="B6" s="30">
        <v>157</v>
      </c>
      <c r="C6" s="30">
        <v>218</v>
      </c>
      <c r="D6" s="74">
        <v>629</v>
      </c>
      <c r="E6" s="74">
        <v>152</v>
      </c>
      <c r="F6" s="74">
        <v>428</v>
      </c>
      <c r="G6" s="74">
        <v>571</v>
      </c>
      <c r="H6" s="74">
        <v>506</v>
      </c>
      <c r="I6" s="75">
        <v>933</v>
      </c>
      <c r="J6" s="75">
        <v>879</v>
      </c>
      <c r="K6" s="30">
        <f t="shared" si="0"/>
        <v>4473</v>
      </c>
      <c r="L6" s="30">
        <f t="shared" si="1"/>
        <v>2661</v>
      </c>
      <c r="M6" s="30">
        <f>SUM(I6:J6)</f>
        <v>1812</v>
      </c>
      <c r="N6" s="31"/>
    </row>
    <row r="7" spans="1:14" ht="15" customHeight="1">
      <c r="A7" s="29" t="s">
        <v>18</v>
      </c>
      <c r="B7" s="30">
        <v>0</v>
      </c>
      <c r="C7" s="30">
        <v>0</v>
      </c>
      <c r="D7" s="74">
        <v>5</v>
      </c>
      <c r="E7" s="74">
        <v>0</v>
      </c>
      <c r="F7" s="74">
        <v>3</v>
      </c>
      <c r="G7" s="74">
        <v>1</v>
      </c>
      <c r="H7" s="74">
        <v>6</v>
      </c>
      <c r="I7" s="75">
        <v>2</v>
      </c>
      <c r="J7" s="75">
        <v>2</v>
      </c>
      <c r="K7" s="30">
        <f t="shared" si="0"/>
        <v>19</v>
      </c>
      <c r="L7" s="30">
        <f t="shared" si="1"/>
        <v>15</v>
      </c>
      <c r="M7" s="30">
        <f aca="true" t="shared" si="2" ref="M7:M36">SUM(I7:J7)</f>
        <v>4</v>
      </c>
      <c r="N7" s="31"/>
    </row>
    <row r="8" spans="1:14" ht="15" customHeight="1">
      <c r="A8" s="29" t="s">
        <v>19</v>
      </c>
      <c r="B8" s="30">
        <v>0</v>
      </c>
      <c r="C8" s="30">
        <v>0</v>
      </c>
      <c r="D8" s="74">
        <v>16</v>
      </c>
      <c r="E8" s="74">
        <v>3</v>
      </c>
      <c r="F8" s="74">
        <v>13</v>
      </c>
      <c r="G8" s="74">
        <v>7</v>
      </c>
      <c r="H8" s="74">
        <v>15</v>
      </c>
      <c r="I8" s="75">
        <v>22</v>
      </c>
      <c r="J8" s="75">
        <v>2</v>
      </c>
      <c r="K8" s="30">
        <f t="shared" si="0"/>
        <v>78</v>
      </c>
      <c r="L8" s="30">
        <f t="shared" si="1"/>
        <v>54</v>
      </c>
      <c r="M8" s="30">
        <f t="shared" si="2"/>
        <v>24</v>
      </c>
      <c r="N8" s="31"/>
    </row>
    <row r="9" spans="1:14" ht="15" customHeight="1">
      <c r="A9" s="29" t="s">
        <v>20</v>
      </c>
      <c r="B9" s="30">
        <v>0</v>
      </c>
      <c r="C9" s="76">
        <v>0</v>
      </c>
      <c r="D9" s="74">
        <v>0</v>
      </c>
      <c r="E9" s="74">
        <v>0</v>
      </c>
      <c r="F9" s="74">
        <v>2</v>
      </c>
      <c r="G9" s="74">
        <v>0</v>
      </c>
      <c r="H9" s="74">
        <v>1</v>
      </c>
      <c r="I9" s="75">
        <v>0</v>
      </c>
      <c r="J9" s="75">
        <v>0</v>
      </c>
      <c r="K9" s="30">
        <f t="shared" si="0"/>
        <v>3</v>
      </c>
      <c r="L9" s="30">
        <f t="shared" si="1"/>
        <v>3</v>
      </c>
      <c r="M9" s="30">
        <f t="shared" si="2"/>
        <v>0</v>
      </c>
      <c r="N9" s="31"/>
    </row>
    <row r="10" spans="1:14" ht="15" customHeight="1">
      <c r="A10" s="29" t="s">
        <v>21</v>
      </c>
      <c r="B10" s="30">
        <v>138</v>
      </c>
      <c r="C10" s="77">
        <v>151</v>
      </c>
      <c r="D10" s="74">
        <v>404</v>
      </c>
      <c r="E10" s="74">
        <v>54</v>
      </c>
      <c r="F10" s="74">
        <v>214</v>
      </c>
      <c r="G10" s="74">
        <v>356</v>
      </c>
      <c r="H10" s="74">
        <v>337</v>
      </c>
      <c r="I10" s="75">
        <v>599</v>
      </c>
      <c r="J10" s="75">
        <v>526</v>
      </c>
      <c r="K10" s="30">
        <f t="shared" si="0"/>
        <v>2779</v>
      </c>
      <c r="L10" s="30">
        <f t="shared" si="1"/>
        <v>1654</v>
      </c>
      <c r="M10" s="30">
        <f t="shared" si="2"/>
        <v>1125</v>
      </c>
      <c r="N10" s="31"/>
    </row>
    <row r="11" spans="1:14" ht="15" customHeight="1">
      <c r="A11" s="29" t="s">
        <v>77</v>
      </c>
      <c r="B11" s="30">
        <v>4</v>
      </c>
      <c r="C11" s="30">
        <v>6</v>
      </c>
      <c r="D11" s="74">
        <v>5</v>
      </c>
      <c r="E11" s="74">
        <v>0</v>
      </c>
      <c r="F11" s="74">
        <v>2</v>
      </c>
      <c r="G11" s="74">
        <v>12</v>
      </c>
      <c r="H11" s="74">
        <v>5</v>
      </c>
      <c r="I11" s="75">
        <v>6</v>
      </c>
      <c r="J11" s="75">
        <v>7</v>
      </c>
      <c r="K11" s="30">
        <f t="shared" si="0"/>
        <v>47</v>
      </c>
      <c r="L11" s="30">
        <f t="shared" si="1"/>
        <v>34</v>
      </c>
      <c r="M11" s="30">
        <f t="shared" si="2"/>
        <v>13</v>
      </c>
      <c r="N11" s="31"/>
    </row>
    <row r="12" spans="1:14" ht="15" customHeight="1">
      <c r="A12" s="29" t="s">
        <v>78</v>
      </c>
      <c r="B12" s="30">
        <v>2</v>
      </c>
      <c r="C12" s="30">
        <v>10</v>
      </c>
      <c r="D12" s="74">
        <v>11</v>
      </c>
      <c r="E12" s="74">
        <v>3</v>
      </c>
      <c r="F12" s="74">
        <v>3</v>
      </c>
      <c r="G12" s="74">
        <v>47</v>
      </c>
      <c r="H12" s="74">
        <v>2</v>
      </c>
      <c r="I12" s="75">
        <v>19</v>
      </c>
      <c r="J12" s="75">
        <v>3</v>
      </c>
      <c r="K12" s="30">
        <f t="shared" si="0"/>
        <v>100</v>
      </c>
      <c r="L12" s="30">
        <f t="shared" si="1"/>
        <v>78</v>
      </c>
      <c r="M12" s="30">
        <f t="shared" si="2"/>
        <v>22</v>
      </c>
      <c r="N12" s="31"/>
    </row>
    <row r="13" spans="1:14" ht="15" customHeight="1">
      <c r="A13" s="29" t="s">
        <v>22</v>
      </c>
      <c r="B13" s="76">
        <v>13</v>
      </c>
      <c r="C13" s="76">
        <v>17</v>
      </c>
      <c r="D13" s="78">
        <v>38</v>
      </c>
      <c r="E13" s="78">
        <v>2</v>
      </c>
      <c r="F13" s="78">
        <v>17</v>
      </c>
      <c r="G13" s="78">
        <v>191</v>
      </c>
      <c r="H13" s="78">
        <v>22</v>
      </c>
      <c r="I13" s="79">
        <v>120</v>
      </c>
      <c r="J13" s="79">
        <v>27</v>
      </c>
      <c r="K13" s="30">
        <f t="shared" si="0"/>
        <v>447</v>
      </c>
      <c r="L13" s="30">
        <f t="shared" si="1"/>
        <v>300</v>
      </c>
      <c r="M13" s="30">
        <f t="shared" si="2"/>
        <v>147</v>
      </c>
      <c r="N13" s="31"/>
    </row>
    <row r="14" spans="1:14" ht="15" customHeight="1">
      <c r="A14" s="29" t="s">
        <v>79</v>
      </c>
      <c r="B14" s="77">
        <v>0</v>
      </c>
      <c r="C14" s="77">
        <v>3</v>
      </c>
      <c r="D14" s="80">
        <v>8</v>
      </c>
      <c r="E14" s="80">
        <v>0</v>
      </c>
      <c r="F14" s="80">
        <v>9</v>
      </c>
      <c r="G14" s="80">
        <v>54</v>
      </c>
      <c r="H14" s="80">
        <v>28</v>
      </c>
      <c r="I14" s="81">
        <v>30</v>
      </c>
      <c r="J14" s="81">
        <v>0</v>
      </c>
      <c r="K14" s="30">
        <f t="shared" si="0"/>
        <v>132</v>
      </c>
      <c r="L14" s="30">
        <f t="shared" si="1"/>
        <v>102</v>
      </c>
      <c r="M14" s="30">
        <f t="shared" si="2"/>
        <v>30</v>
      </c>
      <c r="N14" s="31"/>
    </row>
    <row r="15" spans="1:14" ht="15" customHeight="1">
      <c r="A15" s="29" t="s">
        <v>23</v>
      </c>
      <c r="B15" s="30">
        <v>131</v>
      </c>
      <c r="C15" s="30">
        <v>189</v>
      </c>
      <c r="D15" s="74">
        <v>1259</v>
      </c>
      <c r="E15" s="74">
        <v>315</v>
      </c>
      <c r="F15" s="74">
        <v>836</v>
      </c>
      <c r="G15" s="74">
        <v>673</v>
      </c>
      <c r="H15" s="74">
        <v>1326</v>
      </c>
      <c r="I15" s="75">
        <v>1047</v>
      </c>
      <c r="J15" s="75">
        <v>1584</v>
      </c>
      <c r="K15" s="30">
        <f t="shared" si="0"/>
        <v>7360</v>
      </c>
      <c r="L15" s="30">
        <f t="shared" si="1"/>
        <v>4729</v>
      </c>
      <c r="M15" s="30">
        <f t="shared" si="2"/>
        <v>2631</v>
      </c>
      <c r="N15" s="31"/>
    </row>
    <row r="16" spans="1:14" ht="15" customHeight="1">
      <c r="A16" s="29" t="s">
        <v>24</v>
      </c>
      <c r="B16" s="30">
        <v>1</v>
      </c>
      <c r="C16" s="30">
        <v>5</v>
      </c>
      <c r="D16" s="74">
        <v>5</v>
      </c>
      <c r="E16" s="74">
        <v>3</v>
      </c>
      <c r="F16" s="74">
        <v>5</v>
      </c>
      <c r="G16" s="74">
        <v>7</v>
      </c>
      <c r="H16" s="74">
        <v>2</v>
      </c>
      <c r="I16" s="75">
        <v>7</v>
      </c>
      <c r="J16" s="75">
        <v>5</v>
      </c>
      <c r="K16" s="30">
        <f t="shared" si="0"/>
        <v>40</v>
      </c>
      <c r="L16" s="30">
        <f t="shared" si="1"/>
        <v>28</v>
      </c>
      <c r="M16" s="30">
        <f t="shared" si="2"/>
        <v>12</v>
      </c>
      <c r="N16" s="31"/>
    </row>
    <row r="17" spans="1:14" ht="15" customHeight="1">
      <c r="A17" s="29" t="s">
        <v>25</v>
      </c>
      <c r="B17" s="30">
        <v>4</v>
      </c>
      <c r="C17" s="30">
        <v>2</v>
      </c>
      <c r="D17" s="74">
        <v>11</v>
      </c>
      <c r="E17" s="74">
        <v>2</v>
      </c>
      <c r="F17" s="74">
        <v>14</v>
      </c>
      <c r="G17" s="74">
        <v>4</v>
      </c>
      <c r="H17" s="74">
        <v>8</v>
      </c>
      <c r="I17" s="75">
        <v>8</v>
      </c>
      <c r="J17" s="75">
        <v>9</v>
      </c>
      <c r="K17" s="30">
        <f t="shared" si="0"/>
        <v>62</v>
      </c>
      <c r="L17" s="30">
        <f t="shared" si="1"/>
        <v>45</v>
      </c>
      <c r="M17" s="30">
        <f t="shared" si="2"/>
        <v>17</v>
      </c>
      <c r="N17" s="31"/>
    </row>
    <row r="18" spans="1:14" ht="15" customHeight="1">
      <c r="A18" s="29" t="s">
        <v>26</v>
      </c>
      <c r="B18" s="30">
        <v>268</v>
      </c>
      <c r="C18" s="30">
        <v>272</v>
      </c>
      <c r="D18" s="74">
        <v>1098</v>
      </c>
      <c r="E18" s="74">
        <v>263</v>
      </c>
      <c r="F18" s="74">
        <v>729</v>
      </c>
      <c r="G18" s="74">
        <v>683</v>
      </c>
      <c r="H18" s="74">
        <v>976</v>
      </c>
      <c r="I18" s="75">
        <v>1141</v>
      </c>
      <c r="J18" s="75">
        <v>1400</v>
      </c>
      <c r="K18" s="30">
        <f t="shared" si="0"/>
        <v>6830</v>
      </c>
      <c r="L18" s="30">
        <f t="shared" si="1"/>
        <v>4289</v>
      </c>
      <c r="M18" s="30">
        <f t="shared" si="2"/>
        <v>2541</v>
      </c>
      <c r="N18" s="31"/>
    </row>
    <row r="19" spans="1:14" ht="15" customHeight="1">
      <c r="A19" s="29" t="s">
        <v>27</v>
      </c>
      <c r="B19" s="30">
        <v>2</v>
      </c>
      <c r="C19" s="30">
        <v>4</v>
      </c>
      <c r="D19" s="74">
        <v>38</v>
      </c>
      <c r="E19" s="74">
        <v>10</v>
      </c>
      <c r="F19" s="74">
        <v>32</v>
      </c>
      <c r="G19" s="74">
        <v>21</v>
      </c>
      <c r="H19" s="74">
        <v>19</v>
      </c>
      <c r="I19" s="75">
        <v>50</v>
      </c>
      <c r="J19" s="75">
        <v>58</v>
      </c>
      <c r="K19" s="30">
        <f t="shared" si="0"/>
        <v>234</v>
      </c>
      <c r="L19" s="30">
        <f t="shared" si="1"/>
        <v>126</v>
      </c>
      <c r="M19" s="30">
        <f t="shared" si="2"/>
        <v>108</v>
      </c>
      <c r="N19" s="31"/>
    </row>
    <row r="20" spans="1:14" ht="15" customHeight="1">
      <c r="A20" s="29" t="s">
        <v>28</v>
      </c>
      <c r="B20" s="30">
        <v>109</v>
      </c>
      <c r="C20" s="30">
        <v>124</v>
      </c>
      <c r="D20" s="74">
        <v>507</v>
      </c>
      <c r="E20" s="74">
        <v>131</v>
      </c>
      <c r="F20" s="74">
        <v>361</v>
      </c>
      <c r="G20" s="74">
        <v>368</v>
      </c>
      <c r="H20" s="74">
        <v>433</v>
      </c>
      <c r="I20" s="75">
        <v>605</v>
      </c>
      <c r="J20" s="75">
        <v>705</v>
      </c>
      <c r="K20" s="30">
        <f t="shared" si="0"/>
        <v>3343</v>
      </c>
      <c r="L20" s="30">
        <f t="shared" si="1"/>
        <v>2033</v>
      </c>
      <c r="M20" s="30">
        <f t="shared" si="2"/>
        <v>1310</v>
      </c>
      <c r="N20" s="31"/>
    </row>
    <row r="21" spans="1:14" ht="15" customHeight="1">
      <c r="A21" s="29" t="s">
        <v>29</v>
      </c>
      <c r="B21" s="30">
        <v>0</v>
      </c>
      <c r="C21" s="30">
        <v>0</v>
      </c>
      <c r="D21" s="74">
        <v>21</v>
      </c>
      <c r="E21" s="74">
        <v>9</v>
      </c>
      <c r="F21" s="74">
        <v>6</v>
      </c>
      <c r="G21" s="74">
        <v>18</v>
      </c>
      <c r="H21" s="74">
        <v>9</v>
      </c>
      <c r="I21" s="75">
        <v>20</v>
      </c>
      <c r="J21" s="75">
        <v>19</v>
      </c>
      <c r="K21" s="30">
        <f t="shared" si="0"/>
        <v>102</v>
      </c>
      <c r="L21" s="30">
        <f t="shared" si="1"/>
        <v>63</v>
      </c>
      <c r="M21" s="30">
        <f t="shared" si="2"/>
        <v>39</v>
      </c>
      <c r="N21" s="31"/>
    </row>
    <row r="22" spans="1:14" ht="15" customHeight="1">
      <c r="A22" s="29" t="s">
        <v>30</v>
      </c>
      <c r="B22" s="30">
        <v>0</v>
      </c>
      <c r="C22" s="30">
        <v>0</v>
      </c>
      <c r="D22" s="74">
        <v>2</v>
      </c>
      <c r="E22" s="74">
        <v>0</v>
      </c>
      <c r="F22" s="74">
        <v>0</v>
      </c>
      <c r="G22" s="74">
        <v>0</v>
      </c>
      <c r="H22" s="74">
        <v>1</v>
      </c>
      <c r="I22" s="75">
        <v>6</v>
      </c>
      <c r="J22" s="75">
        <v>0</v>
      </c>
      <c r="K22" s="30">
        <f t="shared" si="0"/>
        <v>9</v>
      </c>
      <c r="L22" s="30">
        <f t="shared" si="1"/>
        <v>3</v>
      </c>
      <c r="M22" s="30">
        <f t="shared" si="2"/>
        <v>6</v>
      </c>
      <c r="N22" s="31"/>
    </row>
    <row r="23" spans="1:14" ht="15" customHeight="1">
      <c r="A23" s="29" t="s">
        <v>31</v>
      </c>
      <c r="B23" s="82">
        <v>0</v>
      </c>
      <c r="C23" s="82">
        <v>2</v>
      </c>
      <c r="D23" s="83">
        <v>6</v>
      </c>
      <c r="E23" s="83">
        <v>1</v>
      </c>
      <c r="F23" s="83">
        <v>3</v>
      </c>
      <c r="G23" s="83">
        <v>8</v>
      </c>
      <c r="H23" s="83">
        <v>6</v>
      </c>
      <c r="I23" s="84">
        <v>4</v>
      </c>
      <c r="J23" s="84">
        <v>6</v>
      </c>
      <c r="K23" s="30">
        <f t="shared" si="0"/>
        <v>36</v>
      </c>
      <c r="L23" s="30">
        <f t="shared" si="1"/>
        <v>26</v>
      </c>
      <c r="M23" s="30">
        <f t="shared" si="2"/>
        <v>10</v>
      </c>
      <c r="N23" s="31"/>
    </row>
    <row r="24" spans="1:14" ht="15" customHeight="1">
      <c r="A24" s="32" t="s">
        <v>32</v>
      </c>
      <c r="B24" s="77">
        <v>0</v>
      </c>
      <c r="C24" s="77">
        <v>0</v>
      </c>
      <c r="D24" s="80">
        <v>0</v>
      </c>
      <c r="E24" s="80">
        <v>0</v>
      </c>
      <c r="F24" s="80">
        <v>0</v>
      </c>
      <c r="G24" s="80">
        <v>0</v>
      </c>
      <c r="H24" s="80">
        <v>0</v>
      </c>
      <c r="I24" s="81">
        <v>1</v>
      </c>
      <c r="J24" s="81">
        <v>0</v>
      </c>
      <c r="K24" s="30">
        <f t="shared" si="0"/>
        <v>1</v>
      </c>
      <c r="L24" s="30">
        <f t="shared" si="1"/>
        <v>0</v>
      </c>
      <c r="M24" s="30">
        <f t="shared" si="2"/>
        <v>1</v>
      </c>
      <c r="N24" s="31"/>
    </row>
    <row r="25" spans="1:14" ht="15" customHeight="1">
      <c r="A25" s="29" t="s">
        <v>33</v>
      </c>
      <c r="B25" s="30">
        <v>12</v>
      </c>
      <c r="C25" s="30">
        <v>1</v>
      </c>
      <c r="D25" s="74">
        <v>23</v>
      </c>
      <c r="E25" s="74">
        <v>5</v>
      </c>
      <c r="F25" s="74">
        <v>16</v>
      </c>
      <c r="G25" s="74">
        <v>44</v>
      </c>
      <c r="H25" s="74">
        <v>24</v>
      </c>
      <c r="I25" s="75">
        <v>51</v>
      </c>
      <c r="J25" s="75">
        <v>27</v>
      </c>
      <c r="K25" s="30">
        <f t="shared" si="0"/>
        <v>203</v>
      </c>
      <c r="L25" s="30">
        <f t="shared" si="1"/>
        <v>125</v>
      </c>
      <c r="M25" s="30">
        <f t="shared" si="2"/>
        <v>78</v>
      </c>
      <c r="N25" s="31"/>
    </row>
    <row r="26" spans="1:14" ht="15" customHeight="1">
      <c r="A26" s="29" t="s">
        <v>34</v>
      </c>
      <c r="B26" s="30">
        <v>1</v>
      </c>
      <c r="C26" s="30">
        <v>0</v>
      </c>
      <c r="D26" s="74">
        <v>2</v>
      </c>
      <c r="E26" s="74">
        <v>1</v>
      </c>
      <c r="F26" s="74">
        <v>3</v>
      </c>
      <c r="G26" s="74">
        <v>15</v>
      </c>
      <c r="H26" s="74">
        <v>2</v>
      </c>
      <c r="I26" s="75">
        <v>2</v>
      </c>
      <c r="J26" s="75">
        <v>11</v>
      </c>
      <c r="K26" s="30">
        <f t="shared" si="0"/>
        <v>37</v>
      </c>
      <c r="L26" s="30">
        <f t="shared" si="1"/>
        <v>24</v>
      </c>
      <c r="M26" s="30">
        <f t="shared" si="2"/>
        <v>13</v>
      </c>
      <c r="N26" s="31"/>
    </row>
    <row r="27" spans="1:14" ht="15" customHeight="1">
      <c r="A27" s="29" t="s">
        <v>35</v>
      </c>
      <c r="B27" s="30">
        <v>2</v>
      </c>
      <c r="C27" s="30">
        <v>1</v>
      </c>
      <c r="D27" s="74">
        <v>13</v>
      </c>
      <c r="E27" s="74">
        <v>3</v>
      </c>
      <c r="F27" s="74">
        <v>7</v>
      </c>
      <c r="G27" s="74">
        <v>18</v>
      </c>
      <c r="H27" s="74">
        <v>5</v>
      </c>
      <c r="I27" s="75">
        <v>12</v>
      </c>
      <c r="J27" s="75">
        <v>17</v>
      </c>
      <c r="K27" s="30">
        <f t="shared" si="0"/>
        <v>78</v>
      </c>
      <c r="L27" s="30">
        <f t="shared" si="1"/>
        <v>49</v>
      </c>
      <c r="M27" s="30">
        <f t="shared" si="2"/>
        <v>29</v>
      </c>
      <c r="N27" s="31"/>
    </row>
    <row r="28" spans="1:14" ht="15" customHeight="1">
      <c r="A28" s="29" t="s">
        <v>36</v>
      </c>
      <c r="B28" s="30">
        <v>1</v>
      </c>
      <c r="C28" s="30">
        <v>2</v>
      </c>
      <c r="D28" s="74">
        <v>9</v>
      </c>
      <c r="E28" s="74">
        <v>4</v>
      </c>
      <c r="F28" s="74">
        <v>7</v>
      </c>
      <c r="G28" s="74">
        <v>13</v>
      </c>
      <c r="H28" s="74">
        <v>8</v>
      </c>
      <c r="I28" s="75">
        <v>9</v>
      </c>
      <c r="J28" s="75">
        <v>5</v>
      </c>
      <c r="K28" s="30">
        <f t="shared" si="0"/>
        <v>58</v>
      </c>
      <c r="L28" s="30">
        <f t="shared" si="1"/>
        <v>44</v>
      </c>
      <c r="M28" s="30">
        <f t="shared" si="2"/>
        <v>14</v>
      </c>
      <c r="N28" s="31"/>
    </row>
    <row r="29" spans="1:14" ht="15" customHeight="1">
      <c r="A29" s="29" t="s">
        <v>37</v>
      </c>
      <c r="B29" s="30">
        <v>9</v>
      </c>
      <c r="C29" s="30">
        <v>12</v>
      </c>
      <c r="D29" s="74">
        <v>32</v>
      </c>
      <c r="E29" s="74">
        <v>6</v>
      </c>
      <c r="F29" s="74">
        <v>25</v>
      </c>
      <c r="G29" s="74">
        <v>23</v>
      </c>
      <c r="H29" s="74">
        <v>23</v>
      </c>
      <c r="I29" s="75">
        <v>39</v>
      </c>
      <c r="J29" s="75">
        <v>33</v>
      </c>
      <c r="K29" s="30">
        <f t="shared" si="0"/>
        <v>202</v>
      </c>
      <c r="L29" s="30">
        <f t="shared" si="1"/>
        <v>130</v>
      </c>
      <c r="M29" s="30">
        <f t="shared" si="2"/>
        <v>72</v>
      </c>
      <c r="N29" s="31"/>
    </row>
    <row r="30" spans="1:14" ht="15" customHeight="1">
      <c r="A30" s="29" t="s">
        <v>38</v>
      </c>
      <c r="B30" s="30">
        <v>0</v>
      </c>
      <c r="C30" s="30">
        <v>3</v>
      </c>
      <c r="D30" s="74">
        <v>2</v>
      </c>
      <c r="E30" s="74">
        <v>0</v>
      </c>
      <c r="F30" s="74">
        <v>1</v>
      </c>
      <c r="G30" s="74">
        <v>1</v>
      </c>
      <c r="H30" s="74">
        <v>0</v>
      </c>
      <c r="I30" s="75">
        <v>3</v>
      </c>
      <c r="J30" s="75">
        <v>2</v>
      </c>
      <c r="K30" s="30">
        <f t="shared" si="0"/>
        <v>12</v>
      </c>
      <c r="L30" s="30">
        <f t="shared" si="1"/>
        <v>7</v>
      </c>
      <c r="M30" s="30">
        <f t="shared" si="2"/>
        <v>5</v>
      </c>
      <c r="N30" s="31"/>
    </row>
    <row r="31" spans="1:14" ht="15" customHeight="1">
      <c r="A31" s="29" t="s">
        <v>39</v>
      </c>
      <c r="B31" s="30">
        <v>9</v>
      </c>
      <c r="C31" s="30">
        <v>10</v>
      </c>
      <c r="D31" s="74">
        <v>40</v>
      </c>
      <c r="E31" s="74">
        <v>11</v>
      </c>
      <c r="F31" s="74">
        <v>42</v>
      </c>
      <c r="G31" s="74">
        <v>36</v>
      </c>
      <c r="H31" s="74">
        <v>24</v>
      </c>
      <c r="I31" s="75">
        <v>64</v>
      </c>
      <c r="J31" s="75">
        <v>48</v>
      </c>
      <c r="K31" s="30">
        <f t="shared" si="0"/>
        <v>284</v>
      </c>
      <c r="L31" s="30">
        <f t="shared" si="1"/>
        <v>172</v>
      </c>
      <c r="M31" s="30">
        <f t="shared" si="2"/>
        <v>112</v>
      </c>
      <c r="N31" s="31"/>
    </row>
    <row r="32" spans="1:14" ht="15" customHeight="1">
      <c r="A32" s="29" t="s">
        <v>40</v>
      </c>
      <c r="B32" s="30">
        <v>51</v>
      </c>
      <c r="C32" s="30">
        <v>43</v>
      </c>
      <c r="D32" s="74">
        <v>175</v>
      </c>
      <c r="E32" s="74">
        <v>36</v>
      </c>
      <c r="F32" s="74">
        <v>98</v>
      </c>
      <c r="G32" s="74">
        <v>256</v>
      </c>
      <c r="H32" s="74">
        <v>113</v>
      </c>
      <c r="I32" s="75">
        <v>296</v>
      </c>
      <c r="J32" s="75">
        <v>232</v>
      </c>
      <c r="K32" s="30">
        <f t="shared" si="0"/>
        <v>1300</v>
      </c>
      <c r="L32" s="30">
        <f t="shared" si="1"/>
        <v>772</v>
      </c>
      <c r="M32" s="30">
        <f t="shared" si="2"/>
        <v>528</v>
      </c>
      <c r="N32" s="31"/>
    </row>
    <row r="33" spans="1:14" ht="15" customHeight="1">
      <c r="A33" s="29" t="s">
        <v>41</v>
      </c>
      <c r="B33" s="30">
        <v>1</v>
      </c>
      <c r="C33" s="30">
        <v>0</v>
      </c>
      <c r="D33" s="74">
        <v>7</v>
      </c>
      <c r="E33" s="74">
        <v>6</v>
      </c>
      <c r="F33" s="74">
        <v>13</v>
      </c>
      <c r="G33" s="74">
        <v>17</v>
      </c>
      <c r="H33" s="74">
        <v>24</v>
      </c>
      <c r="I33" s="75">
        <v>21</v>
      </c>
      <c r="J33" s="75">
        <v>4</v>
      </c>
      <c r="K33" s="30">
        <f t="shared" si="0"/>
        <v>93</v>
      </c>
      <c r="L33" s="30">
        <f t="shared" si="1"/>
        <v>68</v>
      </c>
      <c r="M33" s="30">
        <f t="shared" si="2"/>
        <v>25</v>
      </c>
      <c r="N33" s="31"/>
    </row>
    <row r="34" spans="1:14" ht="15" customHeight="1">
      <c r="A34" s="29" t="s">
        <v>42</v>
      </c>
      <c r="B34" s="30">
        <v>6</v>
      </c>
      <c r="C34" s="30">
        <v>3</v>
      </c>
      <c r="D34" s="74">
        <v>18</v>
      </c>
      <c r="E34" s="74">
        <v>6</v>
      </c>
      <c r="F34" s="74">
        <v>22</v>
      </c>
      <c r="G34" s="74">
        <v>28</v>
      </c>
      <c r="H34" s="74">
        <v>9</v>
      </c>
      <c r="I34" s="75">
        <v>25</v>
      </c>
      <c r="J34" s="75">
        <v>7</v>
      </c>
      <c r="K34" s="30">
        <f t="shared" si="0"/>
        <v>124</v>
      </c>
      <c r="L34" s="30">
        <f t="shared" si="1"/>
        <v>92</v>
      </c>
      <c r="M34" s="30">
        <f t="shared" si="2"/>
        <v>32</v>
      </c>
      <c r="N34" s="31"/>
    </row>
    <row r="35" spans="1:14" ht="15" customHeight="1">
      <c r="A35" s="29" t="s">
        <v>43</v>
      </c>
      <c r="B35" s="30">
        <v>2</v>
      </c>
      <c r="C35" s="30">
        <v>6</v>
      </c>
      <c r="D35" s="74">
        <v>8</v>
      </c>
      <c r="E35" s="74">
        <v>0</v>
      </c>
      <c r="F35" s="74">
        <v>2</v>
      </c>
      <c r="G35" s="74">
        <v>7</v>
      </c>
      <c r="H35" s="74">
        <v>5</v>
      </c>
      <c r="I35" s="75">
        <v>8</v>
      </c>
      <c r="J35" s="75">
        <v>3</v>
      </c>
      <c r="K35" s="30">
        <f t="shared" si="0"/>
        <v>41</v>
      </c>
      <c r="L35" s="30">
        <f t="shared" si="1"/>
        <v>30</v>
      </c>
      <c r="M35" s="30">
        <f t="shared" si="2"/>
        <v>11</v>
      </c>
      <c r="N35" s="31"/>
    </row>
    <row r="36" spans="1:14" ht="15" customHeight="1">
      <c r="A36" s="29" t="s">
        <v>44</v>
      </c>
      <c r="B36" s="30">
        <v>10</v>
      </c>
      <c r="C36" s="30">
        <v>8</v>
      </c>
      <c r="D36" s="74">
        <v>4</v>
      </c>
      <c r="E36" s="74">
        <v>3</v>
      </c>
      <c r="F36" s="74">
        <v>3</v>
      </c>
      <c r="G36" s="74">
        <v>6</v>
      </c>
      <c r="H36" s="74">
        <v>6</v>
      </c>
      <c r="I36" s="75">
        <v>9</v>
      </c>
      <c r="J36" s="75">
        <v>9</v>
      </c>
      <c r="K36" s="30">
        <f t="shared" si="0"/>
        <v>58</v>
      </c>
      <c r="L36" s="30">
        <f t="shared" si="1"/>
        <v>40</v>
      </c>
      <c r="M36" s="30">
        <f t="shared" si="2"/>
        <v>18</v>
      </c>
      <c r="N36" s="31"/>
    </row>
    <row r="37" spans="1:14" ht="15.75" customHeight="1">
      <c r="A37" s="21" t="s">
        <v>9</v>
      </c>
      <c r="B37" s="30">
        <f>SUM(B5:B36)</f>
        <v>3409</v>
      </c>
      <c r="C37" s="30">
        <f>SUM(C5:C36)</f>
        <v>4304</v>
      </c>
      <c r="D37" s="30">
        <f aca="true" t="shared" si="3" ref="D37:J37">SUM(D5:D36)</f>
        <v>11635</v>
      </c>
      <c r="E37" s="30">
        <f t="shared" si="3"/>
        <v>2763</v>
      </c>
      <c r="F37" s="30">
        <f t="shared" si="3"/>
        <v>7774</v>
      </c>
      <c r="G37" s="30">
        <f t="shared" si="3"/>
        <v>7987</v>
      </c>
      <c r="H37" s="30">
        <f t="shared" si="3"/>
        <v>8858</v>
      </c>
      <c r="I37" s="30">
        <f t="shared" si="3"/>
        <v>14169</v>
      </c>
      <c r="J37" s="30">
        <f t="shared" si="3"/>
        <v>14161</v>
      </c>
      <c r="K37" s="30">
        <f>SUM(K5:K36)</f>
        <v>75060</v>
      </c>
      <c r="L37" s="30">
        <f>SUM(L5:L36)</f>
        <v>46730</v>
      </c>
      <c r="M37" s="30">
        <f>SUM(M5:M36)</f>
        <v>28330</v>
      </c>
      <c r="N37" s="31"/>
    </row>
    <row r="38" spans="2:13" ht="13.5">
      <c r="B38" s="33"/>
      <c r="C38" s="34"/>
      <c r="D38" s="34"/>
      <c r="E38" s="34"/>
      <c r="F38" s="34"/>
      <c r="G38" s="34"/>
      <c r="H38" s="34"/>
      <c r="I38" s="34"/>
      <c r="J38" s="34"/>
      <c r="K38" s="34"/>
      <c r="L38" s="34"/>
      <c r="M38" s="34"/>
    </row>
    <row r="39" spans="1:13" ht="13.5">
      <c r="A39" s="35" t="s">
        <v>45</v>
      </c>
      <c r="B39" s="36"/>
      <c r="C39" s="36"/>
      <c r="D39" s="36"/>
      <c r="E39" s="36"/>
      <c r="F39" s="36"/>
      <c r="G39" s="36"/>
      <c r="H39" s="36"/>
      <c r="I39" s="36"/>
      <c r="J39" s="36"/>
      <c r="K39" s="37"/>
      <c r="L39" s="36"/>
      <c r="M39" s="37" t="s">
        <v>11</v>
      </c>
    </row>
    <row r="40" spans="1:14" s="28" customFormat="1" ht="30" customHeight="1">
      <c r="A40" s="20" t="s">
        <v>60</v>
      </c>
      <c r="B40" s="21" t="s">
        <v>61</v>
      </c>
      <c r="C40" s="21" t="s">
        <v>12</v>
      </c>
      <c r="D40" s="21" t="s">
        <v>13</v>
      </c>
      <c r="E40" s="21" t="s">
        <v>4</v>
      </c>
      <c r="F40" s="21" t="s">
        <v>14</v>
      </c>
      <c r="G40" s="21" t="s">
        <v>62</v>
      </c>
      <c r="H40" s="21" t="s">
        <v>63</v>
      </c>
      <c r="I40" s="22" t="s">
        <v>7</v>
      </c>
      <c r="J40" s="23" t="s">
        <v>8</v>
      </c>
      <c r="K40" s="23" t="s">
        <v>15</v>
      </c>
      <c r="L40" s="24" t="s">
        <v>69</v>
      </c>
      <c r="M40" s="25" t="s">
        <v>70</v>
      </c>
      <c r="N40" s="26"/>
    </row>
    <row r="41" spans="1:14" ht="15" customHeight="1">
      <c r="A41" s="29" t="s">
        <v>46</v>
      </c>
      <c r="B41" s="81">
        <v>12</v>
      </c>
      <c r="C41" s="81">
        <v>12</v>
      </c>
      <c r="D41" s="81">
        <v>60</v>
      </c>
      <c r="E41" s="81">
        <v>11</v>
      </c>
      <c r="F41" s="81">
        <v>49</v>
      </c>
      <c r="G41" s="81">
        <v>11</v>
      </c>
      <c r="H41" s="81">
        <v>46</v>
      </c>
      <c r="I41" s="81">
        <v>73</v>
      </c>
      <c r="J41" s="81">
        <v>147</v>
      </c>
      <c r="K41" s="38">
        <f aca="true" t="shared" si="4" ref="K41:K55">SUM(B41:J41)</f>
        <v>421</v>
      </c>
      <c r="L41" s="38">
        <f aca="true" t="shared" si="5" ref="L41:L55">SUM(B41:H41)</f>
        <v>201</v>
      </c>
      <c r="M41" s="39">
        <f>SUM(I41:J41)</f>
        <v>220</v>
      </c>
      <c r="N41" s="31"/>
    </row>
    <row r="42" spans="1:14" ht="15" customHeight="1">
      <c r="A42" s="29" t="s">
        <v>47</v>
      </c>
      <c r="B42" s="81">
        <v>4</v>
      </c>
      <c r="C42" s="81">
        <v>4</v>
      </c>
      <c r="D42" s="81">
        <v>28</v>
      </c>
      <c r="E42" s="81">
        <v>3</v>
      </c>
      <c r="F42" s="81">
        <v>10</v>
      </c>
      <c r="G42" s="81">
        <v>4</v>
      </c>
      <c r="H42" s="81">
        <v>5</v>
      </c>
      <c r="I42" s="81">
        <v>37</v>
      </c>
      <c r="J42" s="81">
        <v>52</v>
      </c>
      <c r="K42" s="38">
        <f t="shared" si="4"/>
        <v>147</v>
      </c>
      <c r="L42" s="38">
        <f t="shared" si="5"/>
        <v>58</v>
      </c>
      <c r="M42" s="39">
        <f aca="true" t="shared" si="6" ref="M42:M51">SUM(I42:J42)</f>
        <v>89</v>
      </c>
      <c r="N42" s="31"/>
    </row>
    <row r="43" spans="1:14" ht="15" customHeight="1">
      <c r="A43" s="29" t="s">
        <v>48</v>
      </c>
      <c r="B43" s="81">
        <v>5</v>
      </c>
      <c r="C43" s="81">
        <v>5</v>
      </c>
      <c r="D43" s="81">
        <v>1</v>
      </c>
      <c r="E43" s="81">
        <v>4</v>
      </c>
      <c r="F43" s="81">
        <v>3</v>
      </c>
      <c r="G43" s="81">
        <v>0</v>
      </c>
      <c r="H43" s="81">
        <v>1</v>
      </c>
      <c r="I43" s="81">
        <v>83</v>
      </c>
      <c r="J43" s="81">
        <v>106</v>
      </c>
      <c r="K43" s="38">
        <f t="shared" si="4"/>
        <v>208</v>
      </c>
      <c r="L43" s="38">
        <f t="shared" si="5"/>
        <v>19</v>
      </c>
      <c r="M43" s="39">
        <f t="shared" si="6"/>
        <v>189</v>
      </c>
      <c r="N43" s="31"/>
    </row>
    <row r="44" spans="1:14" ht="15" customHeight="1">
      <c r="A44" s="29" t="s">
        <v>49</v>
      </c>
      <c r="B44" s="81">
        <v>18</v>
      </c>
      <c r="C44" s="81">
        <v>17</v>
      </c>
      <c r="D44" s="81">
        <v>104</v>
      </c>
      <c r="E44" s="81">
        <v>34</v>
      </c>
      <c r="F44" s="81">
        <v>64</v>
      </c>
      <c r="G44" s="81">
        <v>73</v>
      </c>
      <c r="H44" s="81">
        <v>71</v>
      </c>
      <c r="I44" s="81">
        <v>287</v>
      </c>
      <c r="J44" s="81">
        <v>274</v>
      </c>
      <c r="K44" s="38">
        <f t="shared" si="4"/>
        <v>942</v>
      </c>
      <c r="L44" s="38">
        <f t="shared" si="5"/>
        <v>381</v>
      </c>
      <c r="M44" s="39">
        <f t="shared" si="6"/>
        <v>561</v>
      </c>
      <c r="N44" s="31"/>
    </row>
    <row r="45" spans="1:14" ht="15" customHeight="1">
      <c r="A45" s="29" t="s">
        <v>50</v>
      </c>
      <c r="B45" s="81">
        <v>0</v>
      </c>
      <c r="C45" s="81">
        <v>0</v>
      </c>
      <c r="D45" s="81">
        <v>125</v>
      </c>
      <c r="E45" s="81">
        <v>6</v>
      </c>
      <c r="F45" s="81">
        <v>103</v>
      </c>
      <c r="G45" s="81">
        <v>6</v>
      </c>
      <c r="H45" s="81">
        <v>56</v>
      </c>
      <c r="I45" s="81">
        <v>12</v>
      </c>
      <c r="J45" s="81">
        <v>74</v>
      </c>
      <c r="K45" s="38">
        <f t="shared" si="4"/>
        <v>382</v>
      </c>
      <c r="L45" s="38">
        <f t="shared" si="5"/>
        <v>296</v>
      </c>
      <c r="M45" s="39">
        <f t="shared" si="6"/>
        <v>86</v>
      </c>
      <c r="N45" s="31"/>
    </row>
    <row r="46" spans="1:14" ht="15" customHeight="1">
      <c r="A46" s="29" t="s">
        <v>51</v>
      </c>
      <c r="B46" s="81">
        <v>0</v>
      </c>
      <c r="C46" s="81">
        <v>0</v>
      </c>
      <c r="D46" s="81">
        <v>0</v>
      </c>
      <c r="E46" s="81">
        <v>0</v>
      </c>
      <c r="F46" s="81">
        <v>0</v>
      </c>
      <c r="G46" s="81">
        <v>0</v>
      </c>
      <c r="H46" s="81">
        <v>0</v>
      </c>
      <c r="I46" s="81">
        <v>0</v>
      </c>
      <c r="J46" s="81">
        <v>0</v>
      </c>
      <c r="K46" s="38">
        <f t="shared" si="4"/>
        <v>0</v>
      </c>
      <c r="L46" s="38">
        <f t="shared" si="5"/>
        <v>0</v>
      </c>
      <c r="M46" s="39">
        <f t="shared" si="6"/>
        <v>0</v>
      </c>
      <c r="N46" s="31"/>
    </row>
    <row r="47" spans="1:14" ht="15" customHeight="1">
      <c r="A47" s="29" t="s">
        <v>52</v>
      </c>
      <c r="B47" s="81">
        <v>133</v>
      </c>
      <c r="C47" s="81">
        <v>133</v>
      </c>
      <c r="D47" s="81">
        <v>411</v>
      </c>
      <c r="E47" s="81">
        <v>74</v>
      </c>
      <c r="F47" s="81">
        <v>215</v>
      </c>
      <c r="G47" s="81">
        <v>435</v>
      </c>
      <c r="H47" s="81">
        <v>191</v>
      </c>
      <c r="I47" s="81">
        <v>293</v>
      </c>
      <c r="J47" s="81">
        <v>751</v>
      </c>
      <c r="K47" s="38">
        <f t="shared" si="4"/>
        <v>2636</v>
      </c>
      <c r="L47" s="38">
        <f t="shared" si="5"/>
        <v>1592</v>
      </c>
      <c r="M47" s="39">
        <f t="shared" si="6"/>
        <v>1044</v>
      </c>
      <c r="N47" s="31"/>
    </row>
    <row r="48" spans="1:14" ht="15" customHeight="1">
      <c r="A48" s="29" t="s">
        <v>53</v>
      </c>
      <c r="B48" s="81">
        <v>183</v>
      </c>
      <c r="C48" s="81">
        <v>239</v>
      </c>
      <c r="D48" s="81">
        <v>780</v>
      </c>
      <c r="E48" s="81">
        <v>135</v>
      </c>
      <c r="F48" s="81">
        <v>370</v>
      </c>
      <c r="G48" s="81">
        <v>688</v>
      </c>
      <c r="H48" s="81">
        <v>693</v>
      </c>
      <c r="I48" s="81">
        <v>1019</v>
      </c>
      <c r="J48" s="81">
        <v>1169</v>
      </c>
      <c r="K48" s="38">
        <f t="shared" si="4"/>
        <v>5276</v>
      </c>
      <c r="L48" s="38">
        <f t="shared" si="5"/>
        <v>3088</v>
      </c>
      <c r="M48" s="39">
        <f t="shared" si="6"/>
        <v>2188</v>
      </c>
      <c r="N48" s="31"/>
    </row>
    <row r="49" spans="1:14" ht="15" customHeight="1">
      <c r="A49" s="29" t="s">
        <v>54</v>
      </c>
      <c r="B49" s="81">
        <v>201</v>
      </c>
      <c r="C49" s="81">
        <v>145</v>
      </c>
      <c r="D49" s="81">
        <v>894</v>
      </c>
      <c r="E49" s="81">
        <v>411</v>
      </c>
      <c r="F49" s="81">
        <v>680</v>
      </c>
      <c r="G49" s="81">
        <v>827</v>
      </c>
      <c r="H49" s="81">
        <v>927</v>
      </c>
      <c r="I49" s="81">
        <v>1568</v>
      </c>
      <c r="J49" s="81">
        <v>1043</v>
      </c>
      <c r="K49" s="38">
        <f t="shared" si="4"/>
        <v>6696</v>
      </c>
      <c r="L49" s="38">
        <f t="shared" si="5"/>
        <v>4085</v>
      </c>
      <c r="M49" s="39">
        <f t="shared" si="6"/>
        <v>2611</v>
      </c>
      <c r="N49" s="31"/>
    </row>
    <row r="50" spans="1:14" ht="15" customHeight="1">
      <c r="A50" s="29" t="s">
        <v>55</v>
      </c>
      <c r="B50" s="81">
        <v>968</v>
      </c>
      <c r="C50" s="81">
        <v>488</v>
      </c>
      <c r="D50" s="81">
        <v>1746</v>
      </c>
      <c r="E50" s="81">
        <v>435</v>
      </c>
      <c r="F50" s="81">
        <v>720</v>
      </c>
      <c r="G50" s="81">
        <v>1338</v>
      </c>
      <c r="H50" s="81">
        <v>1399</v>
      </c>
      <c r="I50" s="81">
        <v>3374</v>
      </c>
      <c r="J50" s="81">
        <v>1770</v>
      </c>
      <c r="K50" s="38">
        <f t="shared" si="4"/>
        <v>12238</v>
      </c>
      <c r="L50" s="38">
        <f t="shared" si="5"/>
        <v>7094</v>
      </c>
      <c r="M50" s="39">
        <f t="shared" si="6"/>
        <v>5144</v>
      </c>
      <c r="N50" s="31"/>
    </row>
    <row r="51" spans="1:14" ht="15" customHeight="1">
      <c r="A51" s="29" t="s">
        <v>56</v>
      </c>
      <c r="B51" s="81">
        <v>1037</v>
      </c>
      <c r="C51" s="81">
        <v>564</v>
      </c>
      <c r="D51" s="81">
        <v>2902</v>
      </c>
      <c r="E51" s="81">
        <v>520</v>
      </c>
      <c r="F51" s="81">
        <v>1851</v>
      </c>
      <c r="G51" s="81">
        <v>1407</v>
      </c>
      <c r="H51" s="81">
        <v>1434</v>
      </c>
      <c r="I51" s="81">
        <v>2759</v>
      </c>
      <c r="J51" s="81">
        <v>445</v>
      </c>
      <c r="K51" s="40">
        <f t="shared" si="4"/>
        <v>12919</v>
      </c>
      <c r="L51" s="38">
        <f t="shared" si="5"/>
        <v>9715</v>
      </c>
      <c r="M51" s="39">
        <f t="shared" si="6"/>
        <v>3204</v>
      </c>
      <c r="N51" s="31"/>
    </row>
    <row r="52" spans="1:14" ht="26.25" customHeight="1">
      <c r="A52" s="41" t="s">
        <v>80</v>
      </c>
      <c r="B52" s="81">
        <v>0</v>
      </c>
      <c r="C52" s="81">
        <v>2</v>
      </c>
      <c r="D52" s="81">
        <v>5</v>
      </c>
      <c r="E52" s="81">
        <v>3</v>
      </c>
      <c r="F52" s="81">
        <v>0</v>
      </c>
      <c r="G52" s="81">
        <v>2</v>
      </c>
      <c r="H52" s="81">
        <v>1</v>
      </c>
      <c r="I52" s="81">
        <v>2</v>
      </c>
      <c r="J52" s="81">
        <v>4</v>
      </c>
      <c r="K52" s="40">
        <f t="shared" si="4"/>
        <v>19</v>
      </c>
      <c r="L52" s="38">
        <f t="shared" si="5"/>
        <v>13</v>
      </c>
      <c r="M52" s="39">
        <f>SUM(I52:J52)</f>
        <v>6</v>
      </c>
      <c r="N52" s="31"/>
    </row>
    <row r="53" spans="1:14" ht="15" customHeight="1">
      <c r="A53" s="42" t="s">
        <v>57</v>
      </c>
      <c r="B53" s="81">
        <v>246</v>
      </c>
      <c r="C53" s="81">
        <v>95</v>
      </c>
      <c r="D53" s="81">
        <v>856</v>
      </c>
      <c r="E53" s="81">
        <v>311</v>
      </c>
      <c r="F53" s="81">
        <v>650</v>
      </c>
      <c r="G53" s="81">
        <v>705</v>
      </c>
      <c r="H53" s="81">
        <v>757</v>
      </c>
      <c r="I53" s="81">
        <v>1213</v>
      </c>
      <c r="J53" s="81">
        <v>932</v>
      </c>
      <c r="K53" s="40">
        <f t="shared" si="4"/>
        <v>5765</v>
      </c>
      <c r="L53" s="40">
        <f t="shared" si="5"/>
        <v>3620</v>
      </c>
      <c r="M53" s="40">
        <f>SUM(I53:J53)</f>
        <v>2145</v>
      </c>
      <c r="N53" s="31"/>
    </row>
    <row r="54" spans="1:14" ht="15" customHeight="1">
      <c r="A54" s="43" t="s">
        <v>58</v>
      </c>
      <c r="B54" s="81">
        <v>255</v>
      </c>
      <c r="C54" s="81">
        <v>145</v>
      </c>
      <c r="D54" s="81">
        <v>393</v>
      </c>
      <c r="E54" s="81">
        <v>215</v>
      </c>
      <c r="F54" s="81">
        <v>530</v>
      </c>
      <c r="G54" s="81">
        <v>423</v>
      </c>
      <c r="H54" s="81">
        <v>485</v>
      </c>
      <c r="I54" s="81">
        <v>595</v>
      </c>
      <c r="J54" s="81">
        <v>766</v>
      </c>
      <c r="K54" s="40">
        <f t="shared" si="4"/>
        <v>3807</v>
      </c>
      <c r="L54" s="40">
        <f t="shared" si="5"/>
        <v>2446</v>
      </c>
      <c r="M54" s="40">
        <f>SUM(I54:J54)</f>
        <v>1361</v>
      </c>
      <c r="N54" s="31"/>
    </row>
    <row r="55" spans="1:14" ht="15.75" customHeight="1">
      <c r="A55" s="23" t="s">
        <v>9</v>
      </c>
      <c r="B55" s="40">
        <f aca="true" t="shared" si="7" ref="B55:J55">SUM(B41:B54)</f>
        <v>3062</v>
      </c>
      <c r="C55" s="40">
        <f t="shared" si="7"/>
        <v>1849</v>
      </c>
      <c r="D55" s="40">
        <f t="shared" si="7"/>
        <v>8305</v>
      </c>
      <c r="E55" s="40">
        <f>SUM(E41:E54)</f>
        <v>2162</v>
      </c>
      <c r="F55" s="40">
        <f t="shared" si="7"/>
        <v>5245</v>
      </c>
      <c r="G55" s="40">
        <f t="shared" si="7"/>
        <v>5919</v>
      </c>
      <c r="H55" s="40">
        <f t="shared" si="7"/>
        <v>6066</v>
      </c>
      <c r="I55" s="40">
        <f t="shared" si="7"/>
        <v>11315</v>
      </c>
      <c r="J55" s="40">
        <f t="shared" si="7"/>
        <v>7533</v>
      </c>
      <c r="K55" s="40">
        <f t="shared" si="4"/>
        <v>51456</v>
      </c>
      <c r="L55" s="40">
        <f t="shared" si="5"/>
        <v>32608</v>
      </c>
      <c r="M55" s="40">
        <f>SUM(I55:J55)</f>
        <v>18848</v>
      </c>
      <c r="N55" s="31"/>
    </row>
  </sheetData>
  <printOptions/>
  <pageMargins left="0.75" right="0.75" top="1" bottom="1" header="0.512" footer="0.512"/>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ransitionEvaluation="1" transitionEntry="1"/>
  <dimension ref="A1:N55"/>
  <sheetViews>
    <sheetView showGridLines="0" view="pageBreakPreview" zoomScale="71" zoomScaleSheetLayoutView="71" workbookViewId="0" topLeftCell="A1">
      <pane ySplit="1" topLeftCell="BM35" activePane="bottomLeft" state="frozen"/>
      <selection pane="topLeft" activeCell="A1" sqref="A1"/>
      <selection pane="bottomLeft" activeCell="C57" sqref="C57"/>
    </sheetView>
  </sheetViews>
  <sheetFormatPr defaultColWidth="10.66015625" defaultRowHeight="18"/>
  <cols>
    <col min="1" max="1" width="21.16015625" style="8" customWidth="1"/>
    <col min="2" max="11" width="9.16015625" style="8" customWidth="1"/>
    <col min="12" max="13" width="12" style="8" customWidth="1"/>
    <col min="14" max="14" width="4.58203125" style="8" customWidth="1"/>
    <col min="15" max="16384" width="10.66015625" style="8" customWidth="1"/>
  </cols>
  <sheetData>
    <row r="1" spans="1:13" ht="14.25">
      <c r="A1" s="44" t="s">
        <v>91</v>
      </c>
      <c r="B1" s="14"/>
      <c r="C1" s="14"/>
      <c r="D1" s="14"/>
      <c r="E1" s="14"/>
      <c r="F1" s="14"/>
      <c r="G1" s="14"/>
      <c r="H1" s="14"/>
      <c r="I1" s="14"/>
      <c r="J1" s="14"/>
      <c r="K1" s="14"/>
      <c r="L1" s="45"/>
      <c r="M1" s="14"/>
    </row>
    <row r="2" spans="1:13" ht="13.5">
      <c r="A2" s="46"/>
      <c r="B2" s="14"/>
      <c r="C2" s="14"/>
      <c r="D2" s="14"/>
      <c r="E2" s="14"/>
      <c r="F2" s="14"/>
      <c r="G2" s="14"/>
      <c r="H2" s="14"/>
      <c r="I2" s="14"/>
      <c r="J2" s="14"/>
      <c r="K2" s="14"/>
      <c r="L2" s="45"/>
      <c r="M2" s="17" t="s">
        <v>87</v>
      </c>
    </row>
    <row r="3" spans="1:13" ht="13.5" customHeight="1">
      <c r="A3" s="14" t="s">
        <v>10</v>
      </c>
      <c r="B3" s="18"/>
      <c r="C3" s="18"/>
      <c r="D3" s="18"/>
      <c r="E3" s="18"/>
      <c r="F3" s="18"/>
      <c r="G3" s="18"/>
      <c r="H3" s="18"/>
      <c r="I3" s="18"/>
      <c r="J3" s="18"/>
      <c r="K3" s="14"/>
      <c r="L3" s="18"/>
      <c r="M3" s="47" t="s">
        <v>11</v>
      </c>
    </row>
    <row r="4" spans="1:14" ht="30" customHeight="1">
      <c r="A4" s="20" t="s">
        <v>60</v>
      </c>
      <c r="B4" s="21" t="s">
        <v>64</v>
      </c>
      <c r="C4" s="21" t="s">
        <v>12</v>
      </c>
      <c r="D4" s="21" t="s">
        <v>13</v>
      </c>
      <c r="E4" s="21" t="s">
        <v>4</v>
      </c>
      <c r="F4" s="21" t="s">
        <v>14</v>
      </c>
      <c r="G4" s="21" t="s">
        <v>62</v>
      </c>
      <c r="H4" s="48" t="s">
        <v>63</v>
      </c>
      <c r="I4" s="21" t="s">
        <v>7</v>
      </c>
      <c r="J4" s="21" t="s">
        <v>8</v>
      </c>
      <c r="K4" s="23" t="s">
        <v>81</v>
      </c>
      <c r="L4" s="49" t="s">
        <v>65</v>
      </c>
      <c r="M4" s="25" t="s">
        <v>71</v>
      </c>
      <c r="N4" s="50"/>
    </row>
    <row r="5" spans="1:14" ht="15" customHeight="1">
      <c r="A5" s="51" t="s">
        <v>16</v>
      </c>
      <c r="B5" s="30">
        <v>3216</v>
      </c>
      <c r="C5" s="30">
        <v>2533</v>
      </c>
      <c r="D5" s="30">
        <v>3471</v>
      </c>
      <c r="E5" s="30">
        <v>1271</v>
      </c>
      <c r="F5" s="30">
        <v>2911</v>
      </c>
      <c r="G5" s="30">
        <v>2493</v>
      </c>
      <c r="H5" s="30">
        <v>3233</v>
      </c>
      <c r="I5" s="30">
        <v>4232</v>
      </c>
      <c r="J5" s="30">
        <v>6634</v>
      </c>
      <c r="K5" s="30">
        <f aca="true" t="shared" si="0" ref="K5:K36">SUM(B5:J5)</f>
        <v>29994</v>
      </c>
      <c r="L5" s="52">
        <f aca="true" t="shared" si="1" ref="L5:L36">SUM(B5:H5)</f>
        <v>19128</v>
      </c>
      <c r="M5" s="52">
        <f aca="true" t="shared" si="2" ref="M5:M36">SUM(I5:J5)</f>
        <v>10866</v>
      </c>
      <c r="N5" s="50"/>
    </row>
    <row r="6" spans="1:14" ht="15" customHeight="1">
      <c r="A6" s="51" t="s">
        <v>17</v>
      </c>
      <c r="B6" s="75">
        <v>298</v>
      </c>
      <c r="C6" s="75">
        <v>550</v>
      </c>
      <c r="D6" s="85">
        <v>1069</v>
      </c>
      <c r="E6" s="75">
        <v>292</v>
      </c>
      <c r="F6" s="75">
        <v>840</v>
      </c>
      <c r="G6" s="75">
        <v>1077</v>
      </c>
      <c r="H6" s="75">
        <v>1014</v>
      </c>
      <c r="I6" s="75">
        <v>708</v>
      </c>
      <c r="J6" s="75">
        <v>1246</v>
      </c>
      <c r="K6" s="30">
        <f t="shared" si="0"/>
        <v>7094</v>
      </c>
      <c r="L6" s="52">
        <f t="shared" si="1"/>
        <v>5140</v>
      </c>
      <c r="M6" s="52">
        <f t="shared" si="2"/>
        <v>1954</v>
      </c>
      <c r="N6" s="50"/>
    </row>
    <row r="7" spans="1:14" ht="15" customHeight="1">
      <c r="A7" s="51" t="s">
        <v>18</v>
      </c>
      <c r="B7" s="75">
        <v>0</v>
      </c>
      <c r="C7" s="75">
        <v>0</v>
      </c>
      <c r="D7" s="85">
        <v>26</v>
      </c>
      <c r="E7" s="75">
        <v>0</v>
      </c>
      <c r="F7" s="75">
        <v>15</v>
      </c>
      <c r="G7" s="75">
        <v>3</v>
      </c>
      <c r="H7" s="75">
        <v>26</v>
      </c>
      <c r="I7" s="75">
        <v>7</v>
      </c>
      <c r="J7" s="75">
        <v>14</v>
      </c>
      <c r="K7" s="30">
        <f t="shared" si="0"/>
        <v>91</v>
      </c>
      <c r="L7" s="52">
        <f t="shared" si="1"/>
        <v>70</v>
      </c>
      <c r="M7" s="52">
        <f t="shared" si="2"/>
        <v>21</v>
      </c>
      <c r="N7" s="50"/>
    </row>
    <row r="8" spans="1:14" ht="15" customHeight="1">
      <c r="A8" s="51" t="s">
        <v>19</v>
      </c>
      <c r="B8" s="75">
        <v>0</v>
      </c>
      <c r="C8" s="75">
        <v>0</v>
      </c>
      <c r="D8" s="85">
        <v>63</v>
      </c>
      <c r="E8" s="75">
        <v>12</v>
      </c>
      <c r="F8" s="75">
        <v>70</v>
      </c>
      <c r="G8" s="75">
        <v>34</v>
      </c>
      <c r="H8" s="75">
        <v>54</v>
      </c>
      <c r="I8" s="75">
        <v>75</v>
      </c>
      <c r="J8" s="75">
        <v>10</v>
      </c>
      <c r="K8" s="30">
        <f t="shared" si="0"/>
        <v>318</v>
      </c>
      <c r="L8" s="52">
        <f t="shared" si="1"/>
        <v>233</v>
      </c>
      <c r="M8" s="52">
        <f t="shared" si="2"/>
        <v>85</v>
      </c>
      <c r="N8" s="50"/>
    </row>
    <row r="9" spans="1:14" ht="15" customHeight="1">
      <c r="A9" s="51" t="s">
        <v>20</v>
      </c>
      <c r="B9" s="75">
        <v>0</v>
      </c>
      <c r="C9" s="75">
        <v>0</v>
      </c>
      <c r="D9" s="85">
        <v>0</v>
      </c>
      <c r="E9" s="75">
        <v>0</v>
      </c>
      <c r="F9" s="75">
        <v>4</v>
      </c>
      <c r="G9" s="75">
        <v>0</v>
      </c>
      <c r="H9" s="75">
        <v>3</v>
      </c>
      <c r="I9" s="75">
        <v>0</v>
      </c>
      <c r="J9" s="75">
        <v>0</v>
      </c>
      <c r="K9" s="30">
        <f t="shared" si="0"/>
        <v>7</v>
      </c>
      <c r="L9" s="52">
        <f t="shared" si="1"/>
        <v>7</v>
      </c>
      <c r="M9" s="52">
        <f t="shared" si="2"/>
        <v>0</v>
      </c>
      <c r="N9" s="50"/>
    </row>
    <row r="10" spans="1:14" ht="15" customHeight="1">
      <c r="A10" s="51" t="s">
        <v>21</v>
      </c>
      <c r="B10" s="75">
        <v>253</v>
      </c>
      <c r="C10" s="75">
        <v>260</v>
      </c>
      <c r="D10" s="85">
        <v>512</v>
      </c>
      <c r="E10" s="75">
        <v>150</v>
      </c>
      <c r="F10" s="75">
        <v>406</v>
      </c>
      <c r="G10" s="75">
        <v>681</v>
      </c>
      <c r="H10" s="75">
        <v>476</v>
      </c>
      <c r="I10" s="75">
        <v>2437</v>
      </c>
      <c r="J10" s="75">
        <v>2720</v>
      </c>
      <c r="K10" s="30">
        <f t="shared" si="0"/>
        <v>7895</v>
      </c>
      <c r="L10" s="52">
        <f t="shared" si="1"/>
        <v>2738</v>
      </c>
      <c r="M10" s="52">
        <f t="shared" si="2"/>
        <v>5157</v>
      </c>
      <c r="N10" s="50"/>
    </row>
    <row r="11" spans="1:14" ht="15" customHeight="1">
      <c r="A11" s="51" t="s">
        <v>77</v>
      </c>
      <c r="B11" s="75">
        <v>12</v>
      </c>
      <c r="C11" s="75">
        <v>20</v>
      </c>
      <c r="D11" s="85">
        <v>25</v>
      </c>
      <c r="E11" s="75">
        <v>0</v>
      </c>
      <c r="F11" s="75">
        <v>10</v>
      </c>
      <c r="G11" s="75">
        <v>46</v>
      </c>
      <c r="H11" s="75">
        <v>30</v>
      </c>
      <c r="I11" s="75">
        <v>149</v>
      </c>
      <c r="J11" s="75">
        <v>201</v>
      </c>
      <c r="K11" s="30">
        <f t="shared" si="0"/>
        <v>493</v>
      </c>
      <c r="L11" s="52">
        <f t="shared" si="1"/>
        <v>143</v>
      </c>
      <c r="M11" s="52">
        <f t="shared" si="2"/>
        <v>350</v>
      </c>
      <c r="N11" s="50"/>
    </row>
    <row r="12" spans="1:14" ht="15" customHeight="1">
      <c r="A12" s="51" t="s">
        <v>78</v>
      </c>
      <c r="B12" s="75">
        <v>6</v>
      </c>
      <c r="C12" s="75">
        <v>33</v>
      </c>
      <c r="D12" s="85">
        <v>32</v>
      </c>
      <c r="E12" s="75">
        <v>12</v>
      </c>
      <c r="F12" s="75">
        <v>13</v>
      </c>
      <c r="G12" s="75">
        <v>194</v>
      </c>
      <c r="H12" s="75">
        <v>11</v>
      </c>
      <c r="I12" s="75">
        <v>35</v>
      </c>
      <c r="J12" s="75">
        <v>8</v>
      </c>
      <c r="K12" s="30">
        <f t="shared" si="0"/>
        <v>344</v>
      </c>
      <c r="L12" s="52">
        <f t="shared" si="1"/>
        <v>301</v>
      </c>
      <c r="M12" s="52">
        <f t="shared" si="2"/>
        <v>43</v>
      </c>
      <c r="N12" s="50"/>
    </row>
    <row r="13" spans="1:14" ht="15" customHeight="1">
      <c r="A13" s="51" t="s">
        <v>22</v>
      </c>
      <c r="B13" s="79">
        <v>29</v>
      </c>
      <c r="C13" s="79">
        <v>35</v>
      </c>
      <c r="D13" s="86">
        <v>50</v>
      </c>
      <c r="E13" s="79">
        <v>6</v>
      </c>
      <c r="F13" s="79">
        <v>38</v>
      </c>
      <c r="G13" s="79">
        <v>404</v>
      </c>
      <c r="H13" s="79">
        <v>40</v>
      </c>
      <c r="I13" s="79">
        <v>175</v>
      </c>
      <c r="J13" s="79">
        <v>35</v>
      </c>
      <c r="K13" s="30">
        <f t="shared" si="0"/>
        <v>812</v>
      </c>
      <c r="L13" s="52">
        <f t="shared" si="1"/>
        <v>602</v>
      </c>
      <c r="M13" s="52">
        <f t="shared" si="2"/>
        <v>210</v>
      </c>
      <c r="N13" s="50"/>
    </row>
    <row r="14" spans="1:14" ht="15" customHeight="1">
      <c r="A14" s="51" t="s">
        <v>79</v>
      </c>
      <c r="B14" s="81">
        <v>0</v>
      </c>
      <c r="C14" s="81">
        <v>6</v>
      </c>
      <c r="D14" s="81">
        <v>17</v>
      </c>
      <c r="E14" s="81">
        <v>0</v>
      </c>
      <c r="F14" s="81">
        <v>26</v>
      </c>
      <c r="G14" s="81">
        <v>138</v>
      </c>
      <c r="H14" s="81">
        <v>65</v>
      </c>
      <c r="I14" s="81">
        <v>39</v>
      </c>
      <c r="J14" s="81">
        <v>0</v>
      </c>
      <c r="K14" s="30">
        <f t="shared" si="0"/>
        <v>291</v>
      </c>
      <c r="L14" s="52">
        <f t="shared" si="1"/>
        <v>252</v>
      </c>
      <c r="M14" s="52">
        <f t="shared" si="2"/>
        <v>39</v>
      </c>
      <c r="N14" s="50"/>
    </row>
    <row r="15" spans="1:14" ht="15" customHeight="1">
      <c r="A15" s="51" t="s">
        <v>23</v>
      </c>
      <c r="B15" s="75">
        <v>171</v>
      </c>
      <c r="C15" s="75">
        <v>292</v>
      </c>
      <c r="D15" s="85">
        <v>739</v>
      </c>
      <c r="E15" s="75">
        <v>282</v>
      </c>
      <c r="F15" s="75">
        <v>564</v>
      </c>
      <c r="G15" s="75">
        <v>426</v>
      </c>
      <c r="H15" s="75">
        <v>961</v>
      </c>
      <c r="I15" s="75">
        <v>192</v>
      </c>
      <c r="J15" s="75">
        <v>1724</v>
      </c>
      <c r="K15" s="30">
        <f t="shared" si="0"/>
        <v>5351</v>
      </c>
      <c r="L15" s="52">
        <f t="shared" si="1"/>
        <v>3435</v>
      </c>
      <c r="M15" s="52">
        <f t="shared" si="2"/>
        <v>1916</v>
      </c>
      <c r="N15" s="50"/>
    </row>
    <row r="16" spans="1:14" ht="15" customHeight="1">
      <c r="A16" s="51" t="s">
        <v>24</v>
      </c>
      <c r="B16" s="75">
        <v>3</v>
      </c>
      <c r="C16" s="75">
        <v>17</v>
      </c>
      <c r="D16" s="85">
        <v>14</v>
      </c>
      <c r="E16" s="75">
        <v>6</v>
      </c>
      <c r="F16" s="75">
        <v>12</v>
      </c>
      <c r="G16" s="75">
        <v>16</v>
      </c>
      <c r="H16" s="75">
        <v>7</v>
      </c>
      <c r="I16" s="75">
        <v>2</v>
      </c>
      <c r="J16" s="75">
        <v>9</v>
      </c>
      <c r="K16" s="30">
        <f t="shared" si="0"/>
        <v>86</v>
      </c>
      <c r="L16" s="52">
        <f t="shared" si="1"/>
        <v>75</v>
      </c>
      <c r="M16" s="52">
        <f t="shared" si="2"/>
        <v>11</v>
      </c>
      <c r="N16" s="50"/>
    </row>
    <row r="17" spans="1:14" ht="15" customHeight="1">
      <c r="A17" s="51" t="s">
        <v>25</v>
      </c>
      <c r="B17" s="75">
        <v>12</v>
      </c>
      <c r="C17" s="75">
        <v>7</v>
      </c>
      <c r="D17" s="85">
        <v>34</v>
      </c>
      <c r="E17" s="75">
        <v>8</v>
      </c>
      <c r="F17" s="75">
        <v>62</v>
      </c>
      <c r="G17" s="75">
        <v>17</v>
      </c>
      <c r="H17" s="75">
        <v>32</v>
      </c>
      <c r="I17" s="75">
        <v>17</v>
      </c>
      <c r="J17" s="75">
        <v>21</v>
      </c>
      <c r="K17" s="30">
        <f t="shared" si="0"/>
        <v>210</v>
      </c>
      <c r="L17" s="52">
        <f t="shared" si="1"/>
        <v>172</v>
      </c>
      <c r="M17" s="52">
        <f t="shared" si="2"/>
        <v>38</v>
      </c>
      <c r="N17" s="50"/>
    </row>
    <row r="18" spans="1:14" ht="15" customHeight="1">
      <c r="A18" s="51" t="s">
        <v>26</v>
      </c>
      <c r="B18" s="75">
        <v>347</v>
      </c>
      <c r="C18" s="75">
        <v>374</v>
      </c>
      <c r="D18" s="85">
        <v>751</v>
      </c>
      <c r="E18" s="75">
        <v>339</v>
      </c>
      <c r="F18" s="75">
        <v>607</v>
      </c>
      <c r="G18" s="75">
        <v>661</v>
      </c>
      <c r="H18" s="75">
        <v>851</v>
      </c>
      <c r="I18" s="75">
        <v>851</v>
      </c>
      <c r="J18" s="75">
        <v>1919</v>
      </c>
      <c r="K18" s="30">
        <f t="shared" si="0"/>
        <v>6700</v>
      </c>
      <c r="L18" s="52">
        <f t="shared" si="1"/>
        <v>3930</v>
      </c>
      <c r="M18" s="52">
        <f t="shared" si="2"/>
        <v>2770</v>
      </c>
      <c r="N18" s="50"/>
    </row>
    <row r="19" spans="1:14" ht="15" customHeight="1">
      <c r="A19" s="51" t="s">
        <v>27</v>
      </c>
      <c r="B19" s="75">
        <v>6</v>
      </c>
      <c r="C19" s="75">
        <v>12</v>
      </c>
      <c r="D19" s="85">
        <v>119</v>
      </c>
      <c r="E19" s="75">
        <v>41</v>
      </c>
      <c r="F19" s="75">
        <v>107</v>
      </c>
      <c r="G19" s="75">
        <v>95</v>
      </c>
      <c r="H19" s="75">
        <v>68</v>
      </c>
      <c r="I19" s="75">
        <v>525</v>
      </c>
      <c r="J19" s="75">
        <v>95</v>
      </c>
      <c r="K19" s="30">
        <f t="shared" si="0"/>
        <v>1068</v>
      </c>
      <c r="L19" s="52">
        <f t="shared" si="1"/>
        <v>448</v>
      </c>
      <c r="M19" s="52">
        <f t="shared" si="2"/>
        <v>620</v>
      </c>
      <c r="N19" s="50"/>
    </row>
    <row r="20" spans="1:14" ht="15" customHeight="1">
      <c r="A20" s="51" t="s">
        <v>28</v>
      </c>
      <c r="B20" s="75">
        <v>229</v>
      </c>
      <c r="C20" s="75">
        <v>252</v>
      </c>
      <c r="D20" s="85">
        <v>592</v>
      </c>
      <c r="E20" s="75">
        <v>257</v>
      </c>
      <c r="F20" s="75">
        <v>546</v>
      </c>
      <c r="G20" s="75">
        <v>610</v>
      </c>
      <c r="H20" s="75">
        <v>618</v>
      </c>
      <c r="I20" s="75">
        <v>691</v>
      </c>
      <c r="J20" s="75">
        <v>1246</v>
      </c>
      <c r="K20" s="30">
        <f t="shared" si="0"/>
        <v>5041</v>
      </c>
      <c r="L20" s="52">
        <f t="shared" si="1"/>
        <v>3104</v>
      </c>
      <c r="M20" s="52">
        <f t="shared" si="2"/>
        <v>1937</v>
      </c>
      <c r="N20" s="50"/>
    </row>
    <row r="21" spans="1:14" ht="15" customHeight="1">
      <c r="A21" s="51" t="s">
        <v>29</v>
      </c>
      <c r="B21" s="75">
        <v>0</v>
      </c>
      <c r="C21" s="75">
        <v>0</v>
      </c>
      <c r="D21" s="85">
        <v>64</v>
      </c>
      <c r="E21" s="75">
        <v>36</v>
      </c>
      <c r="F21" s="75">
        <v>30</v>
      </c>
      <c r="G21" s="75">
        <v>86</v>
      </c>
      <c r="H21" s="75">
        <v>37</v>
      </c>
      <c r="I21" s="75">
        <v>52</v>
      </c>
      <c r="J21" s="75">
        <v>41</v>
      </c>
      <c r="K21" s="30">
        <f t="shared" si="0"/>
        <v>346</v>
      </c>
      <c r="L21" s="52">
        <f t="shared" si="1"/>
        <v>253</v>
      </c>
      <c r="M21" s="52">
        <f t="shared" si="2"/>
        <v>93</v>
      </c>
      <c r="N21" s="50"/>
    </row>
    <row r="22" spans="1:14" ht="15" customHeight="1">
      <c r="A22" s="51" t="s">
        <v>30</v>
      </c>
      <c r="B22" s="75">
        <v>0</v>
      </c>
      <c r="C22" s="75">
        <v>0</v>
      </c>
      <c r="D22" s="85">
        <v>6</v>
      </c>
      <c r="E22" s="75">
        <v>0</v>
      </c>
      <c r="F22" s="75">
        <v>0</v>
      </c>
      <c r="G22" s="75">
        <v>0</v>
      </c>
      <c r="H22" s="75">
        <v>4</v>
      </c>
      <c r="I22" s="75">
        <v>22</v>
      </c>
      <c r="J22" s="75">
        <v>0</v>
      </c>
      <c r="K22" s="30">
        <f t="shared" si="0"/>
        <v>32</v>
      </c>
      <c r="L22" s="52">
        <f t="shared" si="1"/>
        <v>10</v>
      </c>
      <c r="M22" s="52">
        <f t="shared" si="2"/>
        <v>22</v>
      </c>
      <c r="N22" s="50"/>
    </row>
    <row r="23" spans="1:14" ht="15" customHeight="1">
      <c r="A23" s="51" t="s">
        <v>31</v>
      </c>
      <c r="B23" s="84">
        <v>2</v>
      </c>
      <c r="C23" s="84">
        <v>6</v>
      </c>
      <c r="D23" s="87">
        <v>14</v>
      </c>
      <c r="E23" s="84">
        <v>2</v>
      </c>
      <c r="F23" s="84">
        <v>6</v>
      </c>
      <c r="G23" s="84">
        <v>18</v>
      </c>
      <c r="H23" s="84">
        <v>13</v>
      </c>
      <c r="I23" s="84">
        <v>4</v>
      </c>
      <c r="J23" s="84">
        <v>5</v>
      </c>
      <c r="K23" s="30">
        <f t="shared" si="0"/>
        <v>70</v>
      </c>
      <c r="L23" s="52">
        <f t="shared" si="1"/>
        <v>61</v>
      </c>
      <c r="M23" s="52">
        <f t="shared" si="2"/>
        <v>9</v>
      </c>
      <c r="N23" s="50"/>
    </row>
    <row r="24" spans="1:14" ht="15" customHeight="1">
      <c r="A24" s="53" t="s">
        <v>32</v>
      </c>
      <c r="B24" s="81">
        <v>0</v>
      </c>
      <c r="C24" s="81">
        <v>0</v>
      </c>
      <c r="D24" s="81">
        <v>0</v>
      </c>
      <c r="E24" s="81">
        <v>0</v>
      </c>
      <c r="F24" s="81">
        <v>0</v>
      </c>
      <c r="G24" s="81">
        <v>0</v>
      </c>
      <c r="H24" s="81">
        <v>0</v>
      </c>
      <c r="I24" s="81">
        <v>4</v>
      </c>
      <c r="J24" s="81">
        <v>0</v>
      </c>
      <c r="K24" s="30">
        <f t="shared" si="0"/>
        <v>4</v>
      </c>
      <c r="L24" s="52">
        <f t="shared" si="1"/>
        <v>0</v>
      </c>
      <c r="M24" s="52">
        <f t="shared" si="2"/>
        <v>4</v>
      </c>
      <c r="N24" s="50"/>
    </row>
    <row r="25" spans="1:14" ht="15" customHeight="1">
      <c r="A25" s="51" t="s">
        <v>33</v>
      </c>
      <c r="B25" s="75">
        <v>24</v>
      </c>
      <c r="C25" s="75">
        <v>2</v>
      </c>
      <c r="D25" s="85">
        <v>49</v>
      </c>
      <c r="E25" s="75">
        <v>10</v>
      </c>
      <c r="F25" s="75">
        <v>40</v>
      </c>
      <c r="G25" s="75">
        <v>97</v>
      </c>
      <c r="H25" s="75">
        <v>56</v>
      </c>
      <c r="I25" s="75">
        <v>70</v>
      </c>
      <c r="J25" s="75">
        <v>24</v>
      </c>
      <c r="K25" s="30">
        <f t="shared" si="0"/>
        <v>372</v>
      </c>
      <c r="L25" s="52">
        <f t="shared" si="1"/>
        <v>278</v>
      </c>
      <c r="M25" s="52">
        <f t="shared" si="2"/>
        <v>94</v>
      </c>
      <c r="N25" s="50"/>
    </row>
    <row r="26" spans="1:14" ht="15" customHeight="1">
      <c r="A26" s="51" t="s">
        <v>34</v>
      </c>
      <c r="B26" s="75">
        <v>3</v>
      </c>
      <c r="C26" s="75">
        <v>0</v>
      </c>
      <c r="D26" s="85">
        <v>4</v>
      </c>
      <c r="E26" s="75">
        <v>2</v>
      </c>
      <c r="F26" s="75">
        <v>8</v>
      </c>
      <c r="G26" s="75">
        <v>30</v>
      </c>
      <c r="H26" s="75">
        <v>5</v>
      </c>
      <c r="I26" s="75">
        <v>8</v>
      </c>
      <c r="J26" s="75">
        <v>25</v>
      </c>
      <c r="K26" s="30">
        <f t="shared" si="0"/>
        <v>85</v>
      </c>
      <c r="L26" s="52">
        <f t="shared" si="1"/>
        <v>52</v>
      </c>
      <c r="M26" s="52">
        <f t="shared" si="2"/>
        <v>33</v>
      </c>
      <c r="N26" s="50"/>
    </row>
    <row r="27" spans="1:14" ht="15" customHeight="1">
      <c r="A27" s="51" t="s">
        <v>35</v>
      </c>
      <c r="B27" s="75">
        <v>4</v>
      </c>
      <c r="C27" s="75">
        <v>2</v>
      </c>
      <c r="D27" s="85">
        <v>34</v>
      </c>
      <c r="E27" s="75">
        <v>7</v>
      </c>
      <c r="F27" s="75">
        <v>15</v>
      </c>
      <c r="G27" s="75">
        <v>56</v>
      </c>
      <c r="H27" s="75">
        <v>9</v>
      </c>
      <c r="I27" s="75">
        <v>5</v>
      </c>
      <c r="J27" s="75">
        <v>34</v>
      </c>
      <c r="K27" s="30">
        <f t="shared" si="0"/>
        <v>166</v>
      </c>
      <c r="L27" s="52">
        <f t="shared" si="1"/>
        <v>127</v>
      </c>
      <c r="M27" s="52">
        <f t="shared" si="2"/>
        <v>39</v>
      </c>
      <c r="N27" s="50"/>
    </row>
    <row r="28" spans="1:14" ht="15" customHeight="1">
      <c r="A28" s="51" t="s">
        <v>36</v>
      </c>
      <c r="B28" s="75">
        <v>1</v>
      </c>
      <c r="C28" s="75">
        <v>3</v>
      </c>
      <c r="D28" s="85">
        <v>18</v>
      </c>
      <c r="E28" s="75">
        <v>8</v>
      </c>
      <c r="F28" s="75">
        <v>8</v>
      </c>
      <c r="G28" s="75">
        <v>44</v>
      </c>
      <c r="H28" s="75">
        <v>14</v>
      </c>
      <c r="I28" s="75">
        <v>2</v>
      </c>
      <c r="J28" s="75">
        <v>6</v>
      </c>
      <c r="K28" s="30">
        <f t="shared" si="0"/>
        <v>104</v>
      </c>
      <c r="L28" s="52">
        <f t="shared" si="1"/>
        <v>96</v>
      </c>
      <c r="M28" s="52">
        <f t="shared" si="2"/>
        <v>8</v>
      </c>
      <c r="N28" s="50"/>
    </row>
    <row r="29" spans="1:14" ht="15" customHeight="1">
      <c r="A29" s="51" t="s">
        <v>37</v>
      </c>
      <c r="B29" s="75">
        <v>21</v>
      </c>
      <c r="C29" s="75">
        <v>29</v>
      </c>
      <c r="D29" s="85">
        <v>79</v>
      </c>
      <c r="E29" s="75">
        <v>16</v>
      </c>
      <c r="F29" s="75">
        <v>66</v>
      </c>
      <c r="G29" s="75">
        <v>57</v>
      </c>
      <c r="H29" s="75">
        <v>61</v>
      </c>
      <c r="I29" s="75">
        <v>20</v>
      </c>
      <c r="J29" s="75">
        <v>56</v>
      </c>
      <c r="K29" s="30">
        <f t="shared" si="0"/>
        <v>405</v>
      </c>
      <c r="L29" s="52">
        <f t="shared" si="1"/>
        <v>329</v>
      </c>
      <c r="M29" s="52">
        <f t="shared" si="2"/>
        <v>76</v>
      </c>
      <c r="N29" s="50"/>
    </row>
    <row r="30" spans="1:14" ht="15" customHeight="1">
      <c r="A30" s="51" t="s">
        <v>38</v>
      </c>
      <c r="B30" s="75">
        <v>0</v>
      </c>
      <c r="C30" s="75">
        <v>7</v>
      </c>
      <c r="D30" s="85">
        <v>5</v>
      </c>
      <c r="E30" s="75">
        <v>0</v>
      </c>
      <c r="F30" s="75">
        <v>2</v>
      </c>
      <c r="G30" s="75">
        <v>2</v>
      </c>
      <c r="H30" s="75">
        <v>0</v>
      </c>
      <c r="I30" s="75">
        <v>7</v>
      </c>
      <c r="J30" s="75">
        <v>4</v>
      </c>
      <c r="K30" s="30">
        <f t="shared" si="0"/>
        <v>27</v>
      </c>
      <c r="L30" s="52">
        <f t="shared" si="1"/>
        <v>16</v>
      </c>
      <c r="M30" s="52">
        <f t="shared" si="2"/>
        <v>11</v>
      </c>
      <c r="N30" s="50"/>
    </row>
    <row r="31" spans="1:14" ht="15" customHeight="1">
      <c r="A31" s="51" t="s">
        <v>39</v>
      </c>
      <c r="B31" s="75">
        <v>23</v>
      </c>
      <c r="C31" s="75">
        <v>23</v>
      </c>
      <c r="D31" s="85">
        <v>83</v>
      </c>
      <c r="E31" s="75">
        <v>25</v>
      </c>
      <c r="F31" s="75">
        <v>99</v>
      </c>
      <c r="G31" s="75">
        <v>94</v>
      </c>
      <c r="H31" s="75">
        <v>56</v>
      </c>
      <c r="I31" s="75">
        <v>39</v>
      </c>
      <c r="J31" s="75">
        <v>67</v>
      </c>
      <c r="K31" s="30">
        <f t="shared" si="0"/>
        <v>509</v>
      </c>
      <c r="L31" s="52">
        <f t="shared" si="1"/>
        <v>403</v>
      </c>
      <c r="M31" s="52">
        <f t="shared" si="2"/>
        <v>106</v>
      </c>
      <c r="N31" s="50"/>
    </row>
    <row r="32" spans="1:14" ht="15" customHeight="1">
      <c r="A32" s="51" t="s">
        <v>40</v>
      </c>
      <c r="B32" s="75">
        <v>128</v>
      </c>
      <c r="C32" s="75">
        <v>100</v>
      </c>
      <c r="D32" s="85">
        <v>377</v>
      </c>
      <c r="E32" s="75">
        <v>71</v>
      </c>
      <c r="F32" s="75">
        <v>244</v>
      </c>
      <c r="G32" s="75">
        <v>641</v>
      </c>
      <c r="H32" s="75">
        <v>246</v>
      </c>
      <c r="I32" s="75">
        <v>287</v>
      </c>
      <c r="J32" s="75">
        <v>263</v>
      </c>
      <c r="K32" s="30">
        <f t="shared" si="0"/>
        <v>2357</v>
      </c>
      <c r="L32" s="52">
        <f t="shared" si="1"/>
        <v>1807</v>
      </c>
      <c r="M32" s="52">
        <f t="shared" si="2"/>
        <v>550</v>
      </c>
      <c r="N32" s="50"/>
    </row>
    <row r="33" spans="1:14" ht="15" customHeight="1">
      <c r="A33" s="51" t="s">
        <v>41</v>
      </c>
      <c r="B33" s="75">
        <v>3</v>
      </c>
      <c r="C33" s="75">
        <v>0</v>
      </c>
      <c r="D33" s="85">
        <v>17</v>
      </c>
      <c r="E33" s="75">
        <v>21</v>
      </c>
      <c r="F33" s="75">
        <v>27</v>
      </c>
      <c r="G33" s="75">
        <v>41</v>
      </c>
      <c r="H33" s="75">
        <v>63</v>
      </c>
      <c r="I33" s="75">
        <v>14</v>
      </c>
      <c r="J33" s="75">
        <v>5</v>
      </c>
      <c r="K33" s="30">
        <f t="shared" si="0"/>
        <v>191</v>
      </c>
      <c r="L33" s="52">
        <f t="shared" si="1"/>
        <v>172</v>
      </c>
      <c r="M33" s="52">
        <f t="shared" si="2"/>
        <v>19</v>
      </c>
      <c r="N33" s="50"/>
    </row>
    <row r="34" spans="1:14" ht="15" customHeight="1">
      <c r="A34" s="51" t="s">
        <v>42</v>
      </c>
      <c r="B34" s="75">
        <v>17</v>
      </c>
      <c r="C34" s="75">
        <v>8</v>
      </c>
      <c r="D34" s="85">
        <v>59</v>
      </c>
      <c r="E34" s="75">
        <v>21</v>
      </c>
      <c r="F34" s="75">
        <v>93</v>
      </c>
      <c r="G34" s="75">
        <v>141</v>
      </c>
      <c r="H34" s="75">
        <v>36</v>
      </c>
      <c r="I34" s="75">
        <v>75</v>
      </c>
      <c r="J34" s="75">
        <v>16</v>
      </c>
      <c r="K34" s="30">
        <f t="shared" si="0"/>
        <v>466</v>
      </c>
      <c r="L34" s="52">
        <f t="shared" si="1"/>
        <v>375</v>
      </c>
      <c r="M34" s="52">
        <f t="shared" si="2"/>
        <v>91</v>
      </c>
      <c r="N34" s="50"/>
    </row>
    <row r="35" spans="1:14" ht="15" customHeight="1">
      <c r="A35" s="51" t="s">
        <v>43</v>
      </c>
      <c r="B35" s="75">
        <v>8</v>
      </c>
      <c r="C35" s="75">
        <v>18</v>
      </c>
      <c r="D35" s="85">
        <v>15</v>
      </c>
      <c r="E35" s="75">
        <v>0</v>
      </c>
      <c r="F35" s="75">
        <v>8</v>
      </c>
      <c r="G35" s="75">
        <v>24</v>
      </c>
      <c r="H35" s="75">
        <v>14</v>
      </c>
      <c r="I35" s="75">
        <v>53</v>
      </c>
      <c r="J35" s="75">
        <v>5</v>
      </c>
      <c r="K35" s="30">
        <f t="shared" si="0"/>
        <v>145</v>
      </c>
      <c r="L35" s="52">
        <f t="shared" si="1"/>
        <v>87</v>
      </c>
      <c r="M35" s="52">
        <f t="shared" si="2"/>
        <v>58</v>
      </c>
      <c r="N35" s="50"/>
    </row>
    <row r="36" spans="1:14" ht="15" customHeight="1">
      <c r="A36" s="51" t="s">
        <v>44</v>
      </c>
      <c r="B36" s="75">
        <v>7</v>
      </c>
      <c r="C36" s="75">
        <v>9</v>
      </c>
      <c r="D36" s="85">
        <v>3</v>
      </c>
      <c r="E36" s="75">
        <v>3</v>
      </c>
      <c r="F36" s="75">
        <v>7</v>
      </c>
      <c r="G36" s="75">
        <v>8</v>
      </c>
      <c r="H36" s="75">
        <v>9</v>
      </c>
      <c r="I36" s="75">
        <v>0</v>
      </c>
      <c r="J36" s="75">
        <v>2</v>
      </c>
      <c r="K36" s="30">
        <f t="shared" si="0"/>
        <v>48</v>
      </c>
      <c r="L36" s="52">
        <f t="shared" si="1"/>
        <v>46</v>
      </c>
      <c r="M36" s="52">
        <f t="shared" si="2"/>
        <v>2</v>
      </c>
      <c r="N36" s="50"/>
    </row>
    <row r="37" spans="1:14" ht="15.75" customHeight="1">
      <c r="A37" s="21" t="s">
        <v>9</v>
      </c>
      <c r="B37" s="30">
        <f aca="true" t="shared" si="3" ref="B37:M37">SUM(B5:B36)</f>
        <v>4823</v>
      </c>
      <c r="C37" s="30">
        <f t="shared" si="3"/>
        <v>4598</v>
      </c>
      <c r="D37" s="30">
        <f t="shared" si="3"/>
        <v>8341</v>
      </c>
      <c r="E37" s="30">
        <f t="shared" si="3"/>
        <v>2898</v>
      </c>
      <c r="F37" s="30">
        <f t="shared" si="3"/>
        <v>6884</v>
      </c>
      <c r="G37" s="30">
        <f t="shared" si="3"/>
        <v>8234</v>
      </c>
      <c r="H37" s="30">
        <f t="shared" si="3"/>
        <v>8112</v>
      </c>
      <c r="I37" s="30">
        <f t="shared" si="3"/>
        <v>10797</v>
      </c>
      <c r="J37" s="30">
        <f t="shared" si="3"/>
        <v>16435</v>
      </c>
      <c r="K37" s="30">
        <f t="shared" si="3"/>
        <v>71122</v>
      </c>
      <c r="L37" s="52">
        <f t="shared" si="3"/>
        <v>43890</v>
      </c>
      <c r="M37" s="52">
        <f t="shared" si="3"/>
        <v>27232</v>
      </c>
      <c r="N37" s="50"/>
    </row>
    <row r="38" spans="1:13" ht="13.5">
      <c r="A38" s="14"/>
      <c r="B38" s="33"/>
      <c r="C38" s="34"/>
      <c r="D38" s="34"/>
      <c r="E38" s="34"/>
      <c r="F38" s="34"/>
      <c r="G38" s="34"/>
      <c r="H38" s="34"/>
      <c r="I38" s="34"/>
      <c r="J38" s="34"/>
      <c r="K38" s="34"/>
      <c r="L38" s="34"/>
      <c r="M38" s="34"/>
    </row>
    <row r="39" spans="1:13" ht="13.5">
      <c r="A39" s="54" t="s">
        <v>45</v>
      </c>
      <c r="B39" s="36"/>
      <c r="C39" s="36"/>
      <c r="D39" s="36"/>
      <c r="E39" s="36"/>
      <c r="F39" s="36"/>
      <c r="G39" s="36"/>
      <c r="H39" s="36"/>
      <c r="I39" s="36"/>
      <c r="J39" s="36"/>
      <c r="K39" s="55"/>
      <c r="L39" s="36"/>
      <c r="M39" s="55" t="s">
        <v>11</v>
      </c>
    </row>
    <row r="40" spans="1:14" ht="30" customHeight="1">
      <c r="A40" s="20" t="s">
        <v>60</v>
      </c>
      <c r="B40" s="56" t="s">
        <v>64</v>
      </c>
      <c r="C40" s="56" t="s">
        <v>12</v>
      </c>
      <c r="D40" s="56" t="s">
        <v>13</v>
      </c>
      <c r="E40" s="56" t="s">
        <v>4</v>
      </c>
      <c r="F40" s="56" t="s">
        <v>14</v>
      </c>
      <c r="G40" s="56" t="s">
        <v>62</v>
      </c>
      <c r="H40" s="48" t="s">
        <v>63</v>
      </c>
      <c r="I40" s="56" t="s">
        <v>7</v>
      </c>
      <c r="J40" s="56" t="s">
        <v>8</v>
      </c>
      <c r="K40" s="56" t="s">
        <v>15</v>
      </c>
      <c r="L40" s="49" t="s">
        <v>65</v>
      </c>
      <c r="M40" s="25" t="s">
        <v>71</v>
      </c>
      <c r="N40" s="50"/>
    </row>
    <row r="41" spans="1:14" ht="15" customHeight="1">
      <c r="A41" s="51" t="s">
        <v>82</v>
      </c>
      <c r="B41" s="81">
        <v>32</v>
      </c>
      <c r="C41" s="81">
        <v>35</v>
      </c>
      <c r="D41" s="81">
        <v>165</v>
      </c>
      <c r="E41" s="81">
        <v>30</v>
      </c>
      <c r="F41" s="81">
        <v>136</v>
      </c>
      <c r="G41" s="81">
        <v>32</v>
      </c>
      <c r="H41" s="81">
        <v>128</v>
      </c>
      <c r="I41" s="81">
        <v>85</v>
      </c>
      <c r="J41" s="81">
        <v>111</v>
      </c>
      <c r="K41" s="30">
        <f>SUM(B41:J41)</f>
        <v>754</v>
      </c>
      <c r="L41" s="38">
        <f aca="true" t="shared" si="4" ref="L41:L55">SUM(B41:H41)</f>
        <v>558</v>
      </c>
      <c r="M41" s="39">
        <f aca="true" t="shared" si="5" ref="M41:M55">SUM(I41:J41)</f>
        <v>196</v>
      </c>
      <c r="N41" s="50"/>
    </row>
    <row r="42" spans="1:14" ht="15" customHeight="1">
      <c r="A42" s="51" t="s">
        <v>47</v>
      </c>
      <c r="B42" s="81">
        <v>5</v>
      </c>
      <c r="C42" s="81">
        <v>3</v>
      </c>
      <c r="D42" s="81">
        <v>24</v>
      </c>
      <c r="E42" s="81">
        <v>5</v>
      </c>
      <c r="F42" s="81">
        <v>8</v>
      </c>
      <c r="G42" s="81">
        <v>6</v>
      </c>
      <c r="H42" s="81">
        <v>5</v>
      </c>
      <c r="I42" s="81">
        <v>39</v>
      </c>
      <c r="J42" s="81">
        <v>65</v>
      </c>
      <c r="K42" s="30">
        <f aca="true" t="shared" si="6" ref="K42:K54">SUM(B42:J42)</f>
        <v>160</v>
      </c>
      <c r="L42" s="38">
        <f t="shared" si="4"/>
        <v>56</v>
      </c>
      <c r="M42" s="39">
        <f t="shared" si="5"/>
        <v>104</v>
      </c>
      <c r="N42" s="50"/>
    </row>
    <row r="43" spans="1:14" ht="15" customHeight="1">
      <c r="A43" s="51" t="s">
        <v>48</v>
      </c>
      <c r="B43" s="81">
        <v>10</v>
      </c>
      <c r="C43" s="81">
        <v>14</v>
      </c>
      <c r="D43" s="81">
        <v>3</v>
      </c>
      <c r="E43" s="81">
        <v>8</v>
      </c>
      <c r="F43" s="81">
        <v>9</v>
      </c>
      <c r="G43" s="81">
        <v>0</v>
      </c>
      <c r="H43" s="81">
        <v>2</v>
      </c>
      <c r="I43" s="81">
        <v>24</v>
      </c>
      <c r="J43" s="81">
        <v>92</v>
      </c>
      <c r="K43" s="30">
        <f t="shared" si="6"/>
        <v>162</v>
      </c>
      <c r="L43" s="38">
        <f t="shared" si="4"/>
        <v>46</v>
      </c>
      <c r="M43" s="39">
        <f t="shared" si="5"/>
        <v>116</v>
      </c>
      <c r="N43" s="50"/>
    </row>
    <row r="44" spans="1:14" ht="15" customHeight="1">
      <c r="A44" s="51" t="s">
        <v>49</v>
      </c>
      <c r="B44" s="81">
        <v>56</v>
      </c>
      <c r="C44" s="81">
        <v>54</v>
      </c>
      <c r="D44" s="81">
        <v>223</v>
      </c>
      <c r="E44" s="81">
        <v>76</v>
      </c>
      <c r="F44" s="81">
        <v>143</v>
      </c>
      <c r="G44" s="81">
        <v>145</v>
      </c>
      <c r="H44" s="81">
        <v>152</v>
      </c>
      <c r="I44" s="81">
        <v>371</v>
      </c>
      <c r="J44" s="81">
        <v>102</v>
      </c>
      <c r="K44" s="30">
        <f t="shared" si="6"/>
        <v>1322</v>
      </c>
      <c r="L44" s="38">
        <f t="shared" si="4"/>
        <v>849</v>
      </c>
      <c r="M44" s="39">
        <f t="shared" si="5"/>
        <v>473</v>
      </c>
      <c r="N44" s="50"/>
    </row>
    <row r="45" spans="1:14" ht="15" customHeight="1">
      <c r="A45" s="51" t="s">
        <v>50</v>
      </c>
      <c r="B45" s="81">
        <v>0</v>
      </c>
      <c r="C45" s="81">
        <v>0</v>
      </c>
      <c r="D45" s="81">
        <v>2</v>
      </c>
      <c r="E45" s="81">
        <v>0</v>
      </c>
      <c r="F45" s="81">
        <v>2</v>
      </c>
      <c r="G45" s="81">
        <v>0</v>
      </c>
      <c r="H45" s="81">
        <v>4</v>
      </c>
      <c r="I45" s="81">
        <v>0</v>
      </c>
      <c r="J45" s="81">
        <v>0</v>
      </c>
      <c r="K45" s="30">
        <f t="shared" si="6"/>
        <v>8</v>
      </c>
      <c r="L45" s="38">
        <f t="shared" si="4"/>
        <v>8</v>
      </c>
      <c r="M45" s="39">
        <f t="shared" si="5"/>
        <v>0</v>
      </c>
      <c r="N45" s="50"/>
    </row>
    <row r="46" spans="1:14" ht="15" customHeight="1">
      <c r="A46" s="51" t="s">
        <v>51</v>
      </c>
      <c r="B46" s="81">
        <v>0</v>
      </c>
      <c r="C46" s="81">
        <v>0</v>
      </c>
      <c r="D46" s="81">
        <v>0</v>
      </c>
      <c r="E46" s="81">
        <v>0</v>
      </c>
      <c r="F46" s="81">
        <v>0</v>
      </c>
      <c r="G46" s="81">
        <v>0</v>
      </c>
      <c r="H46" s="81">
        <v>0</v>
      </c>
      <c r="I46" s="81">
        <v>0</v>
      </c>
      <c r="J46" s="81">
        <v>0</v>
      </c>
      <c r="K46" s="30">
        <f t="shared" si="6"/>
        <v>0</v>
      </c>
      <c r="L46" s="38">
        <f t="shared" si="4"/>
        <v>0</v>
      </c>
      <c r="M46" s="39">
        <f t="shared" si="5"/>
        <v>0</v>
      </c>
      <c r="N46" s="50"/>
    </row>
    <row r="47" spans="1:14" ht="15" customHeight="1">
      <c r="A47" s="51" t="s">
        <v>52</v>
      </c>
      <c r="B47" s="81">
        <v>225</v>
      </c>
      <c r="C47" s="81">
        <v>238</v>
      </c>
      <c r="D47" s="81">
        <v>651</v>
      </c>
      <c r="E47" s="81">
        <v>177</v>
      </c>
      <c r="F47" s="81">
        <v>617</v>
      </c>
      <c r="G47" s="81">
        <v>1042</v>
      </c>
      <c r="H47" s="81">
        <v>608</v>
      </c>
      <c r="I47" s="81">
        <v>458</v>
      </c>
      <c r="J47" s="81">
        <v>608</v>
      </c>
      <c r="K47" s="30">
        <f t="shared" si="6"/>
        <v>4624</v>
      </c>
      <c r="L47" s="38">
        <f t="shared" si="4"/>
        <v>3558</v>
      </c>
      <c r="M47" s="39">
        <f t="shared" si="5"/>
        <v>1066</v>
      </c>
      <c r="N47" s="50"/>
    </row>
    <row r="48" spans="1:14" ht="15" customHeight="1">
      <c r="A48" s="51" t="s">
        <v>53</v>
      </c>
      <c r="B48" s="81">
        <v>244</v>
      </c>
      <c r="C48" s="81">
        <v>146</v>
      </c>
      <c r="D48" s="81">
        <v>387</v>
      </c>
      <c r="E48" s="81">
        <v>190</v>
      </c>
      <c r="F48" s="81">
        <v>489</v>
      </c>
      <c r="G48" s="81">
        <v>483</v>
      </c>
      <c r="H48" s="81">
        <v>442</v>
      </c>
      <c r="I48" s="81">
        <v>1513</v>
      </c>
      <c r="J48" s="81">
        <v>1204</v>
      </c>
      <c r="K48" s="30">
        <f t="shared" si="6"/>
        <v>5098</v>
      </c>
      <c r="L48" s="38">
        <f t="shared" si="4"/>
        <v>2381</v>
      </c>
      <c r="M48" s="39">
        <f t="shared" si="5"/>
        <v>2717</v>
      </c>
      <c r="N48" s="50"/>
    </row>
    <row r="49" spans="1:14" ht="15" customHeight="1">
      <c r="A49" s="51" t="s">
        <v>54</v>
      </c>
      <c r="B49" s="81">
        <v>289</v>
      </c>
      <c r="C49" s="81">
        <v>231</v>
      </c>
      <c r="D49" s="81">
        <v>529</v>
      </c>
      <c r="E49" s="81">
        <v>252</v>
      </c>
      <c r="F49" s="81">
        <v>582</v>
      </c>
      <c r="G49" s="81">
        <v>631</v>
      </c>
      <c r="H49" s="81">
        <v>446</v>
      </c>
      <c r="I49" s="81">
        <v>1423</v>
      </c>
      <c r="J49" s="81">
        <v>775</v>
      </c>
      <c r="K49" s="30">
        <f t="shared" si="6"/>
        <v>5158</v>
      </c>
      <c r="L49" s="38">
        <f t="shared" si="4"/>
        <v>2960</v>
      </c>
      <c r="M49" s="39">
        <f t="shared" si="5"/>
        <v>2198</v>
      </c>
      <c r="N49" s="50"/>
    </row>
    <row r="50" spans="1:14" ht="15" customHeight="1">
      <c r="A50" s="51" t="s">
        <v>55</v>
      </c>
      <c r="B50" s="81">
        <v>575</v>
      </c>
      <c r="C50" s="81">
        <v>616</v>
      </c>
      <c r="D50" s="81">
        <v>1090</v>
      </c>
      <c r="E50" s="81">
        <v>384</v>
      </c>
      <c r="F50" s="81">
        <v>1071</v>
      </c>
      <c r="G50" s="81">
        <v>1040</v>
      </c>
      <c r="H50" s="81">
        <v>767</v>
      </c>
      <c r="I50" s="81">
        <v>1193</v>
      </c>
      <c r="J50" s="81">
        <v>1009</v>
      </c>
      <c r="K50" s="30">
        <f t="shared" si="6"/>
        <v>7745</v>
      </c>
      <c r="L50" s="38">
        <f t="shared" si="4"/>
        <v>5543</v>
      </c>
      <c r="M50" s="39">
        <f t="shared" si="5"/>
        <v>2202</v>
      </c>
      <c r="N50" s="50"/>
    </row>
    <row r="51" spans="1:14" ht="15" customHeight="1">
      <c r="A51" s="51" t="s">
        <v>56</v>
      </c>
      <c r="B51" s="81">
        <v>764</v>
      </c>
      <c r="C51" s="81">
        <v>576</v>
      </c>
      <c r="D51" s="81">
        <v>1021</v>
      </c>
      <c r="E51" s="81">
        <v>378</v>
      </c>
      <c r="F51" s="81">
        <v>1074</v>
      </c>
      <c r="G51" s="81">
        <v>1232</v>
      </c>
      <c r="H51" s="81">
        <v>687</v>
      </c>
      <c r="I51" s="81">
        <v>2266</v>
      </c>
      <c r="J51" s="81">
        <v>1214</v>
      </c>
      <c r="K51" s="30">
        <f t="shared" si="6"/>
        <v>9212</v>
      </c>
      <c r="L51" s="38">
        <f t="shared" si="4"/>
        <v>5732</v>
      </c>
      <c r="M51" s="39">
        <f t="shared" si="5"/>
        <v>3480</v>
      </c>
      <c r="N51" s="50"/>
    </row>
    <row r="52" spans="1:14" ht="26.25" customHeight="1">
      <c r="A52" s="57" t="s">
        <v>80</v>
      </c>
      <c r="B52" s="81">
        <v>0</v>
      </c>
      <c r="C52" s="81">
        <v>5</v>
      </c>
      <c r="D52" s="81">
        <v>16</v>
      </c>
      <c r="E52" s="81">
        <v>10</v>
      </c>
      <c r="F52" s="81">
        <v>0</v>
      </c>
      <c r="G52" s="81">
        <v>4</v>
      </c>
      <c r="H52" s="81">
        <v>4</v>
      </c>
      <c r="I52" s="81">
        <v>0</v>
      </c>
      <c r="J52" s="81">
        <v>6</v>
      </c>
      <c r="K52" s="30">
        <f t="shared" si="6"/>
        <v>45</v>
      </c>
      <c r="L52" s="38">
        <f t="shared" si="4"/>
        <v>39</v>
      </c>
      <c r="M52" s="39">
        <f t="shared" si="5"/>
        <v>6</v>
      </c>
      <c r="N52" s="50"/>
    </row>
    <row r="53" spans="1:14" ht="15" customHeight="1">
      <c r="A53" s="58" t="s">
        <v>57</v>
      </c>
      <c r="B53" s="81">
        <v>100</v>
      </c>
      <c r="C53" s="81">
        <v>176</v>
      </c>
      <c r="D53" s="81">
        <v>346</v>
      </c>
      <c r="E53" s="81">
        <v>162</v>
      </c>
      <c r="F53" s="81">
        <v>405</v>
      </c>
      <c r="G53" s="81">
        <v>407</v>
      </c>
      <c r="H53" s="81">
        <v>324</v>
      </c>
      <c r="I53" s="81">
        <v>442</v>
      </c>
      <c r="J53" s="81">
        <v>697</v>
      </c>
      <c r="K53" s="30">
        <f t="shared" si="6"/>
        <v>3059</v>
      </c>
      <c r="L53" s="40">
        <f t="shared" si="4"/>
        <v>1920</v>
      </c>
      <c r="M53" s="40">
        <f t="shared" si="5"/>
        <v>1139</v>
      </c>
      <c r="N53" s="50"/>
    </row>
    <row r="54" spans="1:14" ht="15" customHeight="1">
      <c r="A54" s="59" t="s">
        <v>58</v>
      </c>
      <c r="B54" s="81">
        <v>137</v>
      </c>
      <c r="C54" s="81">
        <v>185</v>
      </c>
      <c r="D54" s="81">
        <v>414</v>
      </c>
      <c r="E54" s="81">
        <v>190</v>
      </c>
      <c r="F54" s="81">
        <v>625</v>
      </c>
      <c r="G54" s="81">
        <v>417</v>
      </c>
      <c r="H54" s="81">
        <v>390</v>
      </c>
      <c r="I54" s="81">
        <v>314</v>
      </c>
      <c r="J54" s="81">
        <v>708</v>
      </c>
      <c r="K54" s="30">
        <f t="shared" si="6"/>
        <v>3380</v>
      </c>
      <c r="L54" s="40">
        <f t="shared" si="4"/>
        <v>2358</v>
      </c>
      <c r="M54" s="40">
        <f t="shared" si="5"/>
        <v>1022</v>
      </c>
      <c r="N54" s="50"/>
    </row>
    <row r="55" spans="1:14" ht="15.75" customHeight="1">
      <c r="A55" s="23" t="s">
        <v>9</v>
      </c>
      <c r="B55" s="40">
        <f aca="true" t="shared" si="7" ref="B55:J55">SUM(B41:B54)</f>
        <v>2437</v>
      </c>
      <c r="C55" s="40">
        <f t="shared" si="7"/>
        <v>2279</v>
      </c>
      <c r="D55" s="40">
        <f t="shared" si="7"/>
        <v>4871</v>
      </c>
      <c r="E55" s="40">
        <f t="shared" si="7"/>
        <v>1862</v>
      </c>
      <c r="F55" s="40">
        <f t="shared" si="7"/>
        <v>5161</v>
      </c>
      <c r="G55" s="40">
        <f t="shared" si="7"/>
        <v>5439</v>
      </c>
      <c r="H55" s="40">
        <f t="shared" si="7"/>
        <v>3959</v>
      </c>
      <c r="I55" s="40">
        <f t="shared" si="7"/>
        <v>8128</v>
      </c>
      <c r="J55" s="40">
        <f t="shared" si="7"/>
        <v>6591</v>
      </c>
      <c r="K55" s="40">
        <f>SUM(B55:J55)</f>
        <v>40727</v>
      </c>
      <c r="L55" s="40">
        <f t="shared" si="4"/>
        <v>26008</v>
      </c>
      <c r="M55" s="40">
        <f t="shared" si="5"/>
        <v>14719</v>
      </c>
      <c r="N55" s="50"/>
    </row>
  </sheetData>
  <printOptions/>
  <pageMargins left="0.984251968503937" right="0.7874015748031497" top="0.7874015748031497" bottom="0.5905511811023623" header="0.5118110236220472" footer="0.5118110236220472"/>
  <pageSetup horizontalDpi="300" verticalDpi="300" orientation="landscape" paperSize="9" scale="64"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電子県庁課</cp:lastModifiedBy>
  <cp:lastPrinted>2013-05-30T06:13:21Z</cp:lastPrinted>
  <dcterms:created xsi:type="dcterms:W3CDTF">1999-04-16T06:45:24Z</dcterms:created>
  <dcterms:modified xsi:type="dcterms:W3CDTF">2013-05-31T01:57:53Z</dcterms:modified>
  <cp:category/>
  <cp:version/>
  <cp:contentType/>
  <cp:contentStatus/>
</cp:coreProperties>
</file>