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6195" windowWidth="9690" windowHeight="1935" activeTab="2"/>
  </bookViews>
  <sheets>
    <sheet name="保健所別" sheetId="1" r:id="rId1"/>
    <sheet name="施設数" sheetId="2" r:id="rId2"/>
    <sheet name="監視件数" sheetId="3" r:id="rId3"/>
  </sheets>
  <definedNames>
    <definedName name="_Regression_Int" localSheetId="2" hidden="1">1</definedName>
    <definedName name="_xlnm.Print_Area" localSheetId="2">'監視件数'!$A$1:$M$55</definedName>
    <definedName name="_xlnm.Print_Area" localSheetId="1">'施設数'!$A$1:$M$55</definedName>
    <definedName name="Print_Area_MI" localSheetId="2">'監視件数'!$A$39:$M$55</definedName>
  </definedNames>
  <calcPr fullCalcOnLoad="1"/>
</workbook>
</file>

<file path=xl/sharedStrings.xml><?xml version="1.0" encoding="utf-8"?>
<sst xmlns="http://schemas.openxmlformats.org/spreadsheetml/2006/main" count="236" uniqueCount="92">
  <si>
    <t>保健所</t>
  </si>
  <si>
    <t>監視件数</t>
  </si>
  <si>
    <t>％</t>
  </si>
  <si>
    <t>熱  海</t>
  </si>
  <si>
    <t>御殿場</t>
  </si>
  <si>
    <t>富  士</t>
  </si>
  <si>
    <t>計</t>
  </si>
  <si>
    <t>静岡市</t>
  </si>
  <si>
    <t>浜松市</t>
  </si>
  <si>
    <t>合計</t>
  </si>
  <si>
    <t>（許可を要するもの）</t>
  </si>
  <si>
    <t>（単位：件）</t>
  </si>
  <si>
    <t>熱海</t>
  </si>
  <si>
    <t>東部</t>
  </si>
  <si>
    <t>富士</t>
  </si>
  <si>
    <t>合計　</t>
  </si>
  <si>
    <t>飲食店営業</t>
  </si>
  <si>
    <t>菓子製造業　</t>
  </si>
  <si>
    <t>乳処理業</t>
  </si>
  <si>
    <t>乳製品製造業</t>
  </si>
  <si>
    <t>集乳業</t>
  </si>
  <si>
    <t>魚介類販売業</t>
  </si>
  <si>
    <t>食品の冷凍又は冷蔵業</t>
  </si>
  <si>
    <t>喫茶店営業</t>
  </si>
  <si>
    <t>あん類製造業</t>
  </si>
  <si>
    <t>アイスクリーム類製造業</t>
  </si>
  <si>
    <t>乳類販売業</t>
  </si>
  <si>
    <t>食肉処理業</t>
  </si>
  <si>
    <t>食肉販売業</t>
  </si>
  <si>
    <t>食肉製品製造業</t>
  </si>
  <si>
    <t>乳酸菌飲料製造業</t>
  </si>
  <si>
    <t>食用油脂製造業</t>
  </si>
  <si>
    <t>マーガリン又はショートニング製造業</t>
  </si>
  <si>
    <t>みそ製造業</t>
  </si>
  <si>
    <t>醤油製造業</t>
  </si>
  <si>
    <t>ソース類製造業</t>
  </si>
  <si>
    <t>酒類製造業</t>
  </si>
  <si>
    <t>豆腐製造業</t>
  </si>
  <si>
    <t>納豆製造業</t>
  </si>
  <si>
    <t>めん類製造業</t>
  </si>
  <si>
    <t>そうざい製造業</t>
  </si>
  <si>
    <t>添加物製造業</t>
  </si>
  <si>
    <t>清涼飲料水製造業</t>
  </si>
  <si>
    <t>氷雪製造業</t>
  </si>
  <si>
    <t>氷雪販売業</t>
  </si>
  <si>
    <t>（許可を要しないもの）</t>
  </si>
  <si>
    <t>給食施設（学校）</t>
  </si>
  <si>
    <t>給食施設（病院・診療所）</t>
  </si>
  <si>
    <t>給食施設（事業所）</t>
  </si>
  <si>
    <t>給食施設（その他）</t>
  </si>
  <si>
    <t>乳さく取業（牛乳）</t>
  </si>
  <si>
    <t>乳さく取業（山羊乳）</t>
  </si>
  <si>
    <t>食品製造業</t>
  </si>
  <si>
    <t>野菜果物販売業</t>
  </si>
  <si>
    <t>そうざい販売業</t>
  </si>
  <si>
    <t>菓子販売業</t>
  </si>
  <si>
    <t>食品販売業</t>
  </si>
  <si>
    <t>添加物の販売業</t>
  </si>
  <si>
    <t>器具・容器包装又はおもちゃの製造業又は販売業</t>
  </si>
  <si>
    <t>（単位：件）</t>
  </si>
  <si>
    <t>業種　＼　保健所</t>
  </si>
  <si>
    <t>賀茂</t>
  </si>
  <si>
    <t>中部</t>
  </si>
  <si>
    <t>西部</t>
  </si>
  <si>
    <t>賀茂</t>
  </si>
  <si>
    <t>静岡市･浜松市除</t>
  </si>
  <si>
    <t>目標監視
件数(*)</t>
  </si>
  <si>
    <t>目標監視
件数(*)</t>
  </si>
  <si>
    <t>東部</t>
  </si>
  <si>
    <t>静岡市･浜松市除</t>
  </si>
  <si>
    <t>静岡市･浜松市計</t>
  </si>
  <si>
    <t>静岡市･浜松市計</t>
  </si>
  <si>
    <t>内　　訳</t>
  </si>
  <si>
    <t>許　可　施　設　数</t>
  </si>
  <si>
    <t>許  可　不　要　施　設</t>
  </si>
  <si>
    <t>専門班</t>
  </si>
  <si>
    <t>-</t>
  </si>
  <si>
    <t>魚介類競り売り営業</t>
  </si>
  <si>
    <t>魚肉練り製品製造業</t>
  </si>
  <si>
    <t>缶詰又は瓶詰食品製造業</t>
  </si>
  <si>
    <t>添加物の製造業（法第11条第１項の規定により規格が定められたものを除く）</t>
  </si>
  <si>
    <t>合計</t>
  </si>
  <si>
    <t>給食施設（学校）</t>
  </si>
  <si>
    <t>22年度末施設数</t>
  </si>
  <si>
    <t>23年度末施設数</t>
  </si>
  <si>
    <t>22年度末施設数</t>
  </si>
  <si>
    <t>*　平成22年度末の施設数に平成23年度の静岡県食品衛生監視指導計画に基づく監視回数を乗じた件数</t>
  </si>
  <si>
    <t xml:space="preserve"> 平成24年３月31日現在</t>
  </si>
  <si>
    <t>平成23年度保健所別監視指導状況・施設数</t>
  </si>
  <si>
    <t>　 (1)　平成23年度保健所別監視指導状況</t>
  </si>
  <si>
    <t>　 (2)　食品衛生関係営業施設数（業種・保健所別）</t>
  </si>
  <si>
    <t>　 (3)　食品衛生監視件数（業種・保健所別）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</si>
</sst>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quot;#,##0.00000_);[Red]\(&quot;\&quot;#,##0.00000\)"/>
    <numFmt numFmtId="179" formatCode="_-* #,##0_-;\-* #,##0_-;_-* &quot;-&quot;??_-;_-@_-"/>
    <numFmt numFmtId="180" formatCode="#,##0.0;\-#,##0.0"/>
    <numFmt numFmtId="181" formatCode="0.?"/>
    <numFmt numFmtId="182" formatCode="#,###.?"/>
    <numFmt numFmtId="183" formatCode="0_ "/>
    <numFmt numFmtId="184" formatCode="0_);[Red]\(0\)"/>
    <numFmt numFmtId="185" formatCode="0.0_);[Red]\(0.0\)"/>
    <numFmt numFmtId="186" formatCode="&quot;\&quot;#,##0_);[Red]\(&quot;\&quot;#,##0\)"/>
  </numFmts>
  <fonts count="23">
    <font>
      <sz val="14"/>
      <name val="ＭＳ 明朝"/>
      <family val="1"/>
    </font>
    <font>
      <sz val="11"/>
      <name val="ＭＳ Ｐゴシック"/>
      <family val="3"/>
    </font>
    <font>
      <sz val="7"/>
      <name val="ＭＳ Ｐ明朝"/>
      <family val="1"/>
    </font>
    <font>
      <u val="single"/>
      <sz val="14"/>
      <color indexed="12"/>
      <name val="ＭＳ 明朝"/>
      <family val="1"/>
    </font>
    <font>
      <u val="single"/>
      <sz val="14"/>
      <color indexed="36"/>
      <name val="ＭＳ 明朝"/>
      <family val="1"/>
    </font>
    <font>
      <sz val="10"/>
      <name val="MS Sans Serif"/>
      <family val="2"/>
    </font>
    <font>
      <sz val="10"/>
      <name val="Arial"/>
      <family val="2"/>
    </font>
    <font>
      <sz val="9"/>
      <name val="Times New Roman"/>
      <family val="1"/>
    </font>
    <font>
      <b/>
      <sz val="12"/>
      <name val="Arial"/>
      <family val="2"/>
    </font>
    <font>
      <b/>
      <sz val="10"/>
      <name val="MS Sans Serif"/>
      <family val="2"/>
    </font>
    <font>
      <sz val="8"/>
      <color indexed="16"/>
      <name val="Century Schoolbook"/>
      <family val="1"/>
    </font>
    <font>
      <b/>
      <i/>
      <sz val="10"/>
      <name val="Times New Roman"/>
      <family val="1"/>
    </font>
    <font>
      <b/>
      <sz val="11"/>
      <name val="Helv"/>
      <family val="2"/>
    </font>
    <font>
      <b/>
      <sz val="9"/>
      <name val="Times New Roman"/>
      <family val="1"/>
    </font>
    <font>
      <sz val="7"/>
      <name val="ＭＳ 明朝"/>
      <family val="1"/>
    </font>
    <font>
      <b/>
      <sz val="11"/>
      <name val="ＭＳ Ｐゴシック"/>
      <family val="3"/>
    </font>
    <font>
      <sz val="10"/>
      <name val="ＭＳ Ｐゴシック"/>
      <family val="3"/>
    </font>
    <font>
      <sz val="14"/>
      <name val="ＭＳ Ｐゴシック"/>
      <family val="3"/>
    </font>
    <font>
      <sz val="11"/>
      <color indexed="8"/>
      <name val="ＭＳ Ｐゴシック"/>
      <family val="3"/>
    </font>
    <font>
      <sz val="9"/>
      <name val="ＭＳ Ｐゴシック"/>
      <family val="3"/>
    </font>
    <font>
      <sz val="7"/>
      <name val="ＭＳ Ｐゴシック"/>
      <family val="3"/>
    </font>
    <font>
      <sz val="12"/>
      <name val="ＭＳ Ｐゴシック"/>
      <family val="3"/>
    </font>
    <font>
      <sz val="18"/>
      <name val="ＭＳ Ｐゴシック"/>
      <family val="3"/>
    </font>
  </fonts>
  <fills count="2">
    <fill>
      <patternFill/>
    </fill>
    <fill>
      <patternFill patternType="gray125"/>
    </fill>
  </fills>
  <borders count="14">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dotted"/>
      <bottom style="dotted"/>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179" fontId="1" fillId="0" borderId="0">
      <alignment/>
      <protection/>
    </xf>
    <xf numFmtId="0" fontId="6" fillId="0" borderId="0">
      <alignment/>
      <protection/>
    </xf>
    <xf numFmtId="4" fontId="7" fillId="0" borderId="0">
      <alignment horizontal="right"/>
      <protection/>
    </xf>
    <xf numFmtId="0" fontId="5" fillId="0" borderId="0" applyNumberFormat="0" applyFont="0" applyFill="0" applyBorder="0" applyAlignment="0" applyProtection="0"/>
    <xf numFmtId="0" fontId="9" fillId="0" borderId="3">
      <alignment horizontal="center"/>
      <protection/>
    </xf>
    <xf numFmtId="4" fontId="10" fillId="0" borderId="0">
      <alignment horizontal="right"/>
      <protection/>
    </xf>
    <xf numFmtId="0" fontId="11" fillId="0" borderId="0">
      <alignment horizontal="left"/>
      <protection/>
    </xf>
    <xf numFmtId="0" fontId="12" fillId="0" borderId="0">
      <alignment/>
      <protection/>
    </xf>
    <xf numFmtId="0" fontId="13" fillId="0" borderId="0">
      <alignment horizontal="center"/>
      <protection/>
    </xf>
    <xf numFmtId="9" fontId="1" fillId="0" borderId="0" applyFont="0" applyFill="0" applyBorder="0" applyAlignment="0" applyProtection="0"/>
    <xf numFmtId="0" fontId="3" fillId="0" borderId="0" applyNumberFormat="0" applyFill="0" applyBorder="0" applyAlignment="0" applyProtection="0"/>
    <xf numFmtId="0" fontId="1" fillId="0" borderId="4">
      <alignment/>
      <protection/>
    </xf>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 fillId="0" borderId="0" applyNumberFormat="0" applyFill="0" applyBorder="0" applyAlignment="0" applyProtection="0"/>
  </cellStyleXfs>
  <cellXfs count="97">
    <xf numFmtId="0" fontId="0" fillId="0" borderId="0" xfId="0" applyAlignment="1">
      <alignment/>
    </xf>
    <xf numFmtId="0" fontId="1" fillId="0" borderId="5" xfId="0" applyFont="1" applyFill="1" applyBorder="1" applyAlignment="1" applyProtection="1">
      <alignment horizontal="distributed" vertical="center"/>
      <protection/>
    </xf>
    <xf numFmtId="37" fontId="1" fillId="0" borderId="5" xfId="0" applyNumberFormat="1" applyFont="1" applyFill="1" applyBorder="1" applyAlignment="1" applyProtection="1">
      <alignment vertical="center"/>
      <protection/>
    </xf>
    <xf numFmtId="185" fontId="1" fillId="0" borderId="5" xfId="0" applyNumberFormat="1" applyFont="1" applyFill="1" applyBorder="1" applyAlignment="1" applyProtection="1">
      <alignment vertical="center"/>
      <protection/>
    </xf>
    <xf numFmtId="176" fontId="1" fillId="0" borderId="5" xfId="0" applyNumberFormat="1" applyFont="1" applyFill="1" applyBorder="1" applyAlignment="1" applyProtection="1">
      <alignment vertical="center"/>
      <protection/>
    </xf>
    <xf numFmtId="37" fontId="18" fillId="0" borderId="6" xfId="0" applyNumberFormat="1" applyFont="1" applyFill="1" applyBorder="1" applyAlignment="1" applyProtection="1">
      <alignment vertical="center"/>
      <protection locked="0"/>
    </xf>
    <xf numFmtId="176" fontId="1" fillId="0" borderId="7" xfId="0" applyNumberFormat="1" applyFont="1" applyFill="1" applyBorder="1" applyAlignment="1" applyProtection="1">
      <alignment vertical="center"/>
      <protection/>
    </xf>
    <xf numFmtId="0" fontId="1" fillId="0" borderId="0" xfId="0" applyFont="1" applyFill="1" applyBorder="1" applyAlignment="1">
      <alignment/>
    </xf>
    <xf numFmtId="0" fontId="1" fillId="0" borderId="0" xfId="0" applyFont="1" applyFill="1" applyAlignment="1">
      <alignment/>
    </xf>
    <xf numFmtId="185" fontId="16" fillId="0" borderId="5" xfId="0" applyNumberFormat="1" applyFont="1" applyFill="1" applyBorder="1" applyAlignment="1" applyProtection="1">
      <alignment vertical="center"/>
      <protection/>
    </xf>
    <xf numFmtId="181" fontId="1" fillId="0" borderId="5" xfId="0" applyNumberFormat="1"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Border="1" applyAlignment="1" applyProtection="1">
      <alignment vertical="center"/>
      <protection/>
    </xf>
    <xf numFmtId="0" fontId="15" fillId="0" borderId="0" xfId="0" applyFont="1" applyFill="1" applyAlignment="1" applyProtection="1">
      <alignment vertical="center"/>
      <protection/>
    </xf>
    <xf numFmtId="0" fontId="1" fillId="0" borderId="8" xfId="0" applyFont="1" applyFill="1" applyBorder="1" applyAlignment="1">
      <alignment vertical="center"/>
    </xf>
    <xf numFmtId="0" fontId="1" fillId="0" borderId="0" xfId="0" applyFont="1" applyFill="1" applyBorder="1" applyAlignment="1">
      <alignment vertical="center"/>
    </xf>
    <xf numFmtId="0" fontId="1" fillId="0" borderId="6" xfId="0" applyFont="1" applyFill="1" applyBorder="1" applyAlignment="1">
      <alignment horizontal="center" vertical="center"/>
    </xf>
    <xf numFmtId="0" fontId="1" fillId="0" borderId="5"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protection/>
    </xf>
    <xf numFmtId="0" fontId="1" fillId="0" borderId="6" xfId="0" applyFont="1" applyFill="1" applyBorder="1" applyAlignment="1" applyProtection="1">
      <alignment horizontal="center" vertical="center"/>
      <protection/>
    </xf>
    <xf numFmtId="0" fontId="19" fillId="0" borderId="5" xfId="0" applyFont="1" applyFill="1" applyBorder="1" applyAlignment="1" applyProtection="1">
      <alignment horizontal="center" vertical="center" wrapText="1"/>
      <protection/>
    </xf>
    <xf numFmtId="0" fontId="19" fillId="0" borderId="6" xfId="0" applyFont="1" applyFill="1" applyBorder="1" applyAlignment="1" applyProtection="1">
      <alignment horizontal="center" vertical="center" wrapText="1"/>
      <protection/>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5" xfId="0" applyFont="1" applyFill="1" applyBorder="1" applyAlignment="1" applyProtection="1">
      <alignment vertical="center"/>
      <protection/>
    </xf>
    <xf numFmtId="184" fontId="18" fillId="0" borderId="6" xfId="0" applyNumberFormat="1" applyFont="1" applyFill="1" applyBorder="1" applyAlignment="1" applyProtection="1">
      <alignment vertical="center"/>
      <protection locked="0"/>
    </xf>
    <xf numFmtId="0" fontId="1" fillId="0" borderId="10" xfId="0" applyFont="1" applyFill="1" applyBorder="1" applyAlignment="1">
      <alignment vertical="center"/>
    </xf>
    <xf numFmtId="0" fontId="1" fillId="0" borderId="9" xfId="0" applyFont="1" applyFill="1" applyBorder="1" applyAlignment="1" applyProtection="1">
      <alignment vertical="center" shrinkToFit="1"/>
      <protection/>
    </xf>
    <xf numFmtId="37" fontId="18" fillId="0" borderId="0" xfId="0" applyNumberFormat="1" applyFont="1" applyFill="1" applyBorder="1" applyAlignment="1" applyProtection="1">
      <alignment vertical="center"/>
      <protection locked="0"/>
    </xf>
    <xf numFmtId="37" fontId="1" fillId="0" borderId="0" xfId="0" applyNumberFormat="1" applyFont="1" applyFill="1" applyAlignment="1">
      <alignment vertical="center"/>
    </xf>
    <xf numFmtId="0" fontId="1" fillId="0" borderId="0" xfId="0" applyFont="1" applyFill="1" applyAlignment="1" applyProtection="1">
      <alignment vertical="center"/>
      <protection/>
    </xf>
    <xf numFmtId="37" fontId="1" fillId="0" borderId="8" xfId="0" applyNumberFormat="1" applyFont="1" applyFill="1" applyBorder="1" applyAlignment="1">
      <alignment vertical="center"/>
    </xf>
    <xf numFmtId="37" fontId="1" fillId="0" borderId="8" xfId="0" applyNumberFormat="1" applyFont="1" applyFill="1" applyBorder="1" applyAlignment="1" applyProtection="1">
      <alignment vertical="center"/>
      <protection/>
    </xf>
    <xf numFmtId="184" fontId="1" fillId="0" borderId="5" xfId="0" applyNumberFormat="1" applyFont="1" applyFill="1" applyBorder="1" applyAlignment="1" applyProtection="1">
      <alignment vertical="center"/>
      <protection/>
    </xf>
    <xf numFmtId="184" fontId="1" fillId="0" borderId="7" xfId="0" applyNumberFormat="1" applyFont="1" applyFill="1" applyBorder="1" applyAlignment="1" applyProtection="1">
      <alignment vertical="center"/>
      <protection/>
    </xf>
    <xf numFmtId="184" fontId="1" fillId="0" borderId="6" xfId="0" applyNumberFormat="1" applyFont="1" applyFill="1" applyBorder="1" applyAlignment="1" applyProtection="1">
      <alignment vertical="center"/>
      <protection/>
    </xf>
    <xf numFmtId="0" fontId="20" fillId="0" borderId="6" xfId="0" applyFont="1" applyFill="1" applyBorder="1" applyAlignment="1" applyProtection="1">
      <alignment vertical="center" wrapText="1"/>
      <protection/>
    </xf>
    <xf numFmtId="0" fontId="1" fillId="0" borderId="6" xfId="0" applyFont="1" applyFill="1" applyBorder="1" applyAlignment="1" applyProtection="1">
      <alignment vertical="center"/>
      <protection/>
    </xf>
    <xf numFmtId="0" fontId="1" fillId="0" borderId="6" xfId="0" applyFont="1" applyFill="1" applyBorder="1" applyAlignment="1" applyProtection="1">
      <alignment vertical="center" shrinkToFit="1"/>
      <protection/>
    </xf>
    <xf numFmtId="0" fontId="1" fillId="0" borderId="0" xfId="0" applyFont="1" applyFill="1" applyBorder="1" applyAlignment="1" applyProtection="1">
      <alignment horizontal="left" vertical="center"/>
      <protection/>
    </xf>
    <xf numFmtId="0" fontId="15" fillId="0" borderId="0" xfId="0" applyFont="1" applyFill="1" applyAlignment="1" applyProtection="1">
      <alignment horizontal="left" vertical="center"/>
      <protection/>
    </xf>
    <xf numFmtId="0" fontId="1" fillId="0" borderId="5" xfId="0" applyFont="1" applyFill="1" applyBorder="1" applyAlignment="1" applyProtection="1">
      <alignment horizontal="center" vertical="center" wrapText="1" shrinkToFit="1"/>
      <protection/>
    </xf>
    <xf numFmtId="0" fontId="19" fillId="0" borderId="5" xfId="0" applyFont="1" applyFill="1" applyBorder="1" applyAlignment="1" applyProtection="1">
      <alignment horizontal="center" vertical="center" wrapText="1" shrinkToFit="1"/>
      <protection/>
    </xf>
    <xf numFmtId="0" fontId="1" fillId="0" borderId="10" xfId="0" applyFont="1" applyFill="1" applyBorder="1" applyAlignment="1">
      <alignment/>
    </xf>
    <xf numFmtId="0" fontId="1" fillId="0" borderId="5" xfId="0" applyFont="1" applyFill="1" applyBorder="1" applyAlignment="1" applyProtection="1">
      <alignment horizontal="left" vertical="center"/>
      <protection/>
    </xf>
    <xf numFmtId="0" fontId="1" fillId="0" borderId="9" xfId="0" applyFont="1" applyFill="1" applyBorder="1" applyAlignment="1" applyProtection="1">
      <alignment horizontal="left" vertical="center" shrinkToFit="1"/>
      <protection/>
    </xf>
    <xf numFmtId="0" fontId="1" fillId="0" borderId="0" xfId="0" applyFont="1" applyFill="1" applyAlignment="1" applyProtection="1">
      <alignment horizontal="left" vertical="center"/>
      <protection/>
    </xf>
    <xf numFmtId="37" fontId="1" fillId="0" borderId="8" xfId="0" applyNumberFormat="1" applyFont="1" applyFill="1" applyBorder="1" applyAlignment="1" applyProtection="1">
      <alignment horizontal="left" vertical="center"/>
      <protection/>
    </xf>
    <xf numFmtId="37" fontId="1" fillId="0" borderId="5" xfId="0" applyNumberFormat="1" applyFont="1" applyFill="1" applyBorder="1" applyAlignment="1" applyProtection="1">
      <alignment horizontal="center" vertical="center"/>
      <protection/>
    </xf>
    <xf numFmtId="0" fontId="20" fillId="0" borderId="6" xfId="0" applyFont="1" applyFill="1" applyBorder="1" applyAlignment="1" applyProtection="1">
      <alignment horizontal="left" vertical="center" wrapText="1"/>
      <protection/>
    </xf>
    <xf numFmtId="0" fontId="1" fillId="0" borderId="6" xfId="0" applyFont="1" applyFill="1" applyBorder="1" applyAlignment="1" applyProtection="1">
      <alignment horizontal="left" vertical="center"/>
      <protection/>
    </xf>
    <xf numFmtId="0" fontId="1" fillId="0" borderId="6" xfId="0" applyFont="1" applyFill="1" applyBorder="1" applyAlignment="1" applyProtection="1">
      <alignment horizontal="left" vertical="center" shrinkToFit="1"/>
      <protection/>
    </xf>
    <xf numFmtId="0" fontId="1" fillId="0" borderId="5" xfId="0" applyFont="1" applyFill="1" applyBorder="1" applyAlignment="1">
      <alignment vertical="center"/>
    </xf>
    <xf numFmtId="177" fontId="1" fillId="0" borderId="5" xfId="0" applyNumberFormat="1" applyFont="1" applyFill="1" applyBorder="1" applyAlignment="1" applyProtection="1">
      <alignment vertical="center"/>
      <protection/>
    </xf>
    <xf numFmtId="181" fontId="1" fillId="0" borderId="5" xfId="0" applyNumberFormat="1" applyFont="1" applyFill="1" applyBorder="1" applyAlignment="1" applyProtection="1">
      <alignment vertical="center"/>
      <protection/>
    </xf>
    <xf numFmtId="176" fontId="1" fillId="0" borderId="6" xfId="0" applyNumberFormat="1" applyFont="1" applyFill="1" applyBorder="1" applyAlignment="1" applyProtection="1">
      <alignment vertical="center"/>
      <protection/>
    </xf>
    <xf numFmtId="0" fontId="15" fillId="0" borderId="8" xfId="0" applyFont="1" applyFill="1" applyBorder="1" applyAlignment="1" applyProtection="1">
      <alignment horizontal="left" vertical="center"/>
      <protection/>
    </xf>
    <xf numFmtId="0" fontId="15" fillId="0" borderId="8" xfId="0" applyFont="1" applyFill="1" applyBorder="1" applyAlignment="1">
      <alignment vertical="center"/>
    </xf>
    <xf numFmtId="0" fontId="16" fillId="0" borderId="5"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protection/>
    </xf>
    <xf numFmtId="0" fontId="1" fillId="0" borderId="7" xfId="0" applyFont="1" applyFill="1" applyBorder="1" applyAlignment="1" applyProtection="1">
      <alignment horizontal="center" vertical="center"/>
      <protection/>
    </xf>
    <xf numFmtId="0" fontId="16" fillId="0" borderId="5" xfId="0" applyFont="1" applyFill="1" applyBorder="1" applyAlignment="1" applyProtection="1">
      <alignment horizontal="distributed" vertical="center"/>
      <protection/>
    </xf>
    <xf numFmtId="0" fontId="1" fillId="0" borderId="11" xfId="0" applyFont="1" applyFill="1" applyBorder="1" applyAlignment="1" applyProtection="1">
      <alignment horizontal="distributed"/>
      <protection/>
    </xf>
    <xf numFmtId="183" fontId="18" fillId="0" borderId="6" xfId="0" applyNumberFormat="1" applyFont="1" applyFill="1" applyBorder="1" applyAlignment="1" applyProtection="1">
      <alignment vertical="center"/>
      <protection locked="0"/>
    </xf>
    <xf numFmtId="184" fontId="18" fillId="0" borderId="7" xfId="0" applyNumberFormat="1" applyFont="1" applyFill="1" applyBorder="1" applyAlignment="1" applyProtection="1">
      <alignment vertical="center"/>
      <protection locked="0"/>
    </xf>
    <xf numFmtId="184" fontId="1" fillId="0" borderId="6" xfId="0" applyNumberFormat="1" applyFont="1" applyFill="1" applyBorder="1" applyAlignment="1" applyProtection="1">
      <alignment vertical="center"/>
      <protection locked="0"/>
    </xf>
    <xf numFmtId="183" fontId="18" fillId="0" borderId="7" xfId="0" applyNumberFormat="1" applyFont="1" applyFill="1" applyBorder="1" applyAlignment="1" applyProtection="1">
      <alignment vertical="center"/>
      <protection locked="0"/>
    </xf>
    <xf numFmtId="183" fontId="1" fillId="0" borderId="6" xfId="0" applyNumberFormat="1" applyFont="1" applyFill="1" applyBorder="1" applyAlignment="1" applyProtection="1">
      <alignment vertical="center"/>
      <protection locked="0"/>
    </xf>
    <xf numFmtId="184" fontId="18" fillId="0" borderId="12" xfId="0" applyNumberFormat="1" applyFont="1" applyFill="1" applyBorder="1" applyAlignment="1" applyProtection="1">
      <alignment vertical="center"/>
      <protection locked="0"/>
    </xf>
    <xf numFmtId="183" fontId="18" fillId="0" borderId="12" xfId="0" applyNumberFormat="1" applyFont="1" applyFill="1" applyBorder="1" applyAlignment="1" applyProtection="1">
      <alignment vertical="center"/>
      <protection locked="0"/>
    </xf>
    <xf numFmtId="177" fontId="1" fillId="0" borderId="6" xfId="0" applyNumberFormat="1" applyFont="1" applyFill="1" applyBorder="1" applyAlignment="1" applyProtection="1">
      <alignment vertical="center"/>
      <protection locked="0"/>
    </xf>
    <xf numFmtId="184" fontId="1" fillId="0" borderId="7" xfId="0" applyNumberFormat="1" applyFont="1" applyFill="1" applyBorder="1" applyAlignment="1" applyProtection="1">
      <alignment vertical="center"/>
      <protection locked="0"/>
    </xf>
    <xf numFmtId="184" fontId="1" fillId="0" borderId="12" xfId="0" applyNumberFormat="1" applyFont="1" applyFill="1" applyBorder="1" applyAlignment="1" applyProtection="1">
      <alignment vertical="center"/>
      <protection locked="0"/>
    </xf>
    <xf numFmtId="37" fontId="1" fillId="0" borderId="0" xfId="0" applyNumberFormat="1" applyFont="1" applyFill="1" applyBorder="1" applyAlignment="1" applyProtection="1">
      <alignment vertical="center"/>
      <protection locked="0"/>
    </xf>
    <xf numFmtId="0" fontId="21" fillId="0" borderId="0" xfId="0" applyFont="1" applyFill="1" applyAlignment="1">
      <alignment horizontal="right" vertical="center"/>
    </xf>
    <xf numFmtId="0" fontId="21" fillId="0" borderId="0" xfId="0" applyFont="1" applyFill="1" applyBorder="1" applyAlignment="1" applyProtection="1">
      <alignment vertical="center"/>
      <protection/>
    </xf>
    <xf numFmtId="0" fontId="21" fillId="0" borderId="8" xfId="0" applyFont="1" applyFill="1" applyBorder="1" applyAlignment="1" applyProtection="1">
      <alignment horizontal="left" vertical="center"/>
      <protection/>
    </xf>
    <xf numFmtId="0" fontId="17" fillId="0" borderId="0" xfId="0" applyFont="1" applyAlignment="1" applyProtection="1">
      <alignment horizontal="left" vertical="center"/>
      <protection locked="0"/>
    </xf>
    <xf numFmtId="0" fontId="15" fillId="0" borderId="0" xfId="0" applyFont="1" applyAlignment="1">
      <alignment vertical="center"/>
    </xf>
    <xf numFmtId="0" fontId="1" fillId="0" borderId="0" xfId="0" applyFont="1" applyAlignment="1">
      <alignment vertical="center"/>
    </xf>
    <xf numFmtId="0" fontId="1" fillId="0" borderId="0" xfId="0" applyFont="1" applyBorder="1" applyAlignment="1">
      <alignment/>
    </xf>
    <xf numFmtId="0" fontId="1" fillId="0" borderId="0" xfId="0" applyFont="1" applyAlignment="1">
      <alignment/>
    </xf>
    <xf numFmtId="0" fontId="15" fillId="0" borderId="0" xfId="0" applyFont="1" applyAlignment="1" applyProtection="1">
      <alignment horizontal="left" vertical="center"/>
      <protection locked="0"/>
    </xf>
    <xf numFmtId="0" fontId="22" fillId="0" borderId="0" xfId="0" applyFont="1" applyFill="1" applyAlignment="1" applyProtection="1">
      <alignment vertical="center"/>
      <protection/>
    </xf>
    <xf numFmtId="0" fontId="22" fillId="0" borderId="0" xfId="0" applyFont="1" applyFill="1" applyAlignment="1" applyProtection="1">
      <alignment horizontal="left" vertical="center"/>
      <protection/>
    </xf>
    <xf numFmtId="0" fontId="1" fillId="0" borderId="9"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7" xfId="0" applyFont="1" applyFill="1" applyBorder="1" applyAlignment="1">
      <alignment vertical="center"/>
    </xf>
    <xf numFmtId="0" fontId="1" fillId="0" borderId="12" xfId="0" applyFont="1" applyFill="1" applyBorder="1" applyAlignment="1" applyProtection="1">
      <alignment horizontal="center" vertical="center"/>
      <protection/>
    </xf>
    <xf numFmtId="0" fontId="17" fillId="0" borderId="7" xfId="0" applyFont="1" applyFill="1" applyBorder="1" applyAlignment="1">
      <alignment vertical="center"/>
    </xf>
    <xf numFmtId="0" fontId="16" fillId="0" borderId="12" xfId="0" applyFont="1" applyFill="1" applyBorder="1" applyAlignment="1" applyProtection="1">
      <alignment horizontal="center" vertical="center" wrapText="1"/>
      <protection/>
    </xf>
    <xf numFmtId="0" fontId="16" fillId="0" borderId="7" xfId="0" applyFont="1" applyFill="1" applyBorder="1" applyAlignment="1">
      <alignment vertical="center" wrapText="1"/>
    </xf>
  </cellXfs>
  <cellStyles count="22">
    <cellStyle name="Normal" xfId="0"/>
    <cellStyle name="Calc Currency (0)" xfId="15"/>
    <cellStyle name="entry" xfId="16"/>
    <cellStyle name="Header1" xfId="17"/>
    <cellStyle name="Header2" xfId="18"/>
    <cellStyle name="Normal - Style1" xfId="19"/>
    <cellStyle name="Normal_#18-Internet" xfId="20"/>
    <cellStyle name="price" xfId="21"/>
    <cellStyle name="PSChar" xfId="22"/>
    <cellStyle name="PSHeading" xfId="23"/>
    <cellStyle name="revised" xfId="24"/>
    <cellStyle name="section" xfId="25"/>
    <cellStyle name="subhead" xfId="26"/>
    <cellStyle name="title" xfId="27"/>
    <cellStyle name="Percent" xfId="28"/>
    <cellStyle name="Hyperlink" xfId="29"/>
    <cellStyle name="下点線" xfId="30"/>
    <cellStyle name="Comma [0]" xfId="31"/>
    <cellStyle name="Comma" xfId="32"/>
    <cellStyle name="Currency [0]" xfId="33"/>
    <cellStyle name="Currency" xfId="34"/>
    <cellStyle name="Followed Hyperlink"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4"/>
  <sheetViews>
    <sheetView view="pageBreakPreview" zoomScale="83" zoomScaleNormal="85" zoomScaleSheetLayoutView="83" workbookViewId="0" topLeftCell="A1">
      <selection activeCell="B1" sqref="A1:IV3"/>
    </sheetView>
  </sheetViews>
  <sheetFormatPr defaultColWidth="10.66015625" defaultRowHeight="18"/>
  <cols>
    <col min="1" max="1" width="7" style="8" customWidth="1"/>
    <col min="2" max="3" width="6.41015625" style="8" customWidth="1"/>
    <col min="4" max="4" width="7" style="8" customWidth="1"/>
    <col min="5" max="5" width="6.41015625" style="8" customWidth="1"/>
    <col min="6" max="6" width="5.33203125" style="8" customWidth="1"/>
    <col min="7" max="7" width="6.5" style="8" customWidth="1"/>
    <col min="8" max="8" width="5.66015625" style="8" customWidth="1"/>
    <col min="9" max="9" width="6.5" style="8" customWidth="1"/>
    <col min="10" max="10" width="5.66015625" style="8" customWidth="1"/>
    <col min="11" max="11" width="6.66015625" style="8" customWidth="1"/>
    <col min="12" max="12" width="7.5" style="8" customWidth="1"/>
    <col min="13" max="13" width="6.66015625" style="8" customWidth="1"/>
    <col min="14" max="14" width="5.66015625" style="8" customWidth="1"/>
    <col min="15" max="15" width="6.66015625" style="8" customWidth="1"/>
    <col min="16" max="16" width="7.5" style="8" customWidth="1"/>
    <col min="17" max="17" width="6.66015625" style="8" customWidth="1"/>
    <col min="18" max="18" width="5.66015625" style="8" customWidth="1"/>
    <col min="19" max="16384" width="10.66015625" style="8" customWidth="1"/>
  </cols>
  <sheetData>
    <row r="1" spans="1:19" s="84" customFormat="1" ht="18.75" customHeight="1">
      <c r="A1" s="80" t="s">
        <v>88</v>
      </c>
      <c r="B1" s="81"/>
      <c r="C1" s="81"/>
      <c r="D1" s="81"/>
      <c r="E1" s="81"/>
      <c r="F1" s="81"/>
      <c r="G1" s="81"/>
      <c r="H1" s="82"/>
      <c r="I1" s="82"/>
      <c r="J1" s="82"/>
      <c r="K1" s="82"/>
      <c r="L1" s="82"/>
      <c r="M1" s="82"/>
      <c r="N1" s="82"/>
      <c r="O1" s="82"/>
      <c r="P1" s="82"/>
      <c r="Q1" s="82"/>
      <c r="R1" s="82"/>
      <c r="S1" s="83"/>
    </row>
    <row r="2" spans="1:19" s="84" customFormat="1" ht="12.75" customHeight="1">
      <c r="A2" s="85"/>
      <c r="B2" s="81"/>
      <c r="C2" s="81"/>
      <c r="D2" s="81"/>
      <c r="E2" s="81"/>
      <c r="F2" s="81"/>
      <c r="G2" s="81"/>
      <c r="H2" s="82"/>
      <c r="I2" s="82"/>
      <c r="J2" s="82"/>
      <c r="K2" s="82"/>
      <c r="L2" s="82"/>
      <c r="M2" s="82"/>
      <c r="N2" s="82"/>
      <c r="O2" s="82"/>
      <c r="P2" s="82"/>
      <c r="Q2" s="82"/>
      <c r="R2" s="82"/>
      <c r="S2" s="83"/>
    </row>
    <row r="3" spans="1:19" s="84" customFormat="1" ht="18.75" customHeight="1">
      <c r="A3" s="80" t="s">
        <v>89</v>
      </c>
      <c r="B3" s="81"/>
      <c r="C3" s="81"/>
      <c r="D3" s="81"/>
      <c r="E3" s="81"/>
      <c r="F3" s="81"/>
      <c r="G3" s="81"/>
      <c r="H3" s="82"/>
      <c r="I3" s="82"/>
      <c r="J3" s="82"/>
      <c r="K3" s="82"/>
      <c r="L3" s="82"/>
      <c r="M3" s="82"/>
      <c r="N3" s="82"/>
      <c r="O3" s="82"/>
      <c r="P3" s="82"/>
      <c r="Q3" s="82"/>
      <c r="R3" s="82"/>
      <c r="S3" s="83"/>
    </row>
    <row r="4" spans="1:19" ht="12.75" customHeight="1">
      <c r="A4" s="59"/>
      <c r="B4" s="13"/>
      <c r="C4" s="13"/>
      <c r="D4" s="60"/>
      <c r="E4" s="60"/>
      <c r="F4" s="60"/>
      <c r="G4" s="60"/>
      <c r="H4" s="16"/>
      <c r="I4" s="16"/>
      <c r="J4" s="16"/>
      <c r="K4" s="16"/>
      <c r="L4" s="16"/>
      <c r="M4" s="16"/>
      <c r="N4" s="16"/>
      <c r="O4" s="16"/>
      <c r="P4" s="16"/>
      <c r="Q4" s="16"/>
      <c r="R4" s="16"/>
      <c r="S4" s="7"/>
    </row>
    <row r="5" spans="1:19" ht="15" customHeight="1">
      <c r="A5" s="93" t="s">
        <v>0</v>
      </c>
      <c r="B5" s="95" t="s">
        <v>84</v>
      </c>
      <c r="C5" s="95" t="s">
        <v>83</v>
      </c>
      <c r="D5" s="95" t="s">
        <v>66</v>
      </c>
      <c r="E5" s="91" t="s">
        <v>1</v>
      </c>
      <c r="F5" s="93" t="s">
        <v>2</v>
      </c>
      <c r="G5" s="88" t="s">
        <v>72</v>
      </c>
      <c r="H5" s="89"/>
      <c r="I5" s="89"/>
      <c r="J5" s="90"/>
      <c r="K5" s="88" t="s">
        <v>73</v>
      </c>
      <c r="L5" s="89"/>
      <c r="M5" s="89"/>
      <c r="N5" s="90"/>
      <c r="O5" s="88" t="s">
        <v>74</v>
      </c>
      <c r="P5" s="89"/>
      <c r="Q5" s="89"/>
      <c r="R5" s="90"/>
      <c r="S5" s="7"/>
    </row>
    <row r="6" spans="1:19" ht="30" customHeight="1">
      <c r="A6" s="94"/>
      <c r="B6" s="96"/>
      <c r="C6" s="96"/>
      <c r="D6" s="92"/>
      <c r="E6" s="92"/>
      <c r="F6" s="94"/>
      <c r="G6" s="19" t="s">
        <v>0</v>
      </c>
      <c r="H6" s="19" t="s">
        <v>2</v>
      </c>
      <c r="I6" s="19" t="s">
        <v>75</v>
      </c>
      <c r="J6" s="19" t="s">
        <v>2</v>
      </c>
      <c r="K6" s="61" t="s">
        <v>85</v>
      </c>
      <c r="L6" s="61" t="s">
        <v>67</v>
      </c>
      <c r="M6" s="62" t="s">
        <v>1</v>
      </c>
      <c r="N6" s="19" t="s">
        <v>2</v>
      </c>
      <c r="O6" s="61" t="s">
        <v>85</v>
      </c>
      <c r="P6" s="61" t="s">
        <v>67</v>
      </c>
      <c r="Q6" s="62" t="s">
        <v>1</v>
      </c>
      <c r="R6" s="63" t="s">
        <v>2</v>
      </c>
      <c r="S6" s="7"/>
    </row>
    <row r="7" spans="1:19" ht="24.75" customHeight="1">
      <c r="A7" s="1" t="s">
        <v>64</v>
      </c>
      <c r="B7" s="2">
        <f>'施設数'!B37+'施設数'!B55</f>
        <v>6658</v>
      </c>
      <c r="C7" s="2">
        <f>K7+O7</f>
        <v>6815</v>
      </c>
      <c r="D7" s="3">
        <f>L7+P7</f>
        <v>6227</v>
      </c>
      <c r="E7" s="2">
        <f aca="true" t="shared" si="0" ref="E7:E13">M7+Q7</f>
        <v>7324</v>
      </c>
      <c r="F7" s="4">
        <f aca="true" t="shared" si="1" ref="F7:F13">E7/D7*100</f>
        <v>117.61682993415769</v>
      </c>
      <c r="G7" s="2">
        <f aca="true" t="shared" si="2" ref="G7:G13">E7-I7</f>
        <v>4576</v>
      </c>
      <c r="H7" s="4">
        <f aca="true" t="shared" si="3" ref="H7:H14">G7/E7*100</f>
        <v>62.4795193883124</v>
      </c>
      <c r="I7" s="2">
        <v>2748</v>
      </c>
      <c r="J7" s="4">
        <f aca="true" t="shared" si="4" ref="J7:J14">I7/E7*100</f>
        <v>37.5204806116876</v>
      </c>
      <c r="K7" s="5">
        <v>3638</v>
      </c>
      <c r="L7" s="3">
        <v>4333.5</v>
      </c>
      <c r="M7" s="5">
        <f>'監視件数'!B37</f>
        <v>5188</v>
      </c>
      <c r="N7" s="4">
        <f>M7/L7*100</f>
        <v>119.71847236644744</v>
      </c>
      <c r="O7" s="5">
        <v>3177</v>
      </c>
      <c r="P7" s="3">
        <v>1893.5</v>
      </c>
      <c r="Q7" s="5">
        <f>'監視件数'!B55</f>
        <v>2136</v>
      </c>
      <c r="R7" s="6">
        <f aca="true" t="shared" si="5" ref="R7:R14">Q7/P7*100</f>
        <v>112.80697121732241</v>
      </c>
      <c r="S7" s="7"/>
    </row>
    <row r="8" spans="1:19" ht="24.75" customHeight="1">
      <c r="A8" s="1" t="s">
        <v>3</v>
      </c>
      <c r="B8" s="2">
        <f>'施設数'!C37+'施設数'!C55</f>
        <v>6129</v>
      </c>
      <c r="C8" s="2">
        <f aca="true" t="shared" si="6" ref="C8:D13">K8+O8</f>
        <v>6200</v>
      </c>
      <c r="D8" s="3">
        <f t="shared" si="6"/>
        <v>5858</v>
      </c>
      <c r="E8" s="2">
        <f t="shared" si="0"/>
        <v>5386</v>
      </c>
      <c r="F8" s="4">
        <f t="shared" si="1"/>
        <v>91.94264254011608</v>
      </c>
      <c r="G8" s="2">
        <f t="shared" si="2"/>
        <v>2441</v>
      </c>
      <c r="H8" s="4">
        <f t="shared" si="3"/>
        <v>45.321203119197925</v>
      </c>
      <c r="I8" s="2">
        <v>2945</v>
      </c>
      <c r="J8" s="4">
        <f t="shared" si="4"/>
        <v>54.67879688080208</v>
      </c>
      <c r="K8" s="5">
        <v>4345</v>
      </c>
      <c r="L8" s="3">
        <v>4654</v>
      </c>
      <c r="M8" s="5">
        <f>'監視件数'!C37</f>
        <v>3288</v>
      </c>
      <c r="N8" s="4">
        <f aca="true" t="shared" si="7" ref="N8:N14">M8/L8*100</f>
        <v>70.64890416845724</v>
      </c>
      <c r="O8" s="5">
        <v>1855</v>
      </c>
      <c r="P8" s="3">
        <v>1204</v>
      </c>
      <c r="Q8" s="5">
        <f>'監視件数'!C55</f>
        <v>2098</v>
      </c>
      <c r="R8" s="6">
        <f t="shared" si="5"/>
        <v>174.25249169435216</v>
      </c>
      <c r="S8" s="7"/>
    </row>
    <row r="9" spans="1:19" ht="24.75" customHeight="1">
      <c r="A9" s="1" t="s">
        <v>68</v>
      </c>
      <c r="B9" s="2">
        <f>'施設数'!D37+'施設数'!D55</f>
        <v>20122</v>
      </c>
      <c r="C9" s="2">
        <f t="shared" si="6"/>
        <v>20228</v>
      </c>
      <c r="D9" s="3">
        <f t="shared" si="6"/>
        <v>15829.5</v>
      </c>
      <c r="E9" s="2">
        <f t="shared" si="0"/>
        <v>14803</v>
      </c>
      <c r="F9" s="4">
        <f t="shared" si="1"/>
        <v>93.51527211851291</v>
      </c>
      <c r="G9" s="2">
        <f t="shared" si="2"/>
        <v>5344</v>
      </c>
      <c r="H9" s="4">
        <f t="shared" si="3"/>
        <v>36.10079038032831</v>
      </c>
      <c r="I9" s="2">
        <v>9459</v>
      </c>
      <c r="J9" s="4">
        <f t="shared" si="4"/>
        <v>63.899209619671694</v>
      </c>
      <c r="K9" s="5">
        <v>11919</v>
      </c>
      <c r="L9" s="3">
        <v>10707</v>
      </c>
      <c r="M9" s="5">
        <f>'監視件数'!D37</f>
        <v>8757</v>
      </c>
      <c r="N9" s="4">
        <f t="shared" si="7"/>
        <v>81.78761557859345</v>
      </c>
      <c r="O9" s="5">
        <v>8309</v>
      </c>
      <c r="P9" s="3">
        <v>5122.5</v>
      </c>
      <c r="Q9" s="5">
        <f>'監視件数'!D55</f>
        <v>6046</v>
      </c>
      <c r="R9" s="6">
        <f t="shared" si="5"/>
        <v>118.0283064909712</v>
      </c>
      <c r="S9" s="7"/>
    </row>
    <row r="10" spans="1:19" ht="24.75" customHeight="1">
      <c r="A10" s="1" t="s">
        <v>4</v>
      </c>
      <c r="B10" s="2">
        <f>'施設数'!E37+'施設数'!E55</f>
        <v>4971</v>
      </c>
      <c r="C10" s="2">
        <f t="shared" si="6"/>
        <v>4987</v>
      </c>
      <c r="D10" s="3">
        <f t="shared" si="6"/>
        <v>3727.5</v>
      </c>
      <c r="E10" s="2">
        <f t="shared" si="0"/>
        <v>4144</v>
      </c>
      <c r="F10" s="4">
        <f t="shared" si="1"/>
        <v>111.17370892018779</v>
      </c>
      <c r="G10" s="2">
        <f t="shared" si="2"/>
        <v>1544</v>
      </c>
      <c r="H10" s="4">
        <f t="shared" si="3"/>
        <v>37.25868725868725</v>
      </c>
      <c r="I10" s="2">
        <v>2600</v>
      </c>
      <c r="J10" s="4">
        <f t="shared" si="4"/>
        <v>62.74131274131274</v>
      </c>
      <c r="K10" s="5">
        <v>2818</v>
      </c>
      <c r="L10" s="3">
        <v>2420</v>
      </c>
      <c r="M10" s="5">
        <f>'監視件数'!E37</f>
        <v>2766</v>
      </c>
      <c r="N10" s="4">
        <f t="shared" si="7"/>
        <v>114.29752066115701</v>
      </c>
      <c r="O10" s="5">
        <v>2169</v>
      </c>
      <c r="P10" s="3">
        <v>1307.5</v>
      </c>
      <c r="Q10" s="5">
        <f>'監視件数'!E55</f>
        <v>1378</v>
      </c>
      <c r="R10" s="6">
        <f t="shared" si="5"/>
        <v>105.39196940726579</v>
      </c>
      <c r="S10" s="7"/>
    </row>
    <row r="11" spans="1:19" ht="24.75" customHeight="1">
      <c r="A11" s="1" t="s">
        <v>5</v>
      </c>
      <c r="B11" s="2">
        <f>'施設数'!F37+'施設数'!F55</f>
        <v>13014</v>
      </c>
      <c r="C11" s="2">
        <f t="shared" si="6"/>
        <v>13144</v>
      </c>
      <c r="D11" s="3">
        <f t="shared" si="6"/>
        <v>9994</v>
      </c>
      <c r="E11" s="2">
        <f t="shared" si="0"/>
        <v>10479</v>
      </c>
      <c r="F11" s="4">
        <f t="shared" si="1"/>
        <v>104.85291174704822</v>
      </c>
      <c r="G11" s="2">
        <f t="shared" si="2"/>
        <v>3304</v>
      </c>
      <c r="H11" s="4">
        <f t="shared" si="3"/>
        <v>31.529726118904478</v>
      </c>
      <c r="I11" s="2">
        <v>7175</v>
      </c>
      <c r="J11" s="4">
        <f t="shared" si="4"/>
        <v>68.47027388109552</v>
      </c>
      <c r="K11" s="5">
        <v>7899</v>
      </c>
      <c r="L11" s="3">
        <v>6811</v>
      </c>
      <c r="M11" s="5">
        <f>'監視件数'!F37</f>
        <v>6328</v>
      </c>
      <c r="N11" s="4">
        <f t="shared" si="7"/>
        <v>92.90853031860226</v>
      </c>
      <c r="O11" s="5">
        <v>5245</v>
      </c>
      <c r="P11" s="3">
        <v>3183</v>
      </c>
      <c r="Q11" s="5">
        <f>'監視件数'!F55</f>
        <v>4151</v>
      </c>
      <c r="R11" s="6">
        <f t="shared" si="5"/>
        <v>130.41156142004397</v>
      </c>
      <c r="S11" s="7"/>
    </row>
    <row r="12" spans="1:19" ht="24.75" customHeight="1">
      <c r="A12" s="1" t="s">
        <v>62</v>
      </c>
      <c r="B12" s="2">
        <f>'施設数'!G37+'施設数'!G55</f>
        <v>13949</v>
      </c>
      <c r="C12" s="2">
        <f t="shared" si="6"/>
        <v>14077</v>
      </c>
      <c r="D12" s="3">
        <f t="shared" si="6"/>
        <v>12163</v>
      </c>
      <c r="E12" s="2">
        <f t="shared" si="0"/>
        <v>11203</v>
      </c>
      <c r="F12" s="4">
        <f t="shared" si="1"/>
        <v>92.10721039217299</v>
      </c>
      <c r="G12" s="2">
        <f t="shared" si="2"/>
        <v>3380</v>
      </c>
      <c r="H12" s="4">
        <f t="shared" si="3"/>
        <v>30.170490047308757</v>
      </c>
      <c r="I12" s="2">
        <v>7823</v>
      </c>
      <c r="J12" s="4">
        <f t="shared" si="4"/>
        <v>69.82950995269125</v>
      </c>
      <c r="K12" s="5">
        <v>8113</v>
      </c>
      <c r="L12" s="3">
        <v>8354</v>
      </c>
      <c r="M12" s="5">
        <f>'監視件数'!G37</f>
        <v>6925</v>
      </c>
      <c r="N12" s="4">
        <f t="shared" si="7"/>
        <v>82.89442183385205</v>
      </c>
      <c r="O12" s="5">
        <v>5964</v>
      </c>
      <c r="P12" s="3">
        <v>3809</v>
      </c>
      <c r="Q12" s="5">
        <f>'監視件数'!G55</f>
        <v>4278</v>
      </c>
      <c r="R12" s="6">
        <f t="shared" si="5"/>
        <v>112.31294302966658</v>
      </c>
      <c r="S12" s="7"/>
    </row>
    <row r="13" spans="1:19" ht="24.75" customHeight="1">
      <c r="A13" s="64" t="s">
        <v>63</v>
      </c>
      <c r="B13" s="2">
        <f>'施設数'!H37+'施設数'!H55</f>
        <v>15009</v>
      </c>
      <c r="C13" s="2">
        <f t="shared" si="6"/>
        <v>15237</v>
      </c>
      <c r="D13" s="3">
        <f t="shared" si="6"/>
        <v>11577</v>
      </c>
      <c r="E13" s="2">
        <f t="shared" si="0"/>
        <v>12054</v>
      </c>
      <c r="F13" s="4">
        <f t="shared" si="1"/>
        <v>104.12023840373155</v>
      </c>
      <c r="G13" s="2">
        <f t="shared" si="2"/>
        <v>4197</v>
      </c>
      <c r="H13" s="4">
        <f t="shared" si="3"/>
        <v>34.818317570930816</v>
      </c>
      <c r="I13" s="2">
        <v>7857</v>
      </c>
      <c r="J13" s="4">
        <f t="shared" si="4"/>
        <v>65.18168242906918</v>
      </c>
      <c r="K13" s="5">
        <v>9063</v>
      </c>
      <c r="L13" s="3">
        <v>7973</v>
      </c>
      <c r="M13" s="5">
        <f>'監視件数'!H37</f>
        <v>8150</v>
      </c>
      <c r="N13" s="4">
        <f t="shared" si="7"/>
        <v>102.21999247460178</v>
      </c>
      <c r="O13" s="5">
        <v>6174</v>
      </c>
      <c r="P13" s="3">
        <v>3604</v>
      </c>
      <c r="Q13" s="5">
        <f>'監視件数'!H55</f>
        <v>3904</v>
      </c>
      <c r="R13" s="6">
        <f t="shared" si="5"/>
        <v>108.32408435072142</v>
      </c>
      <c r="S13" s="7"/>
    </row>
    <row r="14" spans="1:19" ht="24.75" customHeight="1">
      <c r="A14" s="19" t="s">
        <v>6</v>
      </c>
      <c r="B14" s="2">
        <f>SUM(B7:B13)</f>
        <v>79852</v>
      </c>
      <c r="C14" s="2">
        <f>SUM(C7:C13)</f>
        <v>80688</v>
      </c>
      <c r="D14" s="9">
        <f>SUM(D7:D13)</f>
        <v>65376</v>
      </c>
      <c r="E14" s="2">
        <f>SUM(E7:E13)</f>
        <v>65393</v>
      </c>
      <c r="F14" s="4">
        <f>E14/D14*100</f>
        <v>100.02600342633383</v>
      </c>
      <c r="G14" s="2">
        <f>SUM(G7:G13)</f>
        <v>24786</v>
      </c>
      <c r="H14" s="4">
        <f t="shared" si="3"/>
        <v>37.90313947976083</v>
      </c>
      <c r="I14" s="2">
        <f>SUM(I7:I13)</f>
        <v>40607</v>
      </c>
      <c r="J14" s="4">
        <f t="shared" si="4"/>
        <v>62.096860520239176</v>
      </c>
      <c r="K14" s="5">
        <f>SUM(K7:K13)</f>
        <v>47795</v>
      </c>
      <c r="L14" s="3">
        <f>SUM(L7:L13)</f>
        <v>45252.5</v>
      </c>
      <c r="M14" s="5">
        <f>SUM(M7:M13)</f>
        <v>41402</v>
      </c>
      <c r="N14" s="4">
        <f t="shared" si="7"/>
        <v>91.49107784100326</v>
      </c>
      <c r="O14" s="5">
        <f>SUM(O7:O13)</f>
        <v>32893</v>
      </c>
      <c r="P14" s="3">
        <f>SUM(P7:P13)</f>
        <v>20123.5</v>
      </c>
      <c r="Q14" s="5">
        <f>SUM(Q7:Q13)</f>
        <v>23991</v>
      </c>
      <c r="R14" s="6">
        <f t="shared" si="5"/>
        <v>119.21882376326185</v>
      </c>
      <c r="S14" s="7"/>
    </row>
    <row r="15" spans="1:19" ht="24.75" customHeight="1">
      <c r="A15" s="55"/>
      <c r="B15" s="2"/>
      <c r="C15" s="2"/>
      <c r="D15" s="57"/>
      <c r="E15" s="2"/>
      <c r="F15" s="4"/>
      <c r="G15" s="55"/>
      <c r="H15" s="55"/>
      <c r="I15" s="55"/>
      <c r="J15" s="55"/>
      <c r="K15" s="56"/>
      <c r="L15" s="57"/>
      <c r="M15" s="56"/>
      <c r="N15" s="4"/>
      <c r="O15" s="56"/>
      <c r="P15" s="57"/>
      <c r="Q15" s="56"/>
      <c r="R15" s="58"/>
      <c r="S15" s="7"/>
    </row>
    <row r="16" spans="1:19" ht="24.75" customHeight="1">
      <c r="A16" s="1" t="s">
        <v>7</v>
      </c>
      <c r="B16" s="2">
        <f>'施設数'!I37+'施設数'!I55</f>
        <v>25419</v>
      </c>
      <c r="C16" s="2">
        <f>K16+O16</f>
        <v>25615</v>
      </c>
      <c r="D16" s="10" t="s">
        <v>76</v>
      </c>
      <c r="E16" s="2">
        <f>M16+Q16</f>
        <v>21539</v>
      </c>
      <c r="F16" s="11" t="s">
        <v>76</v>
      </c>
      <c r="G16" s="11" t="s">
        <v>76</v>
      </c>
      <c r="H16" s="11" t="s">
        <v>76</v>
      </c>
      <c r="I16" s="11" t="s">
        <v>76</v>
      </c>
      <c r="J16" s="11" t="s">
        <v>76</v>
      </c>
      <c r="K16" s="5">
        <v>14316</v>
      </c>
      <c r="L16" s="10" t="s">
        <v>76</v>
      </c>
      <c r="M16" s="5">
        <v>11148</v>
      </c>
      <c r="N16" s="11" t="s">
        <v>76</v>
      </c>
      <c r="O16" s="5">
        <v>11299</v>
      </c>
      <c r="P16" s="10" t="s">
        <v>76</v>
      </c>
      <c r="Q16" s="5">
        <v>10391</v>
      </c>
      <c r="R16" s="12" t="s">
        <v>76</v>
      </c>
      <c r="S16" s="7"/>
    </row>
    <row r="17" spans="1:19" ht="24.75" customHeight="1">
      <c r="A17" s="1" t="s">
        <v>8</v>
      </c>
      <c r="B17" s="2">
        <f>'施設数'!J37+'施設数'!J55</f>
        <v>21490</v>
      </c>
      <c r="C17" s="2">
        <f>K17+O17</f>
        <v>21569</v>
      </c>
      <c r="D17" s="10" t="s">
        <v>76</v>
      </c>
      <c r="E17" s="2">
        <f>M17+Q17</f>
        <v>23447</v>
      </c>
      <c r="F17" s="11" t="s">
        <v>76</v>
      </c>
      <c r="G17" s="11" t="s">
        <v>76</v>
      </c>
      <c r="H17" s="11" t="s">
        <v>76</v>
      </c>
      <c r="I17" s="11" t="s">
        <v>76</v>
      </c>
      <c r="J17" s="11" t="s">
        <v>76</v>
      </c>
      <c r="K17" s="5">
        <v>14280</v>
      </c>
      <c r="L17" s="10" t="s">
        <v>76</v>
      </c>
      <c r="M17" s="5">
        <v>16784</v>
      </c>
      <c r="N17" s="11" t="s">
        <v>76</v>
      </c>
      <c r="O17" s="5">
        <v>7289</v>
      </c>
      <c r="P17" s="10" t="s">
        <v>76</v>
      </c>
      <c r="Q17" s="5">
        <v>6663</v>
      </c>
      <c r="R17" s="12" t="s">
        <v>76</v>
      </c>
      <c r="S17" s="7"/>
    </row>
    <row r="18" spans="1:19" ht="24.75" customHeight="1">
      <c r="A18" s="19" t="s">
        <v>6</v>
      </c>
      <c r="B18" s="2">
        <f>SUM(B16:B17)</f>
        <v>46909</v>
      </c>
      <c r="C18" s="2">
        <f>SUM(C16:C17)</f>
        <v>47184</v>
      </c>
      <c r="D18" s="10" t="s">
        <v>76</v>
      </c>
      <c r="E18" s="2">
        <f>SUM(E16:E17)</f>
        <v>44986</v>
      </c>
      <c r="F18" s="11" t="s">
        <v>76</v>
      </c>
      <c r="G18" s="11" t="s">
        <v>76</v>
      </c>
      <c r="H18" s="11" t="s">
        <v>76</v>
      </c>
      <c r="I18" s="11" t="s">
        <v>76</v>
      </c>
      <c r="J18" s="11" t="s">
        <v>76</v>
      </c>
      <c r="K18" s="5">
        <f>K16+K17</f>
        <v>28596</v>
      </c>
      <c r="L18" s="10" t="s">
        <v>76</v>
      </c>
      <c r="M18" s="5">
        <f>M16+M17</f>
        <v>27932</v>
      </c>
      <c r="N18" s="11" t="s">
        <v>76</v>
      </c>
      <c r="O18" s="5">
        <f>O16+O17</f>
        <v>18588</v>
      </c>
      <c r="P18" s="10" t="s">
        <v>76</v>
      </c>
      <c r="Q18" s="5">
        <f>Q16+Q17</f>
        <v>17054</v>
      </c>
      <c r="R18" s="18" t="s">
        <v>76</v>
      </c>
      <c r="S18" s="7"/>
    </row>
    <row r="19" spans="1:19" ht="24.75" customHeight="1">
      <c r="A19" s="1" t="s">
        <v>9</v>
      </c>
      <c r="B19" s="2">
        <f>B14+B18</f>
        <v>126761</v>
      </c>
      <c r="C19" s="2">
        <f>C14+C18</f>
        <v>127872</v>
      </c>
      <c r="D19" s="10" t="s">
        <v>76</v>
      </c>
      <c r="E19" s="2">
        <f>E14+E18</f>
        <v>110379</v>
      </c>
      <c r="F19" s="11" t="s">
        <v>76</v>
      </c>
      <c r="G19" s="11" t="s">
        <v>76</v>
      </c>
      <c r="H19" s="11" t="s">
        <v>76</v>
      </c>
      <c r="I19" s="11" t="s">
        <v>76</v>
      </c>
      <c r="J19" s="11" t="s">
        <v>76</v>
      </c>
      <c r="K19" s="5">
        <f>SUM(K7:K13,K16:K17)</f>
        <v>76391</v>
      </c>
      <c r="L19" s="10" t="s">
        <v>76</v>
      </c>
      <c r="M19" s="5">
        <f>SUM(M7:M13,M16:M17)</f>
        <v>69334</v>
      </c>
      <c r="N19" s="11" t="s">
        <v>76</v>
      </c>
      <c r="O19" s="5">
        <f>SUM(O7:O13,O16:O17)</f>
        <v>51481</v>
      </c>
      <c r="P19" s="10" t="s">
        <v>76</v>
      </c>
      <c r="Q19" s="5">
        <f>SUM(Q7:Q13,Q16:Q17)</f>
        <v>41045</v>
      </c>
      <c r="R19" s="12" t="s">
        <v>76</v>
      </c>
      <c r="S19" s="7"/>
    </row>
    <row r="20" spans="1:19" ht="13.5">
      <c r="A20" s="65"/>
      <c r="S20" s="7"/>
    </row>
    <row r="21" spans="1:19" ht="13.5">
      <c r="A21" s="8" t="s">
        <v>86</v>
      </c>
      <c r="S21" s="7"/>
    </row>
    <row r="22" ht="13.5">
      <c r="S22" s="7"/>
    </row>
    <row r="23" ht="13.5">
      <c r="S23" s="7"/>
    </row>
    <row r="24" ht="13.5">
      <c r="S24" s="7"/>
    </row>
  </sheetData>
  <mergeCells count="9">
    <mergeCell ref="A5:A6"/>
    <mergeCell ref="B5:B6"/>
    <mergeCell ref="C5:C6"/>
    <mergeCell ref="D5:D6"/>
    <mergeCell ref="O5:R5"/>
    <mergeCell ref="E5:E6"/>
    <mergeCell ref="F5:F6"/>
    <mergeCell ref="G5:J5"/>
    <mergeCell ref="K5:N5"/>
  </mergeCells>
  <printOptions/>
  <pageMargins left="0.65" right="0.64" top="1" bottom="1" header="0.512" footer="0.512"/>
  <pageSetup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P55"/>
  <sheetViews>
    <sheetView view="pageBreakPreview" zoomScale="71" zoomScaleSheetLayoutView="71" workbookViewId="0" topLeftCell="A1">
      <pane ySplit="1" topLeftCell="BM32" activePane="bottomLeft" state="frozen"/>
      <selection pane="topLeft" activeCell="A1" sqref="A1"/>
      <selection pane="bottomLeft" activeCell="A57" sqref="A57:IV58"/>
    </sheetView>
  </sheetViews>
  <sheetFormatPr defaultColWidth="10.66015625" defaultRowHeight="18"/>
  <cols>
    <col min="1" max="1" width="21.16015625" style="13" customWidth="1"/>
    <col min="2" max="11" width="9.16015625" style="13" customWidth="1"/>
    <col min="12" max="13" width="12" style="13" customWidth="1"/>
    <col min="14" max="14" width="9.33203125" style="13" customWidth="1"/>
    <col min="15" max="15" width="10.41015625" style="13" customWidth="1"/>
    <col min="16" max="16" width="4.58203125" style="13" customWidth="1"/>
    <col min="17" max="16384" width="10.66015625" style="13" customWidth="1"/>
  </cols>
  <sheetData>
    <row r="1" spans="1:14" ht="27" customHeight="1">
      <c r="A1" s="86" t="s">
        <v>90</v>
      </c>
      <c r="N1" s="14"/>
    </row>
    <row r="2" spans="1:14" ht="14.25">
      <c r="A2" s="15"/>
      <c r="M2" s="77" t="s">
        <v>87</v>
      </c>
      <c r="N2" s="14"/>
    </row>
    <row r="3" spans="1:14" ht="14.25">
      <c r="A3" s="13" t="s">
        <v>10</v>
      </c>
      <c r="B3" s="16"/>
      <c r="C3" s="16"/>
      <c r="D3" s="16"/>
      <c r="E3" s="16"/>
      <c r="F3" s="16"/>
      <c r="G3" s="16"/>
      <c r="H3" s="16"/>
      <c r="I3" s="17"/>
      <c r="J3" s="17"/>
      <c r="K3" s="16"/>
      <c r="L3" s="16"/>
      <c r="M3" s="78" t="s">
        <v>59</v>
      </c>
      <c r="N3" s="17"/>
    </row>
    <row r="4" spans="1:16" s="26" customFormat="1" ht="30" customHeight="1">
      <c r="A4" s="18" t="s">
        <v>60</v>
      </c>
      <c r="B4" s="19" t="s">
        <v>61</v>
      </c>
      <c r="C4" s="19" t="s">
        <v>12</v>
      </c>
      <c r="D4" s="19" t="s">
        <v>13</v>
      </c>
      <c r="E4" s="19" t="s">
        <v>4</v>
      </c>
      <c r="F4" s="19" t="s">
        <v>14</v>
      </c>
      <c r="G4" s="19" t="s">
        <v>62</v>
      </c>
      <c r="H4" s="19" t="s">
        <v>63</v>
      </c>
      <c r="I4" s="20" t="s">
        <v>7</v>
      </c>
      <c r="J4" s="21" t="s">
        <v>8</v>
      </c>
      <c r="K4" s="21" t="s">
        <v>15</v>
      </c>
      <c r="L4" s="22" t="s">
        <v>69</v>
      </c>
      <c r="M4" s="23" t="s">
        <v>70</v>
      </c>
      <c r="N4" s="24"/>
      <c r="O4" s="25"/>
      <c r="P4" s="25"/>
    </row>
    <row r="5" spans="1:14" ht="15" customHeight="1">
      <c r="A5" s="27" t="s">
        <v>16</v>
      </c>
      <c r="B5" s="28">
        <v>2564</v>
      </c>
      <c r="C5" s="28">
        <v>3219</v>
      </c>
      <c r="D5" s="28">
        <v>7396</v>
      </c>
      <c r="E5" s="28">
        <v>1760</v>
      </c>
      <c r="F5" s="28">
        <v>4819</v>
      </c>
      <c r="G5" s="28">
        <v>4497</v>
      </c>
      <c r="H5" s="28">
        <v>4897</v>
      </c>
      <c r="I5" s="28">
        <v>9013</v>
      </c>
      <c r="J5" s="28">
        <v>8472</v>
      </c>
      <c r="K5" s="28">
        <f aca="true" t="shared" si="0" ref="K5:K36">SUM(B5:J5)</f>
        <v>46637</v>
      </c>
      <c r="L5" s="28">
        <f aca="true" t="shared" si="1" ref="L5:L36">SUM(B5:H5)</f>
        <v>29152</v>
      </c>
      <c r="M5" s="28">
        <f>SUM(I5:J5)</f>
        <v>17485</v>
      </c>
      <c r="N5" s="29"/>
    </row>
    <row r="6" spans="1:14" ht="15" customHeight="1">
      <c r="A6" s="27" t="s">
        <v>17</v>
      </c>
      <c r="B6" s="28">
        <v>147</v>
      </c>
      <c r="C6" s="28">
        <v>209</v>
      </c>
      <c r="D6" s="66">
        <v>579</v>
      </c>
      <c r="E6" s="66">
        <v>139</v>
      </c>
      <c r="F6" s="66">
        <v>404</v>
      </c>
      <c r="G6" s="66">
        <v>536</v>
      </c>
      <c r="H6" s="66">
        <v>460</v>
      </c>
      <c r="I6" s="66">
        <v>879</v>
      </c>
      <c r="J6" s="66">
        <v>777</v>
      </c>
      <c r="K6" s="28">
        <f t="shared" si="0"/>
        <v>4130</v>
      </c>
      <c r="L6" s="28">
        <f t="shared" si="1"/>
        <v>2474</v>
      </c>
      <c r="M6" s="28">
        <f>SUM(I6:J6)</f>
        <v>1656</v>
      </c>
      <c r="N6" s="29"/>
    </row>
    <row r="7" spans="1:14" ht="15" customHeight="1">
      <c r="A7" s="27" t="s">
        <v>18</v>
      </c>
      <c r="B7" s="28">
        <v>0</v>
      </c>
      <c r="C7" s="28">
        <v>0</v>
      </c>
      <c r="D7" s="66">
        <v>5</v>
      </c>
      <c r="E7" s="66">
        <v>0</v>
      </c>
      <c r="F7" s="66">
        <v>4</v>
      </c>
      <c r="G7" s="66">
        <v>1</v>
      </c>
      <c r="H7" s="66">
        <v>6</v>
      </c>
      <c r="I7" s="66">
        <v>2</v>
      </c>
      <c r="J7" s="66">
        <v>2</v>
      </c>
      <c r="K7" s="28">
        <f t="shared" si="0"/>
        <v>20</v>
      </c>
      <c r="L7" s="28">
        <f t="shared" si="1"/>
        <v>16</v>
      </c>
      <c r="M7" s="28">
        <f aca="true" t="shared" si="2" ref="M7:M36">SUM(I7:J7)</f>
        <v>4</v>
      </c>
      <c r="N7" s="29"/>
    </row>
    <row r="8" spans="1:14" ht="15" customHeight="1">
      <c r="A8" s="27" t="s">
        <v>19</v>
      </c>
      <c r="B8" s="28">
        <v>0</v>
      </c>
      <c r="C8" s="28">
        <v>0</v>
      </c>
      <c r="D8" s="66">
        <v>16</v>
      </c>
      <c r="E8" s="66">
        <v>3</v>
      </c>
      <c r="F8" s="66">
        <v>15</v>
      </c>
      <c r="G8" s="66">
        <v>7</v>
      </c>
      <c r="H8" s="66">
        <v>13</v>
      </c>
      <c r="I8" s="66">
        <v>21</v>
      </c>
      <c r="J8" s="66">
        <v>2</v>
      </c>
      <c r="K8" s="28">
        <f t="shared" si="0"/>
        <v>77</v>
      </c>
      <c r="L8" s="28">
        <f t="shared" si="1"/>
        <v>54</v>
      </c>
      <c r="M8" s="28">
        <f t="shared" si="2"/>
        <v>23</v>
      </c>
      <c r="N8" s="29"/>
    </row>
    <row r="9" spans="1:14" ht="15" customHeight="1">
      <c r="A9" s="27" t="s">
        <v>20</v>
      </c>
      <c r="B9" s="28">
        <v>0</v>
      </c>
      <c r="C9" s="67">
        <v>0</v>
      </c>
      <c r="D9" s="66">
        <v>0</v>
      </c>
      <c r="E9" s="66">
        <v>0</v>
      </c>
      <c r="F9" s="66">
        <v>1</v>
      </c>
      <c r="G9" s="66">
        <v>0</v>
      </c>
      <c r="H9" s="66">
        <v>1</v>
      </c>
      <c r="I9" s="66">
        <v>0</v>
      </c>
      <c r="J9" s="66">
        <v>0</v>
      </c>
      <c r="K9" s="28">
        <f t="shared" si="0"/>
        <v>2</v>
      </c>
      <c r="L9" s="28">
        <f t="shared" si="1"/>
        <v>2</v>
      </c>
      <c r="M9" s="28">
        <f t="shared" si="2"/>
        <v>0</v>
      </c>
      <c r="N9" s="29"/>
    </row>
    <row r="10" spans="1:14" ht="15" customHeight="1">
      <c r="A10" s="27" t="s">
        <v>21</v>
      </c>
      <c r="B10" s="28">
        <v>141</v>
      </c>
      <c r="C10" s="68">
        <v>151</v>
      </c>
      <c r="D10" s="66">
        <v>414</v>
      </c>
      <c r="E10" s="66">
        <v>56</v>
      </c>
      <c r="F10" s="66">
        <v>222</v>
      </c>
      <c r="G10" s="66">
        <v>367</v>
      </c>
      <c r="H10" s="66">
        <v>339</v>
      </c>
      <c r="I10" s="66">
        <v>591</v>
      </c>
      <c r="J10" s="66">
        <v>525</v>
      </c>
      <c r="K10" s="28">
        <f t="shared" si="0"/>
        <v>2806</v>
      </c>
      <c r="L10" s="28">
        <f t="shared" si="1"/>
        <v>1690</v>
      </c>
      <c r="M10" s="28">
        <f t="shared" si="2"/>
        <v>1116</v>
      </c>
      <c r="N10" s="29"/>
    </row>
    <row r="11" spans="1:14" ht="15" customHeight="1">
      <c r="A11" s="27" t="s">
        <v>77</v>
      </c>
      <c r="B11" s="28">
        <v>4</v>
      </c>
      <c r="C11" s="28">
        <v>5</v>
      </c>
      <c r="D11" s="66">
        <v>6</v>
      </c>
      <c r="E11" s="66">
        <v>0</v>
      </c>
      <c r="F11" s="66">
        <v>2</v>
      </c>
      <c r="G11" s="66">
        <v>12</v>
      </c>
      <c r="H11" s="66">
        <v>5</v>
      </c>
      <c r="I11" s="66">
        <v>8</v>
      </c>
      <c r="J11" s="66">
        <v>7</v>
      </c>
      <c r="K11" s="28">
        <f t="shared" si="0"/>
        <v>49</v>
      </c>
      <c r="L11" s="28">
        <f t="shared" si="1"/>
        <v>34</v>
      </c>
      <c r="M11" s="28">
        <f t="shared" si="2"/>
        <v>15</v>
      </c>
      <c r="N11" s="29"/>
    </row>
    <row r="12" spans="1:14" ht="15" customHeight="1">
      <c r="A12" s="27" t="s">
        <v>78</v>
      </c>
      <c r="B12" s="28">
        <v>2</v>
      </c>
      <c r="C12" s="28">
        <v>8</v>
      </c>
      <c r="D12" s="66">
        <v>11</v>
      </c>
      <c r="E12" s="66">
        <v>3</v>
      </c>
      <c r="F12" s="66">
        <v>3</v>
      </c>
      <c r="G12" s="66">
        <v>48</v>
      </c>
      <c r="H12" s="66">
        <v>2</v>
      </c>
      <c r="I12" s="66">
        <v>20</v>
      </c>
      <c r="J12" s="66">
        <v>4</v>
      </c>
      <c r="K12" s="28">
        <f t="shared" si="0"/>
        <v>101</v>
      </c>
      <c r="L12" s="28">
        <f t="shared" si="1"/>
        <v>77</v>
      </c>
      <c r="M12" s="28">
        <f t="shared" si="2"/>
        <v>24</v>
      </c>
      <c r="N12" s="29"/>
    </row>
    <row r="13" spans="1:14" ht="15" customHeight="1">
      <c r="A13" s="27" t="s">
        <v>22</v>
      </c>
      <c r="B13" s="67">
        <v>13</v>
      </c>
      <c r="C13" s="67">
        <v>16</v>
      </c>
      <c r="D13" s="69">
        <v>39</v>
      </c>
      <c r="E13" s="69">
        <v>2</v>
      </c>
      <c r="F13" s="69">
        <v>16</v>
      </c>
      <c r="G13" s="69">
        <v>187</v>
      </c>
      <c r="H13" s="69">
        <v>18</v>
      </c>
      <c r="I13" s="69">
        <v>119</v>
      </c>
      <c r="J13" s="69">
        <v>26</v>
      </c>
      <c r="K13" s="28">
        <f t="shared" si="0"/>
        <v>436</v>
      </c>
      <c r="L13" s="28">
        <f t="shared" si="1"/>
        <v>291</v>
      </c>
      <c r="M13" s="28">
        <f t="shared" si="2"/>
        <v>145</v>
      </c>
      <c r="N13" s="29"/>
    </row>
    <row r="14" spans="1:14" ht="15" customHeight="1">
      <c r="A14" s="27" t="s">
        <v>79</v>
      </c>
      <c r="B14" s="68">
        <v>0</v>
      </c>
      <c r="C14" s="68">
        <v>3</v>
      </c>
      <c r="D14" s="70">
        <v>8</v>
      </c>
      <c r="E14" s="70">
        <v>0</v>
      </c>
      <c r="F14" s="70">
        <v>9</v>
      </c>
      <c r="G14" s="70">
        <v>57</v>
      </c>
      <c r="H14" s="70">
        <v>28</v>
      </c>
      <c r="I14" s="70">
        <v>31</v>
      </c>
      <c r="J14" s="70">
        <v>0</v>
      </c>
      <c r="K14" s="28">
        <f t="shared" si="0"/>
        <v>136</v>
      </c>
      <c r="L14" s="28">
        <f t="shared" si="1"/>
        <v>105</v>
      </c>
      <c r="M14" s="28">
        <f t="shared" si="2"/>
        <v>31</v>
      </c>
      <c r="N14" s="29"/>
    </row>
    <row r="15" spans="1:14" ht="15" customHeight="1">
      <c r="A15" s="27" t="s">
        <v>23</v>
      </c>
      <c r="B15" s="28">
        <v>132</v>
      </c>
      <c r="C15" s="28">
        <v>197</v>
      </c>
      <c r="D15" s="66">
        <v>1300</v>
      </c>
      <c r="E15" s="66">
        <v>322</v>
      </c>
      <c r="F15" s="66">
        <v>897</v>
      </c>
      <c r="G15" s="66">
        <v>708</v>
      </c>
      <c r="H15" s="66">
        <v>1361</v>
      </c>
      <c r="I15" s="66">
        <v>1102</v>
      </c>
      <c r="J15" s="66">
        <v>1684</v>
      </c>
      <c r="K15" s="28">
        <f t="shared" si="0"/>
        <v>7703</v>
      </c>
      <c r="L15" s="28">
        <f t="shared" si="1"/>
        <v>4917</v>
      </c>
      <c r="M15" s="28">
        <f t="shared" si="2"/>
        <v>2786</v>
      </c>
      <c r="N15" s="29"/>
    </row>
    <row r="16" spans="1:14" ht="15" customHeight="1">
      <c r="A16" s="27" t="s">
        <v>24</v>
      </c>
      <c r="B16" s="28">
        <v>1</v>
      </c>
      <c r="C16" s="28">
        <v>5</v>
      </c>
      <c r="D16" s="66">
        <v>5</v>
      </c>
      <c r="E16" s="66">
        <v>3</v>
      </c>
      <c r="F16" s="66">
        <v>5</v>
      </c>
      <c r="G16" s="66">
        <v>7</v>
      </c>
      <c r="H16" s="66">
        <v>2</v>
      </c>
      <c r="I16" s="66">
        <v>7</v>
      </c>
      <c r="J16" s="66">
        <v>5</v>
      </c>
      <c r="K16" s="28">
        <f t="shared" si="0"/>
        <v>40</v>
      </c>
      <c r="L16" s="28">
        <f t="shared" si="1"/>
        <v>28</v>
      </c>
      <c r="M16" s="28">
        <f t="shared" si="2"/>
        <v>12</v>
      </c>
      <c r="N16" s="29"/>
    </row>
    <row r="17" spans="1:14" ht="15" customHeight="1">
      <c r="A17" s="27" t="s">
        <v>25</v>
      </c>
      <c r="B17" s="28">
        <v>4</v>
      </c>
      <c r="C17" s="28">
        <v>2</v>
      </c>
      <c r="D17" s="66">
        <v>10</v>
      </c>
      <c r="E17" s="66">
        <v>2</v>
      </c>
      <c r="F17" s="66">
        <v>16</v>
      </c>
      <c r="G17" s="66">
        <v>4</v>
      </c>
      <c r="H17" s="66">
        <v>8</v>
      </c>
      <c r="I17" s="66">
        <v>8</v>
      </c>
      <c r="J17" s="66">
        <v>9</v>
      </c>
      <c r="K17" s="28">
        <f t="shared" si="0"/>
        <v>63</v>
      </c>
      <c r="L17" s="28">
        <f t="shared" si="1"/>
        <v>46</v>
      </c>
      <c r="M17" s="28">
        <f t="shared" si="2"/>
        <v>17</v>
      </c>
      <c r="N17" s="29"/>
    </row>
    <row r="18" spans="1:14" ht="15" customHeight="1">
      <c r="A18" s="27" t="s">
        <v>26</v>
      </c>
      <c r="B18" s="28">
        <v>271</v>
      </c>
      <c r="C18" s="28">
        <v>259</v>
      </c>
      <c r="D18" s="66">
        <v>1129</v>
      </c>
      <c r="E18" s="66">
        <v>277</v>
      </c>
      <c r="F18" s="66">
        <v>719</v>
      </c>
      <c r="G18" s="66">
        <v>689</v>
      </c>
      <c r="H18" s="66">
        <v>1005</v>
      </c>
      <c r="I18" s="66">
        <v>1137</v>
      </c>
      <c r="J18" s="66">
        <v>1442</v>
      </c>
      <c r="K18" s="28">
        <f t="shared" si="0"/>
        <v>6928</v>
      </c>
      <c r="L18" s="28">
        <f t="shared" si="1"/>
        <v>4349</v>
      </c>
      <c r="M18" s="28">
        <f t="shared" si="2"/>
        <v>2579</v>
      </c>
      <c r="N18" s="29"/>
    </row>
    <row r="19" spans="1:14" ht="15" customHeight="1">
      <c r="A19" s="27" t="s">
        <v>27</v>
      </c>
      <c r="B19" s="28">
        <v>2</v>
      </c>
      <c r="C19" s="28">
        <v>4</v>
      </c>
      <c r="D19" s="66">
        <v>42</v>
      </c>
      <c r="E19" s="66">
        <v>12</v>
      </c>
      <c r="F19" s="66">
        <v>33</v>
      </c>
      <c r="G19" s="66">
        <v>26</v>
      </c>
      <c r="H19" s="66">
        <v>19</v>
      </c>
      <c r="I19" s="66">
        <v>49</v>
      </c>
      <c r="J19" s="66">
        <v>61</v>
      </c>
      <c r="K19" s="28">
        <f t="shared" si="0"/>
        <v>248</v>
      </c>
      <c r="L19" s="28">
        <f t="shared" si="1"/>
        <v>138</v>
      </c>
      <c r="M19" s="28">
        <f t="shared" si="2"/>
        <v>110</v>
      </c>
      <c r="N19" s="29"/>
    </row>
    <row r="20" spans="1:14" ht="15" customHeight="1">
      <c r="A20" s="27" t="s">
        <v>28</v>
      </c>
      <c r="B20" s="28">
        <v>111</v>
      </c>
      <c r="C20" s="28">
        <v>114</v>
      </c>
      <c r="D20" s="66">
        <v>498</v>
      </c>
      <c r="E20" s="66">
        <v>142</v>
      </c>
      <c r="F20" s="66">
        <v>355</v>
      </c>
      <c r="G20" s="66">
        <v>364</v>
      </c>
      <c r="H20" s="66">
        <v>428</v>
      </c>
      <c r="I20" s="66">
        <v>595</v>
      </c>
      <c r="J20" s="66">
        <v>698</v>
      </c>
      <c r="K20" s="28">
        <f t="shared" si="0"/>
        <v>3305</v>
      </c>
      <c r="L20" s="28">
        <f t="shared" si="1"/>
        <v>2012</v>
      </c>
      <c r="M20" s="28">
        <f t="shared" si="2"/>
        <v>1293</v>
      </c>
      <c r="N20" s="29"/>
    </row>
    <row r="21" spans="1:14" ht="15" customHeight="1">
      <c r="A21" s="27" t="s">
        <v>29</v>
      </c>
      <c r="B21" s="28">
        <v>0</v>
      </c>
      <c r="C21" s="28">
        <v>0</v>
      </c>
      <c r="D21" s="66">
        <v>18</v>
      </c>
      <c r="E21" s="66">
        <v>11</v>
      </c>
      <c r="F21" s="66">
        <v>6</v>
      </c>
      <c r="G21" s="66">
        <v>19</v>
      </c>
      <c r="H21" s="66">
        <v>8</v>
      </c>
      <c r="I21" s="66">
        <v>19</v>
      </c>
      <c r="J21" s="66">
        <v>21</v>
      </c>
      <c r="K21" s="28">
        <f t="shared" si="0"/>
        <v>102</v>
      </c>
      <c r="L21" s="28">
        <f t="shared" si="1"/>
        <v>62</v>
      </c>
      <c r="M21" s="28">
        <f t="shared" si="2"/>
        <v>40</v>
      </c>
      <c r="N21" s="29"/>
    </row>
    <row r="22" spans="1:14" ht="15" customHeight="1">
      <c r="A22" s="27" t="s">
        <v>30</v>
      </c>
      <c r="B22" s="28">
        <v>0</v>
      </c>
      <c r="C22" s="28">
        <v>0</v>
      </c>
      <c r="D22" s="66">
        <v>2</v>
      </c>
      <c r="E22" s="66">
        <v>0</v>
      </c>
      <c r="F22" s="66">
        <v>0</v>
      </c>
      <c r="G22" s="66">
        <v>0</v>
      </c>
      <c r="H22" s="66">
        <v>1</v>
      </c>
      <c r="I22" s="66">
        <v>6</v>
      </c>
      <c r="J22" s="66">
        <v>0</v>
      </c>
      <c r="K22" s="28">
        <f t="shared" si="0"/>
        <v>9</v>
      </c>
      <c r="L22" s="28">
        <f t="shared" si="1"/>
        <v>3</v>
      </c>
      <c r="M22" s="28">
        <f t="shared" si="2"/>
        <v>6</v>
      </c>
      <c r="N22" s="29"/>
    </row>
    <row r="23" spans="1:14" ht="15" customHeight="1">
      <c r="A23" s="27" t="s">
        <v>31</v>
      </c>
      <c r="B23" s="71">
        <v>1</v>
      </c>
      <c r="C23" s="71">
        <v>2</v>
      </c>
      <c r="D23" s="72">
        <v>6</v>
      </c>
      <c r="E23" s="72">
        <v>1</v>
      </c>
      <c r="F23" s="72">
        <v>3</v>
      </c>
      <c r="G23" s="72">
        <v>9</v>
      </c>
      <c r="H23" s="72">
        <v>6</v>
      </c>
      <c r="I23" s="72">
        <v>5</v>
      </c>
      <c r="J23" s="72">
        <v>6</v>
      </c>
      <c r="K23" s="28">
        <f t="shared" si="0"/>
        <v>39</v>
      </c>
      <c r="L23" s="28">
        <f t="shared" si="1"/>
        <v>28</v>
      </c>
      <c r="M23" s="28">
        <f t="shared" si="2"/>
        <v>11</v>
      </c>
      <c r="N23" s="29"/>
    </row>
    <row r="24" spans="1:14" ht="15" customHeight="1">
      <c r="A24" s="30" t="s">
        <v>32</v>
      </c>
      <c r="B24" s="68">
        <v>0</v>
      </c>
      <c r="C24" s="68">
        <v>0</v>
      </c>
      <c r="D24" s="70"/>
      <c r="E24" s="70">
        <v>0</v>
      </c>
      <c r="F24" s="70">
        <v>0</v>
      </c>
      <c r="G24" s="70">
        <v>0</v>
      </c>
      <c r="H24" s="70">
        <v>0</v>
      </c>
      <c r="I24" s="70">
        <v>1</v>
      </c>
      <c r="J24" s="70">
        <v>0</v>
      </c>
      <c r="K24" s="28">
        <f t="shared" si="0"/>
        <v>1</v>
      </c>
      <c r="L24" s="28">
        <f t="shared" si="1"/>
        <v>0</v>
      </c>
      <c r="M24" s="28">
        <f t="shared" si="2"/>
        <v>1</v>
      </c>
      <c r="N24" s="29"/>
    </row>
    <row r="25" spans="1:14" ht="15" customHeight="1">
      <c r="A25" s="27" t="s">
        <v>33</v>
      </c>
      <c r="B25" s="28">
        <v>12</v>
      </c>
      <c r="C25" s="28">
        <v>0</v>
      </c>
      <c r="D25" s="66">
        <v>23</v>
      </c>
      <c r="E25" s="66">
        <v>5</v>
      </c>
      <c r="F25" s="66">
        <v>16</v>
      </c>
      <c r="G25" s="66">
        <v>46</v>
      </c>
      <c r="H25" s="66">
        <v>25</v>
      </c>
      <c r="I25" s="66">
        <v>50</v>
      </c>
      <c r="J25" s="66">
        <v>26</v>
      </c>
      <c r="K25" s="28">
        <f t="shared" si="0"/>
        <v>203</v>
      </c>
      <c r="L25" s="28">
        <f t="shared" si="1"/>
        <v>127</v>
      </c>
      <c r="M25" s="28">
        <f t="shared" si="2"/>
        <v>76</v>
      </c>
      <c r="N25" s="29"/>
    </row>
    <row r="26" spans="1:14" ht="15" customHeight="1">
      <c r="A26" s="27" t="s">
        <v>34</v>
      </c>
      <c r="B26" s="28">
        <v>1</v>
      </c>
      <c r="C26" s="28">
        <v>0</v>
      </c>
      <c r="D26" s="66">
        <v>2</v>
      </c>
      <c r="E26" s="66">
        <v>1</v>
      </c>
      <c r="F26" s="66">
        <v>3</v>
      </c>
      <c r="G26" s="66">
        <v>14</v>
      </c>
      <c r="H26" s="66">
        <v>2</v>
      </c>
      <c r="I26" s="66">
        <v>2</v>
      </c>
      <c r="J26" s="66">
        <v>12</v>
      </c>
      <c r="K26" s="28">
        <f t="shared" si="0"/>
        <v>37</v>
      </c>
      <c r="L26" s="28">
        <f t="shared" si="1"/>
        <v>23</v>
      </c>
      <c r="M26" s="28">
        <f t="shared" si="2"/>
        <v>14</v>
      </c>
      <c r="N26" s="29"/>
    </row>
    <row r="27" spans="1:14" ht="15" customHeight="1">
      <c r="A27" s="27" t="s">
        <v>35</v>
      </c>
      <c r="B27" s="28">
        <v>2</v>
      </c>
      <c r="C27" s="28">
        <v>1</v>
      </c>
      <c r="D27" s="66">
        <v>14</v>
      </c>
      <c r="E27" s="66">
        <v>3</v>
      </c>
      <c r="F27" s="66">
        <v>6</v>
      </c>
      <c r="G27" s="66">
        <v>18</v>
      </c>
      <c r="H27" s="66">
        <v>4</v>
      </c>
      <c r="I27" s="66">
        <v>12</v>
      </c>
      <c r="J27" s="66">
        <v>16</v>
      </c>
      <c r="K27" s="28">
        <f t="shared" si="0"/>
        <v>76</v>
      </c>
      <c r="L27" s="28">
        <f t="shared" si="1"/>
        <v>48</v>
      </c>
      <c r="M27" s="28">
        <f t="shared" si="2"/>
        <v>28</v>
      </c>
      <c r="N27" s="29"/>
    </row>
    <row r="28" spans="1:14" ht="15" customHeight="1">
      <c r="A28" s="27" t="s">
        <v>36</v>
      </c>
      <c r="B28" s="28">
        <v>1</v>
      </c>
      <c r="C28" s="28">
        <v>2</v>
      </c>
      <c r="D28" s="66">
        <v>9</v>
      </c>
      <c r="E28" s="66">
        <v>4</v>
      </c>
      <c r="F28" s="66">
        <v>7</v>
      </c>
      <c r="G28" s="66">
        <v>13</v>
      </c>
      <c r="H28" s="66">
        <v>7</v>
      </c>
      <c r="I28" s="66">
        <v>8</v>
      </c>
      <c r="J28" s="66">
        <v>5</v>
      </c>
      <c r="K28" s="28">
        <f t="shared" si="0"/>
        <v>56</v>
      </c>
      <c r="L28" s="28">
        <f t="shared" si="1"/>
        <v>43</v>
      </c>
      <c r="M28" s="28">
        <f t="shared" si="2"/>
        <v>13</v>
      </c>
      <c r="N28" s="29"/>
    </row>
    <row r="29" spans="1:14" ht="15" customHeight="1">
      <c r="A29" s="27" t="s">
        <v>37</v>
      </c>
      <c r="B29" s="28">
        <v>10</v>
      </c>
      <c r="C29" s="28">
        <v>12</v>
      </c>
      <c r="D29" s="66">
        <v>33</v>
      </c>
      <c r="E29" s="66">
        <v>7</v>
      </c>
      <c r="F29" s="66">
        <v>27</v>
      </c>
      <c r="G29" s="66">
        <v>25</v>
      </c>
      <c r="H29" s="66">
        <v>24</v>
      </c>
      <c r="I29" s="66">
        <v>40</v>
      </c>
      <c r="J29" s="66">
        <v>37</v>
      </c>
      <c r="K29" s="28">
        <f t="shared" si="0"/>
        <v>215</v>
      </c>
      <c r="L29" s="28">
        <f t="shared" si="1"/>
        <v>138</v>
      </c>
      <c r="M29" s="28">
        <f t="shared" si="2"/>
        <v>77</v>
      </c>
      <c r="N29" s="29"/>
    </row>
    <row r="30" spans="1:14" ht="15" customHeight="1">
      <c r="A30" s="27" t="s">
        <v>38</v>
      </c>
      <c r="B30" s="28">
        <v>0</v>
      </c>
      <c r="C30" s="28">
        <v>3</v>
      </c>
      <c r="D30" s="66">
        <v>2</v>
      </c>
      <c r="E30" s="66">
        <v>0</v>
      </c>
      <c r="F30" s="66">
        <v>1</v>
      </c>
      <c r="G30" s="66">
        <v>1</v>
      </c>
      <c r="H30" s="66">
        <v>0</v>
      </c>
      <c r="I30" s="66">
        <v>3</v>
      </c>
      <c r="J30" s="66">
        <v>3</v>
      </c>
      <c r="K30" s="28">
        <f t="shared" si="0"/>
        <v>13</v>
      </c>
      <c r="L30" s="28">
        <f t="shared" si="1"/>
        <v>7</v>
      </c>
      <c r="M30" s="28">
        <f t="shared" si="2"/>
        <v>6</v>
      </c>
      <c r="N30" s="29"/>
    </row>
    <row r="31" spans="1:14" ht="15" customHeight="1">
      <c r="A31" s="27" t="s">
        <v>39</v>
      </c>
      <c r="B31" s="28">
        <v>10</v>
      </c>
      <c r="C31" s="28">
        <v>10</v>
      </c>
      <c r="D31" s="66">
        <v>41</v>
      </c>
      <c r="E31" s="66">
        <v>10</v>
      </c>
      <c r="F31" s="66">
        <v>41</v>
      </c>
      <c r="G31" s="66">
        <v>36</v>
      </c>
      <c r="H31" s="66">
        <v>25</v>
      </c>
      <c r="I31" s="66">
        <v>64</v>
      </c>
      <c r="J31" s="66">
        <v>47</v>
      </c>
      <c r="K31" s="28">
        <f t="shared" si="0"/>
        <v>284</v>
      </c>
      <c r="L31" s="28">
        <f t="shared" si="1"/>
        <v>173</v>
      </c>
      <c r="M31" s="28">
        <f t="shared" si="2"/>
        <v>111</v>
      </c>
      <c r="N31" s="29"/>
    </row>
    <row r="32" spans="1:14" ht="15" customHeight="1">
      <c r="A32" s="27" t="s">
        <v>40</v>
      </c>
      <c r="B32" s="28">
        <v>50</v>
      </c>
      <c r="C32" s="28">
        <v>38</v>
      </c>
      <c r="D32" s="66">
        <v>172</v>
      </c>
      <c r="E32" s="66">
        <v>31</v>
      </c>
      <c r="F32" s="66">
        <v>98</v>
      </c>
      <c r="G32" s="66">
        <v>258</v>
      </c>
      <c r="H32" s="66">
        <v>102</v>
      </c>
      <c r="I32" s="66">
        <v>278</v>
      </c>
      <c r="J32" s="66">
        <v>224</v>
      </c>
      <c r="K32" s="28">
        <f t="shared" si="0"/>
        <v>1251</v>
      </c>
      <c r="L32" s="28">
        <f t="shared" si="1"/>
        <v>749</v>
      </c>
      <c r="M32" s="28">
        <f t="shared" si="2"/>
        <v>502</v>
      </c>
      <c r="N32" s="29"/>
    </row>
    <row r="33" spans="1:14" ht="15" customHeight="1">
      <c r="A33" s="27" t="s">
        <v>41</v>
      </c>
      <c r="B33" s="28">
        <v>1</v>
      </c>
      <c r="C33" s="28">
        <v>0</v>
      </c>
      <c r="D33" s="66">
        <v>7</v>
      </c>
      <c r="E33" s="66">
        <v>6</v>
      </c>
      <c r="F33" s="66">
        <v>13</v>
      </c>
      <c r="G33" s="66">
        <v>16</v>
      </c>
      <c r="H33" s="66">
        <v>23</v>
      </c>
      <c r="I33" s="66">
        <v>21</v>
      </c>
      <c r="J33" s="66">
        <v>4</v>
      </c>
      <c r="K33" s="28">
        <f t="shared" si="0"/>
        <v>91</v>
      </c>
      <c r="L33" s="28">
        <f t="shared" si="1"/>
        <v>66</v>
      </c>
      <c r="M33" s="28">
        <f t="shared" si="2"/>
        <v>25</v>
      </c>
      <c r="N33" s="29"/>
    </row>
    <row r="34" spans="1:14" ht="15" customHeight="1">
      <c r="A34" s="27" t="s">
        <v>42</v>
      </c>
      <c r="B34" s="28">
        <v>4</v>
      </c>
      <c r="C34" s="28">
        <v>2</v>
      </c>
      <c r="D34" s="66">
        <v>18</v>
      </c>
      <c r="E34" s="66">
        <v>5</v>
      </c>
      <c r="F34" s="66">
        <v>22</v>
      </c>
      <c r="G34" s="66">
        <v>27</v>
      </c>
      <c r="H34" s="66">
        <v>8</v>
      </c>
      <c r="I34" s="66">
        <v>22</v>
      </c>
      <c r="J34" s="66">
        <v>6</v>
      </c>
      <c r="K34" s="28">
        <f t="shared" si="0"/>
        <v>114</v>
      </c>
      <c r="L34" s="28">
        <f t="shared" si="1"/>
        <v>86</v>
      </c>
      <c r="M34" s="28">
        <f t="shared" si="2"/>
        <v>28</v>
      </c>
      <c r="N34" s="29"/>
    </row>
    <row r="35" spans="1:14" ht="15" customHeight="1">
      <c r="A35" s="27" t="s">
        <v>43</v>
      </c>
      <c r="B35" s="28">
        <v>4</v>
      </c>
      <c r="C35" s="28">
        <v>7</v>
      </c>
      <c r="D35" s="66">
        <v>8</v>
      </c>
      <c r="E35" s="66">
        <v>0</v>
      </c>
      <c r="F35" s="66">
        <v>2</v>
      </c>
      <c r="G35" s="66">
        <v>7</v>
      </c>
      <c r="H35" s="66">
        <v>5</v>
      </c>
      <c r="I35" s="66">
        <v>9</v>
      </c>
      <c r="J35" s="66">
        <v>3</v>
      </c>
      <c r="K35" s="28">
        <f t="shared" si="0"/>
        <v>45</v>
      </c>
      <c r="L35" s="28">
        <f t="shared" si="1"/>
        <v>33</v>
      </c>
      <c r="M35" s="28">
        <f t="shared" si="2"/>
        <v>12</v>
      </c>
      <c r="N35" s="29"/>
    </row>
    <row r="36" spans="1:14" ht="15" customHeight="1">
      <c r="A36" s="27" t="s">
        <v>44</v>
      </c>
      <c r="B36" s="28">
        <v>11</v>
      </c>
      <c r="C36" s="28">
        <v>9</v>
      </c>
      <c r="D36" s="66">
        <v>4</v>
      </c>
      <c r="E36" s="66">
        <v>3</v>
      </c>
      <c r="F36" s="66">
        <v>4</v>
      </c>
      <c r="G36" s="66">
        <v>6</v>
      </c>
      <c r="H36" s="66">
        <v>6</v>
      </c>
      <c r="I36" s="66">
        <v>8</v>
      </c>
      <c r="J36" s="66">
        <v>10</v>
      </c>
      <c r="K36" s="28">
        <f t="shared" si="0"/>
        <v>61</v>
      </c>
      <c r="L36" s="28">
        <f t="shared" si="1"/>
        <v>43</v>
      </c>
      <c r="M36" s="28">
        <f t="shared" si="2"/>
        <v>18</v>
      </c>
      <c r="N36" s="29"/>
    </row>
    <row r="37" spans="1:14" ht="15.75" customHeight="1">
      <c r="A37" s="19" t="s">
        <v>9</v>
      </c>
      <c r="B37" s="28">
        <f>SUM(B5:B36)</f>
        <v>3499</v>
      </c>
      <c r="C37" s="28">
        <f>SUM(C5:C36)</f>
        <v>4278</v>
      </c>
      <c r="D37" s="28">
        <f aca="true" t="shared" si="3" ref="D37:J37">SUM(D5:D36)</f>
        <v>11817</v>
      </c>
      <c r="E37" s="28">
        <f t="shared" si="3"/>
        <v>2808</v>
      </c>
      <c r="F37" s="28">
        <f t="shared" si="3"/>
        <v>7769</v>
      </c>
      <c r="G37" s="28">
        <f t="shared" si="3"/>
        <v>8005</v>
      </c>
      <c r="H37" s="28">
        <f t="shared" si="3"/>
        <v>8838</v>
      </c>
      <c r="I37" s="28">
        <f t="shared" si="3"/>
        <v>14130</v>
      </c>
      <c r="J37" s="28">
        <f t="shared" si="3"/>
        <v>14134</v>
      </c>
      <c r="K37" s="28">
        <f>SUM(K5:K36)</f>
        <v>75278</v>
      </c>
      <c r="L37" s="28">
        <f>SUM(L5:L36)</f>
        <v>47014</v>
      </c>
      <c r="M37" s="28">
        <f>SUM(M5:M36)</f>
        <v>28264</v>
      </c>
      <c r="N37" s="29"/>
    </row>
    <row r="38" spans="2:13" ht="13.5">
      <c r="B38" s="31"/>
      <c r="C38" s="32"/>
      <c r="D38" s="32"/>
      <c r="E38" s="32"/>
      <c r="F38" s="32"/>
      <c r="G38" s="32"/>
      <c r="H38" s="32"/>
      <c r="I38" s="32"/>
      <c r="J38" s="32"/>
      <c r="K38" s="32"/>
      <c r="L38" s="32"/>
      <c r="M38" s="32"/>
    </row>
    <row r="39" spans="1:13" ht="13.5">
      <c r="A39" s="33" t="s">
        <v>45</v>
      </c>
      <c r="B39" s="34"/>
      <c r="C39" s="34"/>
      <c r="D39" s="34"/>
      <c r="E39" s="34"/>
      <c r="F39" s="34"/>
      <c r="G39" s="34"/>
      <c r="H39" s="34"/>
      <c r="I39" s="34"/>
      <c r="J39" s="34"/>
      <c r="K39" s="35"/>
      <c r="L39" s="34"/>
      <c r="M39" s="35" t="s">
        <v>11</v>
      </c>
    </row>
    <row r="40" spans="1:14" s="26" customFormat="1" ht="30" customHeight="1">
      <c r="A40" s="18" t="s">
        <v>60</v>
      </c>
      <c r="B40" s="19" t="s">
        <v>61</v>
      </c>
      <c r="C40" s="19" t="s">
        <v>12</v>
      </c>
      <c r="D40" s="19" t="s">
        <v>13</v>
      </c>
      <c r="E40" s="19" t="s">
        <v>4</v>
      </c>
      <c r="F40" s="19" t="s">
        <v>14</v>
      </c>
      <c r="G40" s="19" t="s">
        <v>62</v>
      </c>
      <c r="H40" s="19" t="s">
        <v>63</v>
      </c>
      <c r="I40" s="20" t="s">
        <v>7</v>
      </c>
      <c r="J40" s="21" t="s">
        <v>8</v>
      </c>
      <c r="K40" s="21" t="s">
        <v>15</v>
      </c>
      <c r="L40" s="22" t="s">
        <v>69</v>
      </c>
      <c r="M40" s="23" t="s">
        <v>70</v>
      </c>
      <c r="N40" s="24"/>
    </row>
    <row r="41" spans="1:14" ht="15" customHeight="1">
      <c r="A41" s="27" t="s">
        <v>46</v>
      </c>
      <c r="B41" s="68">
        <v>12</v>
      </c>
      <c r="C41" s="68">
        <v>13</v>
      </c>
      <c r="D41" s="70">
        <v>60</v>
      </c>
      <c r="E41" s="70">
        <v>11</v>
      </c>
      <c r="F41" s="70">
        <v>49</v>
      </c>
      <c r="G41" s="70">
        <v>11</v>
      </c>
      <c r="H41" s="70">
        <v>46</v>
      </c>
      <c r="I41" s="70">
        <v>76</v>
      </c>
      <c r="J41" s="70">
        <v>148</v>
      </c>
      <c r="K41" s="36">
        <f aca="true" t="shared" si="4" ref="K41:K55">SUM(B41:J41)</f>
        <v>426</v>
      </c>
      <c r="L41" s="36">
        <f aca="true" t="shared" si="5" ref="L41:L55">SUM(B41:H41)</f>
        <v>202</v>
      </c>
      <c r="M41" s="37">
        <f>SUM(I41:J41)</f>
        <v>224</v>
      </c>
      <c r="N41" s="29"/>
    </row>
    <row r="42" spans="1:14" ht="15" customHeight="1">
      <c r="A42" s="27" t="s">
        <v>47</v>
      </c>
      <c r="B42" s="68">
        <v>4</v>
      </c>
      <c r="C42" s="68">
        <v>4</v>
      </c>
      <c r="D42" s="70">
        <v>28</v>
      </c>
      <c r="E42" s="70">
        <v>3</v>
      </c>
      <c r="F42" s="70">
        <v>10</v>
      </c>
      <c r="G42" s="70">
        <v>4</v>
      </c>
      <c r="H42" s="70">
        <v>5</v>
      </c>
      <c r="I42" s="70">
        <v>39</v>
      </c>
      <c r="J42" s="70">
        <v>49</v>
      </c>
      <c r="K42" s="36">
        <f t="shared" si="4"/>
        <v>146</v>
      </c>
      <c r="L42" s="36">
        <f t="shared" si="5"/>
        <v>58</v>
      </c>
      <c r="M42" s="37">
        <f aca="true" t="shared" si="6" ref="M42:M51">SUM(I42:J42)</f>
        <v>88</v>
      </c>
      <c r="N42" s="29"/>
    </row>
    <row r="43" spans="1:14" ht="15" customHeight="1">
      <c r="A43" s="27" t="s">
        <v>48</v>
      </c>
      <c r="B43" s="68">
        <v>5</v>
      </c>
      <c r="C43" s="68">
        <v>5</v>
      </c>
      <c r="D43" s="70">
        <v>1</v>
      </c>
      <c r="E43" s="70">
        <v>4</v>
      </c>
      <c r="F43" s="70">
        <v>3</v>
      </c>
      <c r="G43" s="70">
        <v>0</v>
      </c>
      <c r="H43" s="70">
        <v>1</v>
      </c>
      <c r="I43" s="70">
        <v>83</v>
      </c>
      <c r="J43" s="70">
        <v>106</v>
      </c>
      <c r="K43" s="36">
        <f t="shared" si="4"/>
        <v>208</v>
      </c>
      <c r="L43" s="36">
        <f t="shared" si="5"/>
        <v>19</v>
      </c>
      <c r="M43" s="37">
        <f t="shared" si="6"/>
        <v>189</v>
      </c>
      <c r="N43" s="29"/>
    </row>
    <row r="44" spans="1:14" ht="15" customHeight="1">
      <c r="A44" s="27" t="s">
        <v>49</v>
      </c>
      <c r="B44" s="68">
        <v>18</v>
      </c>
      <c r="C44" s="68">
        <v>18</v>
      </c>
      <c r="D44" s="70">
        <v>104</v>
      </c>
      <c r="E44" s="70">
        <v>35</v>
      </c>
      <c r="F44" s="70">
        <v>64</v>
      </c>
      <c r="G44" s="70">
        <v>72</v>
      </c>
      <c r="H44" s="70">
        <v>75</v>
      </c>
      <c r="I44" s="70">
        <v>262</v>
      </c>
      <c r="J44" s="70">
        <v>261</v>
      </c>
      <c r="K44" s="36">
        <f t="shared" si="4"/>
        <v>909</v>
      </c>
      <c r="L44" s="36">
        <f t="shared" si="5"/>
        <v>386</v>
      </c>
      <c r="M44" s="37">
        <f t="shared" si="6"/>
        <v>523</v>
      </c>
      <c r="N44" s="29"/>
    </row>
    <row r="45" spans="1:14" ht="15" customHeight="1">
      <c r="A45" s="27" t="s">
        <v>50</v>
      </c>
      <c r="B45" s="68">
        <v>0</v>
      </c>
      <c r="C45" s="68">
        <v>0</v>
      </c>
      <c r="D45" s="70">
        <v>125</v>
      </c>
      <c r="E45" s="70">
        <v>6</v>
      </c>
      <c r="F45" s="70">
        <v>103</v>
      </c>
      <c r="G45" s="70">
        <v>13</v>
      </c>
      <c r="H45" s="70">
        <v>56</v>
      </c>
      <c r="I45" s="70">
        <v>14</v>
      </c>
      <c r="J45" s="70">
        <v>74</v>
      </c>
      <c r="K45" s="36">
        <f t="shared" si="4"/>
        <v>391</v>
      </c>
      <c r="L45" s="36">
        <f t="shared" si="5"/>
        <v>303</v>
      </c>
      <c r="M45" s="37">
        <f t="shared" si="6"/>
        <v>88</v>
      </c>
      <c r="N45" s="29"/>
    </row>
    <row r="46" spans="1:14" ht="15" customHeight="1">
      <c r="A46" s="27" t="s">
        <v>51</v>
      </c>
      <c r="B46" s="68">
        <v>0</v>
      </c>
      <c r="C46" s="68">
        <v>0</v>
      </c>
      <c r="D46" s="70">
        <v>0</v>
      </c>
      <c r="E46" s="70">
        <v>0</v>
      </c>
      <c r="F46" s="70">
        <v>0</v>
      </c>
      <c r="G46" s="70">
        <v>0</v>
      </c>
      <c r="H46" s="70">
        <v>0</v>
      </c>
      <c r="I46" s="70">
        <v>0</v>
      </c>
      <c r="J46" s="70">
        <v>0</v>
      </c>
      <c r="K46" s="36">
        <f t="shared" si="4"/>
        <v>0</v>
      </c>
      <c r="L46" s="36">
        <f t="shared" si="5"/>
        <v>0</v>
      </c>
      <c r="M46" s="37">
        <f t="shared" si="6"/>
        <v>0</v>
      </c>
      <c r="N46" s="29"/>
    </row>
    <row r="47" spans="1:14" ht="15" customHeight="1">
      <c r="A47" s="27" t="s">
        <v>52</v>
      </c>
      <c r="B47" s="68">
        <v>138</v>
      </c>
      <c r="C47" s="68">
        <v>133</v>
      </c>
      <c r="D47" s="70">
        <v>411</v>
      </c>
      <c r="E47" s="70">
        <v>74</v>
      </c>
      <c r="F47" s="70">
        <v>215</v>
      </c>
      <c r="G47" s="70">
        <v>439</v>
      </c>
      <c r="H47" s="70">
        <v>191</v>
      </c>
      <c r="I47" s="70">
        <v>285</v>
      </c>
      <c r="J47" s="70">
        <v>588</v>
      </c>
      <c r="K47" s="36">
        <f t="shared" si="4"/>
        <v>2474</v>
      </c>
      <c r="L47" s="36">
        <f t="shared" si="5"/>
        <v>1601</v>
      </c>
      <c r="M47" s="37">
        <f t="shared" si="6"/>
        <v>873</v>
      </c>
      <c r="N47" s="29"/>
    </row>
    <row r="48" spans="1:14" ht="15" customHeight="1">
      <c r="A48" s="27" t="s">
        <v>53</v>
      </c>
      <c r="B48" s="68">
        <v>189</v>
      </c>
      <c r="C48" s="68">
        <v>239</v>
      </c>
      <c r="D48" s="70">
        <v>780</v>
      </c>
      <c r="E48" s="70">
        <v>135</v>
      </c>
      <c r="F48" s="70">
        <v>370</v>
      </c>
      <c r="G48" s="70">
        <v>693</v>
      </c>
      <c r="H48" s="70">
        <v>693</v>
      </c>
      <c r="I48" s="70">
        <v>1019</v>
      </c>
      <c r="J48" s="70">
        <v>1169</v>
      </c>
      <c r="K48" s="36">
        <f t="shared" si="4"/>
        <v>5287</v>
      </c>
      <c r="L48" s="36">
        <f t="shared" si="5"/>
        <v>3099</v>
      </c>
      <c r="M48" s="37">
        <f t="shared" si="6"/>
        <v>2188</v>
      </c>
      <c r="N48" s="29"/>
    </row>
    <row r="49" spans="1:14" ht="15" customHeight="1">
      <c r="A49" s="27" t="s">
        <v>54</v>
      </c>
      <c r="B49" s="68">
        <v>208</v>
      </c>
      <c r="C49" s="68">
        <v>145</v>
      </c>
      <c r="D49" s="70">
        <v>894</v>
      </c>
      <c r="E49" s="70">
        <v>411</v>
      </c>
      <c r="F49" s="70">
        <v>680</v>
      </c>
      <c r="G49" s="70">
        <v>829</v>
      </c>
      <c r="H49" s="70">
        <v>927</v>
      </c>
      <c r="I49" s="70">
        <v>1568</v>
      </c>
      <c r="J49" s="70">
        <v>1043</v>
      </c>
      <c r="K49" s="36">
        <f t="shared" si="4"/>
        <v>6705</v>
      </c>
      <c r="L49" s="36">
        <f t="shared" si="5"/>
        <v>4094</v>
      </c>
      <c r="M49" s="37">
        <f t="shared" si="6"/>
        <v>2611</v>
      </c>
      <c r="N49" s="29"/>
    </row>
    <row r="50" spans="1:14" ht="15" customHeight="1">
      <c r="A50" s="27" t="s">
        <v>55</v>
      </c>
      <c r="B50" s="68">
        <v>998</v>
      </c>
      <c r="C50" s="68">
        <v>488</v>
      </c>
      <c r="D50" s="70">
        <v>1746</v>
      </c>
      <c r="E50" s="70">
        <v>435</v>
      </c>
      <c r="F50" s="70">
        <v>720</v>
      </c>
      <c r="G50" s="70">
        <v>1340</v>
      </c>
      <c r="H50" s="70">
        <v>1399</v>
      </c>
      <c r="I50" s="70">
        <v>3374</v>
      </c>
      <c r="J50" s="70">
        <v>1770</v>
      </c>
      <c r="K50" s="36">
        <f t="shared" si="4"/>
        <v>12270</v>
      </c>
      <c r="L50" s="36">
        <f t="shared" si="5"/>
        <v>7126</v>
      </c>
      <c r="M50" s="37">
        <f t="shared" si="6"/>
        <v>5144</v>
      </c>
      <c r="N50" s="29"/>
    </row>
    <row r="51" spans="1:14" ht="15" customHeight="1">
      <c r="A51" s="27" t="s">
        <v>56</v>
      </c>
      <c r="B51" s="68">
        <v>1070</v>
      </c>
      <c r="C51" s="68">
        <v>564</v>
      </c>
      <c r="D51" s="70">
        <v>2902</v>
      </c>
      <c r="E51" s="70">
        <v>520</v>
      </c>
      <c r="F51" s="70">
        <v>1851</v>
      </c>
      <c r="G51" s="70">
        <v>1409</v>
      </c>
      <c r="H51" s="70">
        <v>1434</v>
      </c>
      <c r="I51" s="70">
        <v>2759</v>
      </c>
      <c r="J51" s="70">
        <v>445</v>
      </c>
      <c r="K51" s="38">
        <f t="shared" si="4"/>
        <v>12954</v>
      </c>
      <c r="L51" s="36">
        <f t="shared" si="5"/>
        <v>9750</v>
      </c>
      <c r="M51" s="37">
        <f t="shared" si="6"/>
        <v>3204</v>
      </c>
      <c r="N51" s="29"/>
    </row>
    <row r="52" spans="1:14" ht="26.25" customHeight="1">
      <c r="A52" s="39" t="s">
        <v>80</v>
      </c>
      <c r="B52" s="68">
        <v>0</v>
      </c>
      <c r="C52" s="68">
        <v>2</v>
      </c>
      <c r="D52" s="70">
        <v>5</v>
      </c>
      <c r="E52" s="70">
        <v>3</v>
      </c>
      <c r="F52" s="70">
        <v>0</v>
      </c>
      <c r="G52" s="70">
        <v>2</v>
      </c>
      <c r="H52" s="70">
        <v>2</v>
      </c>
      <c r="I52" s="70">
        <v>2</v>
      </c>
      <c r="J52" s="70">
        <v>5</v>
      </c>
      <c r="K52" s="38">
        <f t="shared" si="4"/>
        <v>21</v>
      </c>
      <c r="L52" s="36">
        <f t="shared" si="5"/>
        <v>14</v>
      </c>
      <c r="M52" s="37">
        <f>SUM(I52:J52)</f>
        <v>7</v>
      </c>
      <c r="N52" s="29"/>
    </row>
    <row r="53" spans="1:14" ht="15" customHeight="1">
      <c r="A53" s="40" t="s">
        <v>57</v>
      </c>
      <c r="B53" s="68">
        <v>254</v>
      </c>
      <c r="C53" s="68">
        <v>95</v>
      </c>
      <c r="D53" s="70">
        <v>856</v>
      </c>
      <c r="E53" s="70">
        <v>311</v>
      </c>
      <c r="F53" s="70">
        <v>650</v>
      </c>
      <c r="G53" s="70">
        <v>707</v>
      </c>
      <c r="H53" s="70">
        <v>757</v>
      </c>
      <c r="I53" s="70">
        <v>1213</v>
      </c>
      <c r="J53" s="70">
        <v>932</v>
      </c>
      <c r="K53" s="38">
        <f t="shared" si="4"/>
        <v>5775</v>
      </c>
      <c r="L53" s="38">
        <f t="shared" si="5"/>
        <v>3630</v>
      </c>
      <c r="M53" s="38">
        <f>SUM(I53:J53)</f>
        <v>2145</v>
      </c>
      <c r="N53" s="29"/>
    </row>
    <row r="54" spans="1:14" ht="15" customHeight="1">
      <c r="A54" s="41" t="s">
        <v>58</v>
      </c>
      <c r="B54" s="68">
        <v>263</v>
      </c>
      <c r="C54" s="68">
        <v>145</v>
      </c>
      <c r="D54" s="70">
        <v>393</v>
      </c>
      <c r="E54" s="70">
        <v>215</v>
      </c>
      <c r="F54" s="70">
        <v>530</v>
      </c>
      <c r="G54" s="70">
        <v>425</v>
      </c>
      <c r="H54" s="70">
        <v>585</v>
      </c>
      <c r="I54" s="70">
        <v>595</v>
      </c>
      <c r="J54" s="70">
        <v>766</v>
      </c>
      <c r="K54" s="38">
        <f t="shared" si="4"/>
        <v>3917</v>
      </c>
      <c r="L54" s="38">
        <f t="shared" si="5"/>
        <v>2556</v>
      </c>
      <c r="M54" s="38">
        <f>SUM(I54:J54)</f>
        <v>1361</v>
      </c>
      <c r="N54" s="29"/>
    </row>
    <row r="55" spans="1:14" ht="15.75" customHeight="1">
      <c r="A55" s="21" t="s">
        <v>9</v>
      </c>
      <c r="B55" s="38">
        <f aca="true" t="shared" si="7" ref="B55:J55">SUM(B41:B54)</f>
        <v>3159</v>
      </c>
      <c r="C55" s="38">
        <f t="shared" si="7"/>
        <v>1851</v>
      </c>
      <c r="D55" s="38">
        <f t="shared" si="7"/>
        <v>8305</v>
      </c>
      <c r="E55" s="38">
        <f>SUM(E41:E54)</f>
        <v>2163</v>
      </c>
      <c r="F55" s="38">
        <f t="shared" si="7"/>
        <v>5245</v>
      </c>
      <c r="G55" s="38">
        <f t="shared" si="7"/>
        <v>5944</v>
      </c>
      <c r="H55" s="38">
        <f t="shared" si="7"/>
        <v>6171</v>
      </c>
      <c r="I55" s="38">
        <f t="shared" si="7"/>
        <v>11289</v>
      </c>
      <c r="J55" s="38">
        <f t="shared" si="7"/>
        <v>7356</v>
      </c>
      <c r="K55" s="38">
        <f t="shared" si="4"/>
        <v>51483</v>
      </c>
      <c r="L55" s="38">
        <f t="shared" si="5"/>
        <v>32838</v>
      </c>
      <c r="M55" s="38">
        <f>SUM(I55:J55)</f>
        <v>18645</v>
      </c>
      <c r="N55" s="29"/>
    </row>
  </sheetData>
  <printOptions/>
  <pageMargins left="0.5905511811023623" right="0.5905511811023623" top="0.5905511811023623" bottom="0.5905511811023623"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ransitionEvaluation="1" transitionEntry="1"/>
  <dimension ref="A1:N55"/>
  <sheetViews>
    <sheetView showGridLines="0" tabSelected="1" view="pageBreakPreview" zoomScale="71" zoomScaleSheetLayoutView="71" workbookViewId="0" topLeftCell="A1">
      <pane ySplit="1" topLeftCell="BM2" activePane="bottomLeft" state="frozen"/>
      <selection pane="topLeft" activeCell="A1" sqref="A1"/>
      <selection pane="bottomLeft" activeCell="A57" sqref="A57:IV58"/>
    </sheetView>
  </sheetViews>
  <sheetFormatPr defaultColWidth="10.66015625" defaultRowHeight="18"/>
  <cols>
    <col min="1" max="1" width="21.16015625" style="8" customWidth="1"/>
    <col min="2" max="11" width="9.16015625" style="8" customWidth="1"/>
    <col min="12" max="13" width="12" style="8" customWidth="1"/>
    <col min="14" max="14" width="4.58203125" style="8" customWidth="1"/>
    <col min="15" max="16384" width="10.66015625" style="8" customWidth="1"/>
  </cols>
  <sheetData>
    <row r="1" spans="1:13" ht="21">
      <c r="A1" s="87" t="s">
        <v>91</v>
      </c>
      <c r="B1" s="13"/>
      <c r="C1" s="13"/>
      <c r="D1" s="13"/>
      <c r="E1" s="13"/>
      <c r="F1" s="13"/>
      <c r="G1" s="13"/>
      <c r="H1" s="13"/>
      <c r="I1" s="13"/>
      <c r="J1" s="13"/>
      <c r="K1" s="13"/>
      <c r="L1" s="42"/>
      <c r="M1" s="13"/>
    </row>
    <row r="2" spans="1:13" ht="14.25">
      <c r="A2" s="43"/>
      <c r="B2" s="13"/>
      <c r="C2" s="13"/>
      <c r="D2" s="13"/>
      <c r="E2" s="13"/>
      <c r="F2" s="13"/>
      <c r="G2" s="13"/>
      <c r="H2" s="13"/>
      <c r="I2" s="13"/>
      <c r="J2" s="13"/>
      <c r="K2" s="13"/>
      <c r="L2" s="42"/>
      <c r="M2" s="77" t="s">
        <v>87</v>
      </c>
    </row>
    <row r="3" spans="1:13" ht="13.5" customHeight="1">
      <c r="A3" s="13" t="s">
        <v>10</v>
      </c>
      <c r="B3" s="16"/>
      <c r="C3" s="16"/>
      <c r="D3" s="16"/>
      <c r="E3" s="16"/>
      <c r="F3" s="16"/>
      <c r="G3" s="16"/>
      <c r="H3" s="16"/>
      <c r="I3" s="16"/>
      <c r="J3" s="16"/>
      <c r="K3" s="13"/>
      <c r="L3" s="16"/>
      <c r="M3" s="79" t="s">
        <v>11</v>
      </c>
    </row>
    <row r="4" spans="1:14" ht="30" customHeight="1">
      <c r="A4" s="18" t="s">
        <v>60</v>
      </c>
      <c r="B4" s="19" t="s">
        <v>64</v>
      </c>
      <c r="C4" s="19" t="s">
        <v>12</v>
      </c>
      <c r="D4" s="19" t="s">
        <v>13</v>
      </c>
      <c r="E4" s="19" t="s">
        <v>4</v>
      </c>
      <c r="F4" s="19" t="s">
        <v>14</v>
      </c>
      <c r="G4" s="19" t="s">
        <v>62</v>
      </c>
      <c r="H4" s="44" t="s">
        <v>63</v>
      </c>
      <c r="I4" s="19" t="s">
        <v>7</v>
      </c>
      <c r="J4" s="19" t="s">
        <v>8</v>
      </c>
      <c r="K4" s="21" t="s">
        <v>81</v>
      </c>
      <c r="L4" s="45" t="s">
        <v>65</v>
      </c>
      <c r="M4" s="23" t="s">
        <v>71</v>
      </c>
      <c r="N4" s="46"/>
    </row>
    <row r="5" spans="1:14" ht="15" customHeight="1">
      <c r="A5" s="47" t="s">
        <v>16</v>
      </c>
      <c r="B5" s="68">
        <v>3487</v>
      </c>
      <c r="C5" s="68">
        <v>1798</v>
      </c>
      <c r="D5" s="68">
        <v>3821</v>
      </c>
      <c r="E5" s="68">
        <v>1358</v>
      </c>
      <c r="F5" s="68">
        <v>2761</v>
      </c>
      <c r="G5" s="68">
        <v>2109</v>
      </c>
      <c r="H5" s="68">
        <v>3188</v>
      </c>
      <c r="I5" s="68">
        <v>3977</v>
      </c>
      <c r="J5" s="68">
        <v>6467</v>
      </c>
      <c r="K5" s="68">
        <f aca="true" t="shared" si="0" ref="K5:K36">SUM(B5:J5)</f>
        <v>28966</v>
      </c>
      <c r="L5" s="73">
        <f aca="true" t="shared" si="1" ref="L5:L36">SUM(B5:H5)</f>
        <v>18522</v>
      </c>
      <c r="M5" s="73">
        <f aca="true" t="shared" si="2" ref="M5:M36">SUM(I5:J5)</f>
        <v>10444</v>
      </c>
      <c r="N5" s="46"/>
    </row>
    <row r="6" spans="1:14" ht="15" customHeight="1">
      <c r="A6" s="47" t="s">
        <v>17</v>
      </c>
      <c r="B6" s="68">
        <v>319</v>
      </c>
      <c r="C6" s="68">
        <v>419</v>
      </c>
      <c r="D6" s="68">
        <v>1024</v>
      </c>
      <c r="E6" s="68">
        <v>334</v>
      </c>
      <c r="F6" s="68">
        <v>757</v>
      </c>
      <c r="G6" s="68">
        <v>881</v>
      </c>
      <c r="H6" s="68">
        <v>888</v>
      </c>
      <c r="I6" s="68">
        <v>715</v>
      </c>
      <c r="J6" s="68">
        <v>1135</v>
      </c>
      <c r="K6" s="68">
        <f t="shared" si="0"/>
        <v>6472</v>
      </c>
      <c r="L6" s="73">
        <f t="shared" si="1"/>
        <v>4622</v>
      </c>
      <c r="M6" s="73">
        <f t="shared" si="2"/>
        <v>1850</v>
      </c>
      <c r="N6" s="46"/>
    </row>
    <row r="7" spans="1:14" ht="15" customHeight="1">
      <c r="A7" s="47" t="s">
        <v>18</v>
      </c>
      <c r="B7" s="68">
        <v>0</v>
      </c>
      <c r="C7" s="68">
        <v>0</v>
      </c>
      <c r="D7" s="68">
        <v>25</v>
      </c>
      <c r="E7" s="68">
        <v>0</v>
      </c>
      <c r="F7" s="68">
        <v>22</v>
      </c>
      <c r="G7" s="68">
        <v>4</v>
      </c>
      <c r="H7" s="68">
        <v>32</v>
      </c>
      <c r="I7" s="68">
        <v>10</v>
      </c>
      <c r="J7" s="68">
        <v>6</v>
      </c>
      <c r="K7" s="68">
        <f t="shared" si="0"/>
        <v>99</v>
      </c>
      <c r="L7" s="73">
        <f t="shared" si="1"/>
        <v>83</v>
      </c>
      <c r="M7" s="73">
        <f t="shared" si="2"/>
        <v>16</v>
      </c>
      <c r="N7" s="46"/>
    </row>
    <row r="8" spans="1:14" ht="15" customHeight="1">
      <c r="A8" s="47" t="s">
        <v>19</v>
      </c>
      <c r="B8" s="68">
        <v>0</v>
      </c>
      <c r="C8" s="68">
        <v>0</v>
      </c>
      <c r="D8" s="68">
        <v>67</v>
      </c>
      <c r="E8" s="68">
        <v>18</v>
      </c>
      <c r="F8" s="68">
        <v>68</v>
      </c>
      <c r="G8" s="68">
        <v>41</v>
      </c>
      <c r="H8" s="68">
        <v>44</v>
      </c>
      <c r="I8" s="68">
        <v>54</v>
      </c>
      <c r="J8" s="68">
        <v>7</v>
      </c>
      <c r="K8" s="68">
        <f t="shared" si="0"/>
        <v>299</v>
      </c>
      <c r="L8" s="73">
        <f t="shared" si="1"/>
        <v>238</v>
      </c>
      <c r="M8" s="73">
        <f t="shared" si="2"/>
        <v>61</v>
      </c>
      <c r="N8" s="46"/>
    </row>
    <row r="9" spans="1:14" ht="15" customHeight="1">
      <c r="A9" s="47" t="s">
        <v>20</v>
      </c>
      <c r="B9" s="68">
        <v>0</v>
      </c>
      <c r="C9" s="68">
        <v>0</v>
      </c>
      <c r="D9" s="68">
        <v>0</v>
      </c>
      <c r="E9" s="68">
        <v>0</v>
      </c>
      <c r="F9" s="68">
        <v>3</v>
      </c>
      <c r="G9" s="68">
        <v>0</v>
      </c>
      <c r="H9" s="68">
        <v>5</v>
      </c>
      <c r="I9" s="68">
        <v>0</v>
      </c>
      <c r="J9" s="68">
        <v>0</v>
      </c>
      <c r="K9" s="68">
        <f t="shared" si="0"/>
        <v>8</v>
      </c>
      <c r="L9" s="73">
        <f t="shared" si="1"/>
        <v>8</v>
      </c>
      <c r="M9" s="73">
        <f t="shared" si="2"/>
        <v>0</v>
      </c>
      <c r="N9" s="46"/>
    </row>
    <row r="10" spans="1:14" ht="15" customHeight="1">
      <c r="A10" s="47" t="s">
        <v>21</v>
      </c>
      <c r="B10" s="68">
        <v>309</v>
      </c>
      <c r="C10" s="68">
        <v>166</v>
      </c>
      <c r="D10" s="68">
        <v>560</v>
      </c>
      <c r="E10" s="68">
        <v>145</v>
      </c>
      <c r="F10" s="68">
        <v>346</v>
      </c>
      <c r="G10" s="68">
        <v>548</v>
      </c>
      <c r="H10" s="68">
        <v>496</v>
      </c>
      <c r="I10" s="68">
        <v>2703</v>
      </c>
      <c r="J10" s="68">
        <v>4756</v>
      </c>
      <c r="K10" s="68">
        <f t="shared" si="0"/>
        <v>10029</v>
      </c>
      <c r="L10" s="73">
        <f t="shared" si="1"/>
        <v>2570</v>
      </c>
      <c r="M10" s="73">
        <f t="shared" si="2"/>
        <v>7459</v>
      </c>
      <c r="N10" s="46"/>
    </row>
    <row r="11" spans="1:14" ht="15" customHeight="1">
      <c r="A11" s="47" t="s">
        <v>77</v>
      </c>
      <c r="B11" s="68">
        <v>18</v>
      </c>
      <c r="C11" s="68">
        <v>15</v>
      </c>
      <c r="D11" s="68">
        <v>25</v>
      </c>
      <c r="E11" s="68">
        <v>0</v>
      </c>
      <c r="F11" s="68">
        <v>7</v>
      </c>
      <c r="G11" s="68">
        <v>41</v>
      </c>
      <c r="H11" s="68">
        <v>16</v>
      </c>
      <c r="I11" s="68">
        <v>174</v>
      </c>
      <c r="J11" s="68">
        <v>524</v>
      </c>
      <c r="K11" s="68">
        <f t="shared" si="0"/>
        <v>820</v>
      </c>
      <c r="L11" s="73">
        <f t="shared" si="1"/>
        <v>122</v>
      </c>
      <c r="M11" s="73">
        <f t="shared" si="2"/>
        <v>698</v>
      </c>
      <c r="N11" s="46"/>
    </row>
    <row r="12" spans="1:14" ht="15" customHeight="1">
      <c r="A12" s="47" t="s">
        <v>78</v>
      </c>
      <c r="B12" s="68">
        <v>9</v>
      </c>
      <c r="C12" s="68">
        <v>20</v>
      </c>
      <c r="D12" s="68">
        <v>24</v>
      </c>
      <c r="E12" s="68">
        <v>19</v>
      </c>
      <c r="F12" s="68">
        <v>11</v>
      </c>
      <c r="G12" s="68">
        <v>170</v>
      </c>
      <c r="H12" s="68">
        <v>9</v>
      </c>
      <c r="I12" s="68">
        <v>52</v>
      </c>
      <c r="J12" s="68">
        <v>9</v>
      </c>
      <c r="K12" s="68">
        <f t="shared" si="0"/>
        <v>323</v>
      </c>
      <c r="L12" s="73">
        <f t="shared" si="1"/>
        <v>262</v>
      </c>
      <c r="M12" s="73">
        <f t="shared" si="2"/>
        <v>61</v>
      </c>
      <c r="N12" s="46"/>
    </row>
    <row r="13" spans="1:14" ht="15" customHeight="1">
      <c r="A13" s="47" t="s">
        <v>22</v>
      </c>
      <c r="B13" s="74">
        <v>34</v>
      </c>
      <c r="C13" s="74">
        <v>30</v>
      </c>
      <c r="D13" s="74">
        <v>62</v>
      </c>
      <c r="E13" s="74">
        <v>11</v>
      </c>
      <c r="F13" s="74">
        <v>34</v>
      </c>
      <c r="G13" s="74">
        <v>316</v>
      </c>
      <c r="H13" s="74">
        <v>27</v>
      </c>
      <c r="I13" s="74">
        <v>278</v>
      </c>
      <c r="J13" s="74">
        <v>31</v>
      </c>
      <c r="K13" s="68">
        <f t="shared" si="0"/>
        <v>823</v>
      </c>
      <c r="L13" s="73">
        <f t="shared" si="1"/>
        <v>514</v>
      </c>
      <c r="M13" s="73">
        <f t="shared" si="2"/>
        <v>309</v>
      </c>
      <c r="N13" s="46"/>
    </row>
    <row r="14" spans="1:14" ht="15" customHeight="1">
      <c r="A14" s="47" t="s">
        <v>79</v>
      </c>
      <c r="B14" s="68">
        <v>0</v>
      </c>
      <c r="C14" s="68">
        <v>6</v>
      </c>
      <c r="D14" s="68">
        <v>17</v>
      </c>
      <c r="E14" s="68">
        <v>0</v>
      </c>
      <c r="F14" s="68">
        <v>22</v>
      </c>
      <c r="G14" s="68">
        <v>113</v>
      </c>
      <c r="H14" s="68">
        <v>54</v>
      </c>
      <c r="I14" s="68">
        <v>42</v>
      </c>
      <c r="J14" s="68">
        <v>0</v>
      </c>
      <c r="K14" s="68">
        <f t="shared" si="0"/>
        <v>254</v>
      </c>
      <c r="L14" s="73">
        <f t="shared" si="1"/>
        <v>212</v>
      </c>
      <c r="M14" s="73">
        <f t="shared" si="2"/>
        <v>42</v>
      </c>
      <c r="N14" s="46"/>
    </row>
    <row r="15" spans="1:14" ht="15" customHeight="1">
      <c r="A15" s="47" t="s">
        <v>23</v>
      </c>
      <c r="B15" s="68">
        <v>158</v>
      </c>
      <c r="C15" s="68">
        <v>163</v>
      </c>
      <c r="D15" s="68">
        <v>728</v>
      </c>
      <c r="E15" s="68">
        <v>173</v>
      </c>
      <c r="F15" s="68">
        <v>474</v>
      </c>
      <c r="G15" s="68">
        <v>444</v>
      </c>
      <c r="H15" s="68">
        <v>1154</v>
      </c>
      <c r="I15" s="68">
        <v>252</v>
      </c>
      <c r="J15" s="68">
        <v>1337</v>
      </c>
      <c r="K15" s="68">
        <f t="shared" si="0"/>
        <v>4883</v>
      </c>
      <c r="L15" s="73">
        <f t="shared" si="1"/>
        <v>3294</v>
      </c>
      <c r="M15" s="73">
        <f t="shared" si="2"/>
        <v>1589</v>
      </c>
      <c r="N15" s="46"/>
    </row>
    <row r="16" spans="1:14" ht="15" customHeight="1">
      <c r="A16" s="47" t="s">
        <v>24</v>
      </c>
      <c r="B16" s="68">
        <v>5</v>
      </c>
      <c r="C16" s="68">
        <v>14</v>
      </c>
      <c r="D16" s="68">
        <v>8</v>
      </c>
      <c r="E16" s="68">
        <v>6</v>
      </c>
      <c r="F16" s="68">
        <v>13</v>
      </c>
      <c r="G16" s="68">
        <v>14</v>
      </c>
      <c r="H16" s="68">
        <v>6</v>
      </c>
      <c r="I16" s="68">
        <v>4</v>
      </c>
      <c r="J16" s="68">
        <v>9</v>
      </c>
      <c r="K16" s="68">
        <f t="shared" si="0"/>
        <v>79</v>
      </c>
      <c r="L16" s="73">
        <f t="shared" si="1"/>
        <v>66</v>
      </c>
      <c r="M16" s="73">
        <f t="shared" si="2"/>
        <v>13</v>
      </c>
      <c r="N16" s="46"/>
    </row>
    <row r="17" spans="1:14" ht="15" customHeight="1">
      <c r="A17" s="47" t="s">
        <v>25</v>
      </c>
      <c r="B17" s="68">
        <v>11</v>
      </c>
      <c r="C17" s="68">
        <v>10</v>
      </c>
      <c r="D17" s="68">
        <v>32</v>
      </c>
      <c r="E17" s="68">
        <v>5</v>
      </c>
      <c r="F17" s="68">
        <v>63</v>
      </c>
      <c r="G17" s="68">
        <v>8</v>
      </c>
      <c r="H17" s="68">
        <v>41</v>
      </c>
      <c r="I17" s="68">
        <v>17</v>
      </c>
      <c r="J17" s="68">
        <v>20</v>
      </c>
      <c r="K17" s="68">
        <f t="shared" si="0"/>
        <v>207</v>
      </c>
      <c r="L17" s="73">
        <f t="shared" si="1"/>
        <v>170</v>
      </c>
      <c r="M17" s="73">
        <f t="shared" si="2"/>
        <v>37</v>
      </c>
      <c r="N17" s="46"/>
    </row>
    <row r="18" spans="1:14" ht="15" customHeight="1">
      <c r="A18" s="47" t="s">
        <v>26</v>
      </c>
      <c r="B18" s="68">
        <v>294</v>
      </c>
      <c r="C18" s="68">
        <v>244</v>
      </c>
      <c r="D18" s="68">
        <v>820</v>
      </c>
      <c r="E18" s="68">
        <v>146</v>
      </c>
      <c r="F18" s="68">
        <v>581</v>
      </c>
      <c r="G18" s="68">
        <v>582</v>
      </c>
      <c r="H18" s="68">
        <v>943</v>
      </c>
      <c r="I18" s="68">
        <v>844</v>
      </c>
      <c r="J18" s="68">
        <v>1042</v>
      </c>
      <c r="K18" s="68">
        <f t="shared" si="0"/>
        <v>5496</v>
      </c>
      <c r="L18" s="73">
        <f t="shared" si="1"/>
        <v>3610</v>
      </c>
      <c r="M18" s="73">
        <f t="shared" si="2"/>
        <v>1886</v>
      </c>
      <c r="N18" s="46"/>
    </row>
    <row r="19" spans="1:14" ht="15" customHeight="1">
      <c r="A19" s="47" t="s">
        <v>27</v>
      </c>
      <c r="B19" s="68">
        <v>5</v>
      </c>
      <c r="C19" s="68">
        <v>13</v>
      </c>
      <c r="D19" s="68">
        <v>115</v>
      </c>
      <c r="E19" s="68">
        <v>49</v>
      </c>
      <c r="F19" s="68">
        <v>97</v>
      </c>
      <c r="G19" s="68">
        <v>99</v>
      </c>
      <c r="H19" s="68">
        <v>72</v>
      </c>
      <c r="I19" s="68">
        <v>502</v>
      </c>
      <c r="J19" s="68">
        <v>92</v>
      </c>
      <c r="K19" s="68">
        <f t="shared" si="0"/>
        <v>1044</v>
      </c>
      <c r="L19" s="73">
        <f t="shared" si="1"/>
        <v>450</v>
      </c>
      <c r="M19" s="73">
        <f t="shared" si="2"/>
        <v>594</v>
      </c>
      <c r="N19" s="46"/>
    </row>
    <row r="20" spans="1:14" ht="15" customHeight="1">
      <c r="A20" s="47" t="s">
        <v>28</v>
      </c>
      <c r="B20" s="68">
        <v>298</v>
      </c>
      <c r="C20" s="68">
        <v>202</v>
      </c>
      <c r="D20" s="68">
        <v>653</v>
      </c>
      <c r="E20" s="68">
        <v>236</v>
      </c>
      <c r="F20" s="68">
        <v>483</v>
      </c>
      <c r="G20" s="68">
        <v>514</v>
      </c>
      <c r="H20" s="68">
        <v>621</v>
      </c>
      <c r="I20" s="68">
        <v>718</v>
      </c>
      <c r="J20" s="68">
        <v>808</v>
      </c>
      <c r="K20" s="68">
        <f t="shared" si="0"/>
        <v>4533</v>
      </c>
      <c r="L20" s="73">
        <f t="shared" si="1"/>
        <v>3007</v>
      </c>
      <c r="M20" s="73">
        <f t="shared" si="2"/>
        <v>1526</v>
      </c>
      <c r="N20" s="46"/>
    </row>
    <row r="21" spans="1:14" ht="15" customHeight="1">
      <c r="A21" s="47" t="s">
        <v>29</v>
      </c>
      <c r="B21" s="68">
        <v>0</v>
      </c>
      <c r="C21" s="68">
        <v>0</v>
      </c>
      <c r="D21" s="68">
        <v>59</v>
      </c>
      <c r="E21" s="68">
        <v>57</v>
      </c>
      <c r="F21" s="68">
        <v>22</v>
      </c>
      <c r="G21" s="68">
        <v>71</v>
      </c>
      <c r="H21" s="68">
        <v>36</v>
      </c>
      <c r="I21" s="68">
        <v>41</v>
      </c>
      <c r="J21" s="68">
        <v>66</v>
      </c>
      <c r="K21" s="68">
        <f t="shared" si="0"/>
        <v>352</v>
      </c>
      <c r="L21" s="73">
        <f t="shared" si="1"/>
        <v>245</v>
      </c>
      <c r="M21" s="73">
        <f t="shared" si="2"/>
        <v>107</v>
      </c>
      <c r="N21" s="46"/>
    </row>
    <row r="22" spans="1:14" ht="15" customHeight="1">
      <c r="A22" s="47" t="s">
        <v>30</v>
      </c>
      <c r="B22" s="68">
        <v>0</v>
      </c>
      <c r="C22" s="68">
        <v>0</v>
      </c>
      <c r="D22" s="68">
        <v>6</v>
      </c>
      <c r="E22" s="68">
        <v>0</v>
      </c>
      <c r="F22" s="68">
        <v>2</v>
      </c>
      <c r="G22" s="68">
        <v>0</v>
      </c>
      <c r="H22" s="68">
        <v>6</v>
      </c>
      <c r="I22" s="68">
        <v>19</v>
      </c>
      <c r="J22" s="68">
        <v>0</v>
      </c>
      <c r="K22" s="68">
        <f t="shared" si="0"/>
        <v>33</v>
      </c>
      <c r="L22" s="73">
        <f t="shared" si="1"/>
        <v>14</v>
      </c>
      <c r="M22" s="73">
        <f t="shared" si="2"/>
        <v>19</v>
      </c>
      <c r="N22" s="46"/>
    </row>
    <row r="23" spans="1:14" ht="15" customHeight="1">
      <c r="A23" s="47" t="s">
        <v>31</v>
      </c>
      <c r="B23" s="75">
        <v>3</v>
      </c>
      <c r="C23" s="75">
        <v>5</v>
      </c>
      <c r="D23" s="75">
        <v>15</v>
      </c>
      <c r="E23" s="68">
        <v>2</v>
      </c>
      <c r="F23" s="75">
        <v>6</v>
      </c>
      <c r="G23" s="75">
        <v>18</v>
      </c>
      <c r="H23" s="75">
        <v>14</v>
      </c>
      <c r="I23" s="75">
        <v>11</v>
      </c>
      <c r="J23" s="75">
        <v>9</v>
      </c>
      <c r="K23" s="68">
        <f t="shared" si="0"/>
        <v>83</v>
      </c>
      <c r="L23" s="73">
        <f t="shared" si="1"/>
        <v>63</v>
      </c>
      <c r="M23" s="73">
        <f t="shared" si="2"/>
        <v>20</v>
      </c>
      <c r="N23" s="46"/>
    </row>
    <row r="24" spans="1:14" ht="15" customHeight="1">
      <c r="A24" s="48" t="s">
        <v>32</v>
      </c>
      <c r="B24" s="68">
        <v>0</v>
      </c>
      <c r="C24" s="68">
        <v>0</v>
      </c>
      <c r="D24" s="68">
        <v>0</v>
      </c>
      <c r="E24" s="68">
        <v>0</v>
      </c>
      <c r="F24" s="68">
        <v>0</v>
      </c>
      <c r="G24" s="68">
        <v>0</v>
      </c>
      <c r="H24" s="68">
        <v>0</v>
      </c>
      <c r="I24" s="68">
        <v>3</v>
      </c>
      <c r="J24" s="68">
        <v>0</v>
      </c>
      <c r="K24" s="68">
        <f t="shared" si="0"/>
        <v>3</v>
      </c>
      <c r="L24" s="73">
        <f t="shared" si="1"/>
        <v>0</v>
      </c>
      <c r="M24" s="73">
        <f t="shared" si="2"/>
        <v>3</v>
      </c>
      <c r="N24" s="46"/>
    </row>
    <row r="25" spans="1:14" ht="15" customHeight="1">
      <c r="A25" s="47" t="s">
        <v>33</v>
      </c>
      <c r="B25" s="68">
        <v>23</v>
      </c>
      <c r="C25" s="68">
        <v>0</v>
      </c>
      <c r="D25" s="68">
        <v>48</v>
      </c>
      <c r="E25" s="68">
        <v>12</v>
      </c>
      <c r="F25" s="68">
        <v>30</v>
      </c>
      <c r="G25" s="68">
        <v>68</v>
      </c>
      <c r="H25" s="68">
        <v>43</v>
      </c>
      <c r="I25" s="68">
        <v>20</v>
      </c>
      <c r="J25" s="68">
        <v>29</v>
      </c>
      <c r="K25" s="68">
        <f t="shared" si="0"/>
        <v>273</v>
      </c>
      <c r="L25" s="73">
        <f t="shared" si="1"/>
        <v>224</v>
      </c>
      <c r="M25" s="73">
        <f t="shared" si="2"/>
        <v>49</v>
      </c>
      <c r="N25" s="46"/>
    </row>
    <row r="26" spans="1:14" ht="15" customHeight="1">
      <c r="A26" s="47" t="s">
        <v>34</v>
      </c>
      <c r="B26" s="68">
        <v>2</v>
      </c>
      <c r="C26" s="68">
        <v>0</v>
      </c>
      <c r="D26" s="68">
        <v>4</v>
      </c>
      <c r="E26" s="68">
        <v>2</v>
      </c>
      <c r="F26" s="68">
        <v>6</v>
      </c>
      <c r="G26" s="68">
        <v>23</v>
      </c>
      <c r="H26" s="68">
        <v>4</v>
      </c>
      <c r="I26" s="68">
        <v>20</v>
      </c>
      <c r="J26" s="68">
        <v>15</v>
      </c>
      <c r="K26" s="68">
        <f t="shared" si="0"/>
        <v>76</v>
      </c>
      <c r="L26" s="73">
        <f t="shared" si="1"/>
        <v>41</v>
      </c>
      <c r="M26" s="73">
        <f t="shared" si="2"/>
        <v>35</v>
      </c>
      <c r="N26" s="46"/>
    </row>
    <row r="27" spans="1:14" ht="15" customHeight="1">
      <c r="A27" s="47" t="s">
        <v>35</v>
      </c>
      <c r="B27" s="68">
        <v>5</v>
      </c>
      <c r="C27" s="68">
        <v>2</v>
      </c>
      <c r="D27" s="68">
        <v>38</v>
      </c>
      <c r="E27" s="68">
        <v>11</v>
      </c>
      <c r="F27" s="68">
        <v>11</v>
      </c>
      <c r="G27" s="68">
        <v>48</v>
      </c>
      <c r="H27" s="68">
        <v>15</v>
      </c>
      <c r="I27" s="68">
        <v>0</v>
      </c>
      <c r="J27" s="68">
        <v>24</v>
      </c>
      <c r="K27" s="68">
        <f t="shared" si="0"/>
        <v>154</v>
      </c>
      <c r="L27" s="73">
        <f t="shared" si="1"/>
        <v>130</v>
      </c>
      <c r="M27" s="73">
        <f t="shared" si="2"/>
        <v>24</v>
      </c>
      <c r="N27" s="46"/>
    </row>
    <row r="28" spans="1:14" ht="15" customHeight="1">
      <c r="A28" s="47" t="s">
        <v>36</v>
      </c>
      <c r="B28" s="68">
        <v>2</v>
      </c>
      <c r="C28" s="68">
        <v>2</v>
      </c>
      <c r="D28" s="68">
        <v>15</v>
      </c>
      <c r="E28" s="68">
        <v>22</v>
      </c>
      <c r="F28" s="68">
        <v>11</v>
      </c>
      <c r="G28" s="68">
        <v>45</v>
      </c>
      <c r="H28" s="68">
        <v>10</v>
      </c>
      <c r="I28" s="68">
        <v>22</v>
      </c>
      <c r="J28" s="68">
        <v>6</v>
      </c>
      <c r="K28" s="68">
        <f t="shared" si="0"/>
        <v>135</v>
      </c>
      <c r="L28" s="73">
        <f t="shared" si="1"/>
        <v>107</v>
      </c>
      <c r="M28" s="73">
        <f t="shared" si="2"/>
        <v>28</v>
      </c>
      <c r="N28" s="46"/>
    </row>
    <row r="29" spans="1:14" ht="15" customHeight="1">
      <c r="A29" s="47" t="s">
        <v>37</v>
      </c>
      <c r="B29" s="68">
        <v>23</v>
      </c>
      <c r="C29" s="68">
        <v>35</v>
      </c>
      <c r="D29" s="68">
        <v>71</v>
      </c>
      <c r="E29" s="68">
        <v>14</v>
      </c>
      <c r="F29" s="68">
        <v>73</v>
      </c>
      <c r="G29" s="68">
        <v>42</v>
      </c>
      <c r="H29" s="68">
        <v>66</v>
      </c>
      <c r="I29" s="68">
        <v>44</v>
      </c>
      <c r="J29" s="68">
        <v>50</v>
      </c>
      <c r="K29" s="68">
        <f t="shared" si="0"/>
        <v>418</v>
      </c>
      <c r="L29" s="73">
        <f t="shared" si="1"/>
        <v>324</v>
      </c>
      <c r="M29" s="73">
        <f t="shared" si="2"/>
        <v>94</v>
      </c>
      <c r="N29" s="46"/>
    </row>
    <row r="30" spans="1:14" ht="15" customHeight="1">
      <c r="A30" s="47" t="s">
        <v>38</v>
      </c>
      <c r="B30" s="68">
        <v>0</v>
      </c>
      <c r="C30" s="68">
        <v>8</v>
      </c>
      <c r="D30" s="68">
        <v>4</v>
      </c>
      <c r="E30" s="68">
        <v>0</v>
      </c>
      <c r="F30" s="68">
        <v>4</v>
      </c>
      <c r="G30" s="68">
        <v>1</v>
      </c>
      <c r="H30" s="68">
        <v>0</v>
      </c>
      <c r="I30" s="68">
        <v>4</v>
      </c>
      <c r="J30" s="68">
        <v>3</v>
      </c>
      <c r="K30" s="68">
        <f t="shared" si="0"/>
        <v>24</v>
      </c>
      <c r="L30" s="73">
        <f t="shared" si="1"/>
        <v>17</v>
      </c>
      <c r="M30" s="73">
        <f t="shared" si="2"/>
        <v>7</v>
      </c>
      <c r="N30" s="46"/>
    </row>
    <row r="31" spans="1:14" ht="15" customHeight="1">
      <c r="A31" s="47" t="s">
        <v>39</v>
      </c>
      <c r="B31" s="68">
        <v>28</v>
      </c>
      <c r="C31" s="68">
        <v>26</v>
      </c>
      <c r="D31" s="68">
        <v>80</v>
      </c>
      <c r="E31" s="68">
        <v>30</v>
      </c>
      <c r="F31" s="68">
        <v>88</v>
      </c>
      <c r="G31" s="68">
        <v>63</v>
      </c>
      <c r="H31" s="68">
        <v>55</v>
      </c>
      <c r="I31" s="68">
        <v>102</v>
      </c>
      <c r="J31" s="68">
        <v>51</v>
      </c>
      <c r="K31" s="68">
        <f t="shared" si="0"/>
        <v>523</v>
      </c>
      <c r="L31" s="73">
        <f t="shared" si="1"/>
        <v>370</v>
      </c>
      <c r="M31" s="73">
        <f t="shared" si="2"/>
        <v>153</v>
      </c>
      <c r="N31" s="46"/>
    </row>
    <row r="32" spans="1:14" ht="15" customHeight="1">
      <c r="A32" s="47" t="s">
        <v>40</v>
      </c>
      <c r="B32" s="68">
        <v>118</v>
      </c>
      <c r="C32" s="68">
        <v>78</v>
      </c>
      <c r="D32" s="68">
        <v>347</v>
      </c>
      <c r="E32" s="68">
        <v>74</v>
      </c>
      <c r="F32" s="68">
        <v>222</v>
      </c>
      <c r="G32" s="68">
        <v>476</v>
      </c>
      <c r="H32" s="68">
        <v>212</v>
      </c>
      <c r="I32" s="68">
        <v>331</v>
      </c>
      <c r="J32" s="68">
        <v>236</v>
      </c>
      <c r="K32" s="68">
        <f t="shared" si="0"/>
        <v>2094</v>
      </c>
      <c r="L32" s="73">
        <f t="shared" si="1"/>
        <v>1527</v>
      </c>
      <c r="M32" s="73">
        <f t="shared" si="2"/>
        <v>567</v>
      </c>
      <c r="N32" s="46"/>
    </row>
    <row r="33" spans="1:14" ht="15" customHeight="1">
      <c r="A33" s="47" t="s">
        <v>41</v>
      </c>
      <c r="B33" s="68">
        <v>2</v>
      </c>
      <c r="C33" s="68">
        <v>0</v>
      </c>
      <c r="D33" s="68">
        <v>16</v>
      </c>
      <c r="E33" s="68">
        <v>15</v>
      </c>
      <c r="F33" s="68">
        <v>24</v>
      </c>
      <c r="G33" s="68">
        <v>25</v>
      </c>
      <c r="H33" s="68">
        <v>56</v>
      </c>
      <c r="I33" s="68">
        <v>44</v>
      </c>
      <c r="J33" s="68">
        <v>8</v>
      </c>
      <c r="K33" s="68">
        <f t="shared" si="0"/>
        <v>190</v>
      </c>
      <c r="L33" s="73">
        <f t="shared" si="1"/>
        <v>138</v>
      </c>
      <c r="M33" s="73">
        <f t="shared" si="2"/>
        <v>52</v>
      </c>
      <c r="N33" s="46"/>
    </row>
    <row r="34" spans="1:14" ht="15" customHeight="1">
      <c r="A34" s="47" t="s">
        <v>42</v>
      </c>
      <c r="B34" s="68">
        <v>14</v>
      </c>
      <c r="C34" s="68">
        <v>6</v>
      </c>
      <c r="D34" s="68">
        <v>56</v>
      </c>
      <c r="E34" s="68">
        <v>24</v>
      </c>
      <c r="F34" s="68">
        <v>74</v>
      </c>
      <c r="G34" s="68">
        <v>131</v>
      </c>
      <c r="H34" s="68">
        <v>20</v>
      </c>
      <c r="I34" s="68">
        <v>64</v>
      </c>
      <c r="J34" s="68">
        <v>17</v>
      </c>
      <c r="K34" s="68">
        <f t="shared" si="0"/>
        <v>406</v>
      </c>
      <c r="L34" s="73">
        <f t="shared" si="1"/>
        <v>325</v>
      </c>
      <c r="M34" s="73">
        <f t="shared" si="2"/>
        <v>81</v>
      </c>
      <c r="N34" s="46"/>
    </row>
    <row r="35" spans="1:14" ht="15" customHeight="1">
      <c r="A35" s="47" t="s">
        <v>43</v>
      </c>
      <c r="B35" s="68">
        <v>12</v>
      </c>
      <c r="C35" s="68">
        <v>17</v>
      </c>
      <c r="D35" s="68">
        <v>17</v>
      </c>
      <c r="E35" s="68">
        <v>0</v>
      </c>
      <c r="F35" s="68">
        <v>6</v>
      </c>
      <c r="G35" s="68">
        <v>22</v>
      </c>
      <c r="H35" s="68">
        <v>8</v>
      </c>
      <c r="I35" s="68">
        <v>77</v>
      </c>
      <c r="J35" s="68">
        <v>6</v>
      </c>
      <c r="K35" s="68">
        <f t="shared" si="0"/>
        <v>165</v>
      </c>
      <c r="L35" s="73">
        <f t="shared" si="1"/>
        <v>82</v>
      </c>
      <c r="M35" s="73">
        <f t="shared" si="2"/>
        <v>83</v>
      </c>
      <c r="N35" s="46"/>
    </row>
    <row r="36" spans="1:14" ht="15" customHeight="1">
      <c r="A36" s="47" t="s">
        <v>44</v>
      </c>
      <c r="B36" s="68">
        <v>9</v>
      </c>
      <c r="C36" s="68">
        <v>9</v>
      </c>
      <c r="D36" s="68">
        <v>0</v>
      </c>
      <c r="E36" s="68">
        <v>3</v>
      </c>
      <c r="F36" s="68">
        <v>7</v>
      </c>
      <c r="G36" s="68">
        <v>8</v>
      </c>
      <c r="H36" s="68">
        <v>9</v>
      </c>
      <c r="I36" s="68">
        <v>4</v>
      </c>
      <c r="J36" s="68">
        <v>21</v>
      </c>
      <c r="K36" s="68">
        <f t="shared" si="0"/>
        <v>70</v>
      </c>
      <c r="L36" s="73">
        <f t="shared" si="1"/>
        <v>45</v>
      </c>
      <c r="M36" s="73">
        <f t="shared" si="2"/>
        <v>25</v>
      </c>
      <c r="N36" s="46"/>
    </row>
    <row r="37" spans="1:14" ht="15.75" customHeight="1">
      <c r="A37" s="19" t="s">
        <v>9</v>
      </c>
      <c r="B37" s="68">
        <f aca="true" t="shared" si="3" ref="B37:M37">SUM(B5:B36)</f>
        <v>5188</v>
      </c>
      <c r="C37" s="68">
        <f t="shared" si="3"/>
        <v>3288</v>
      </c>
      <c r="D37" s="68">
        <f t="shared" si="3"/>
        <v>8757</v>
      </c>
      <c r="E37" s="68">
        <f t="shared" si="3"/>
        <v>2766</v>
      </c>
      <c r="F37" s="68">
        <f t="shared" si="3"/>
        <v>6328</v>
      </c>
      <c r="G37" s="68">
        <f t="shared" si="3"/>
        <v>6925</v>
      </c>
      <c r="H37" s="68">
        <f t="shared" si="3"/>
        <v>8150</v>
      </c>
      <c r="I37" s="68">
        <f t="shared" si="3"/>
        <v>11148</v>
      </c>
      <c r="J37" s="68">
        <f t="shared" si="3"/>
        <v>16784</v>
      </c>
      <c r="K37" s="68">
        <f t="shared" si="3"/>
        <v>69334</v>
      </c>
      <c r="L37" s="73">
        <f t="shared" si="3"/>
        <v>41402</v>
      </c>
      <c r="M37" s="73">
        <f t="shared" si="3"/>
        <v>27932</v>
      </c>
      <c r="N37" s="46"/>
    </row>
    <row r="38" spans="1:13" ht="13.5">
      <c r="A38" s="13"/>
      <c r="B38" s="76"/>
      <c r="C38" s="32"/>
      <c r="D38" s="32"/>
      <c r="E38" s="32"/>
      <c r="F38" s="32"/>
      <c r="G38" s="32"/>
      <c r="H38" s="32"/>
      <c r="I38" s="32"/>
      <c r="J38" s="32"/>
      <c r="K38" s="32"/>
      <c r="L38" s="32"/>
      <c r="M38" s="32"/>
    </row>
    <row r="39" spans="1:13" ht="13.5">
      <c r="A39" s="49" t="s">
        <v>45</v>
      </c>
      <c r="B39" s="34"/>
      <c r="C39" s="34"/>
      <c r="D39" s="34"/>
      <c r="E39" s="34"/>
      <c r="F39" s="34"/>
      <c r="G39" s="34"/>
      <c r="H39" s="34"/>
      <c r="I39" s="34"/>
      <c r="J39" s="34"/>
      <c r="K39" s="50"/>
      <c r="L39" s="34"/>
      <c r="M39" s="50" t="s">
        <v>11</v>
      </c>
    </row>
    <row r="40" spans="1:14" ht="30" customHeight="1">
      <c r="A40" s="18" t="s">
        <v>60</v>
      </c>
      <c r="B40" s="51" t="s">
        <v>64</v>
      </c>
      <c r="C40" s="51" t="s">
        <v>12</v>
      </c>
      <c r="D40" s="51" t="s">
        <v>13</v>
      </c>
      <c r="E40" s="51" t="s">
        <v>4</v>
      </c>
      <c r="F40" s="51" t="s">
        <v>14</v>
      </c>
      <c r="G40" s="51" t="s">
        <v>62</v>
      </c>
      <c r="H40" s="44" t="s">
        <v>63</v>
      </c>
      <c r="I40" s="51" t="s">
        <v>7</v>
      </c>
      <c r="J40" s="51" t="s">
        <v>8</v>
      </c>
      <c r="K40" s="51" t="s">
        <v>15</v>
      </c>
      <c r="L40" s="45" t="s">
        <v>65</v>
      </c>
      <c r="M40" s="23" t="s">
        <v>71</v>
      </c>
      <c r="N40" s="46"/>
    </row>
    <row r="41" spans="1:14" ht="15" customHeight="1">
      <c r="A41" s="47" t="s">
        <v>82</v>
      </c>
      <c r="B41" s="68">
        <v>33</v>
      </c>
      <c r="C41" s="68">
        <v>32</v>
      </c>
      <c r="D41" s="68">
        <v>162</v>
      </c>
      <c r="E41" s="68">
        <v>28</v>
      </c>
      <c r="F41" s="68">
        <v>136</v>
      </c>
      <c r="G41" s="68">
        <v>32</v>
      </c>
      <c r="H41" s="68">
        <v>124</v>
      </c>
      <c r="I41" s="68">
        <v>96</v>
      </c>
      <c r="J41" s="68">
        <v>110</v>
      </c>
      <c r="K41" s="68">
        <f>SUM(B41:J41)</f>
        <v>753</v>
      </c>
      <c r="L41" s="36">
        <f aca="true" t="shared" si="4" ref="L41:L55">SUM(B41:H41)</f>
        <v>547</v>
      </c>
      <c r="M41" s="37">
        <f aca="true" t="shared" si="5" ref="M41:M55">SUM(I41:J41)</f>
        <v>206</v>
      </c>
      <c r="N41" s="46"/>
    </row>
    <row r="42" spans="1:14" ht="15" customHeight="1">
      <c r="A42" s="47" t="s">
        <v>47</v>
      </c>
      <c r="B42" s="68">
        <v>5</v>
      </c>
      <c r="C42" s="68">
        <v>3</v>
      </c>
      <c r="D42" s="68">
        <v>25</v>
      </c>
      <c r="E42" s="68">
        <v>10</v>
      </c>
      <c r="F42" s="68">
        <v>10</v>
      </c>
      <c r="G42" s="68">
        <v>4</v>
      </c>
      <c r="H42" s="68">
        <v>7</v>
      </c>
      <c r="I42" s="68">
        <v>31</v>
      </c>
      <c r="J42" s="68">
        <v>26</v>
      </c>
      <c r="K42" s="68">
        <f aca="true" t="shared" si="6" ref="K42:K54">SUM(B42:J42)</f>
        <v>121</v>
      </c>
      <c r="L42" s="36">
        <f t="shared" si="4"/>
        <v>64</v>
      </c>
      <c r="M42" s="37">
        <f t="shared" si="5"/>
        <v>57</v>
      </c>
      <c r="N42" s="46"/>
    </row>
    <row r="43" spans="1:14" ht="15" customHeight="1">
      <c r="A43" s="47" t="s">
        <v>48</v>
      </c>
      <c r="B43" s="68">
        <v>18</v>
      </c>
      <c r="C43" s="68">
        <v>17</v>
      </c>
      <c r="D43" s="68">
        <v>7</v>
      </c>
      <c r="E43" s="68">
        <v>9</v>
      </c>
      <c r="F43" s="68">
        <v>6</v>
      </c>
      <c r="G43" s="68">
        <v>0</v>
      </c>
      <c r="H43" s="68">
        <v>3</v>
      </c>
      <c r="I43" s="68">
        <v>63</v>
      </c>
      <c r="J43" s="68">
        <v>63</v>
      </c>
      <c r="K43" s="68">
        <f t="shared" si="6"/>
        <v>186</v>
      </c>
      <c r="L43" s="36">
        <f t="shared" si="4"/>
        <v>60</v>
      </c>
      <c r="M43" s="37">
        <f t="shared" si="5"/>
        <v>126</v>
      </c>
      <c r="N43" s="46"/>
    </row>
    <row r="44" spans="1:14" ht="15" customHeight="1">
      <c r="A44" s="47" t="s">
        <v>49</v>
      </c>
      <c r="B44" s="68">
        <v>41</v>
      </c>
      <c r="C44" s="68">
        <v>59</v>
      </c>
      <c r="D44" s="68">
        <v>231</v>
      </c>
      <c r="E44" s="68">
        <v>63</v>
      </c>
      <c r="F44" s="68">
        <v>146</v>
      </c>
      <c r="G44" s="68">
        <v>145</v>
      </c>
      <c r="H44" s="68">
        <v>142</v>
      </c>
      <c r="I44" s="68">
        <v>343</v>
      </c>
      <c r="J44" s="68">
        <v>154</v>
      </c>
      <c r="K44" s="68">
        <f t="shared" si="6"/>
        <v>1324</v>
      </c>
      <c r="L44" s="36">
        <f t="shared" si="4"/>
        <v>827</v>
      </c>
      <c r="M44" s="37">
        <f t="shared" si="5"/>
        <v>497</v>
      </c>
      <c r="N44" s="46"/>
    </row>
    <row r="45" spans="1:14" ht="15" customHeight="1">
      <c r="A45" s="47" t="s">
        <v>50</v>
      </c>
      <c r="B45" s="68">
        <v>0</v>
      </c>
      <c r="C45" s="68">
        <v>0</v>
      </c>
      <c r="D45" s="68">
        <v>0</v>
      </c>
      <c r="E45" s="68">
        <v>0</v>
      </c>
      <c r="F45" s="68">
        <v>4</v>
      </c>
      <c r="G45" s="68">
        <v>0</v>
      </c>
      <c r="H45" s="68">
        <v>6</v>
      </c>
      <c r="I45" s="68">
        <v>2</v>
      </c>
      <c r="J45" s="68">
        <v>0</v>
      </c>
      <c r="K45" s="68">
        <f t="shared" si="6"/>
        <v>12</v>
      </c>
      <c r="L45" s="36">
        <f t="shared" si="4"/>
        <v>10</v>
      </c>
      <c r="M45" s="37">
        <f t="shared" si="5"/>
        <v>2</v>
      </c>
      <c r="N45" s="46"/>
    </row>
    <row r="46" spans="1:14" ht="15" customHeight="1">
      <c r="A46" s="47" t="s">
        <v>51</v>
      </c>
      <c r="B46" s="68">
        <v>0</v>
      </c>
      <c r="C46" s="68">
        <v>0</v>
      </c>
      <c r="D46" s="68">
        <v>0</v>
      </c>
      <c r="E46" s="68">
        <v>0</v>
      </c>
      <c r="F46" s="68">
        <v>0</v>
      </c>
      <c r="G46" s="68">
        <v>0</v>
      </c>
      <c r="H46" s="68">
        <v>0</v>
      </c>
      <c r="I46" s="68">
        <v>0</v>
      </c>
      <c r="J46" s="68">
        <v>0</v>
      </c>
      <c r="K46" s="68">
        <f t="shared" si="6"/>
        <v>0</v>
      </c>
      <c r="L46" s="36">
        <f t="shared" si="4"/>
        <v>0</v>
      </c>
      <c r="M46" s="37">
        <f t="shared" si="5"/>
        <v>0</v>
      </c>
      <c r="N46" s="46"/>
    </row>
    <row r="47" spans="1:14" ht="15" customHeight="1">
      <c r="A47" s="47" t="s">
        <v>52</v>
      </c>
      <c r="B47" s="68">
        <v>167</v>
      </c>
      <c r="C47" s="68">
        <v>238</v>
      </c>
      <c r="D47" s="68">
        <v>825</v>
      </c>
      <c r="E47" s="68">
        <v>158</v>
      </c>
      <c r="F47" s="68">
        <v>623</v>
      </c>
      <c r="G47" s="68">
        <v>675</v>
      </c>
      <c r="H47" s="68">
        <v>536</v>
      </c>
      <c r="I47" s="68">
        <v>501</v>
      </c>
      <c r="J47" s="68">
        <v>162</v>
      </c>
      <c r="K47" s="68">
        <f t="shared" si="6"/>
        <v>3885</v>
      </c>
      <c r="L47" s="36">
        <f t="shared" si="4"/>
        <v>3222</v>
      </c>
      <c r="M47" s="37">
        <f t="shared" si="5"/>
        <v>663</v>
      </c>
      <c r="N47" s="46"/>
    </row>
    <row r="48" spans="1:14" ht="15" customHeight="1">
      <c r="A48" s="47" t="s">
        <v>53</v>
      </c>
      <c r="B48" s="68">
        <v>221</v>
      </c>
      <c r="C48" s="68">
        <v>108</v>
      </c>
      <c r="D48" s="68">
        <v>495</v>
      </c>
      <c r="E48" s="68">
        <v>89</v>
      </c>
      <c r="F48" s="68">
        <v>363</v>
      </c>
      <c r="G48" s="68">
        <v>413</v>
      </c>
      <c r="H48" s="68">
        <v>422</v>
      </c>
      <c r="I48" s="68">
        <v>1773</v>
      </c>
      <c r="J48" s="68">
        <v>1344</v>
      </c>
      <c r="K48" s="68">
        <f t="shared" si="6"/>
        <v>5228</v>
      </c>
      <c r="L48" s="36">
        <f t="shared" si="4"/>
        <v>2111</v>
      </c>
      <c r="M48" s="37">
        <f t="shared" si="5"/>
        <v>3117</v>
      </c>
      <c r="N48" s="46"/>
    </row>
    <row r="49" spans="1:14" ht="15" customHeight="1">
      <c r="A49" s="47" t="s">
        <v>54</v>
      </c>
      <c r="B49" s="68">
        <v>223</v>
      </c>
      <c r="C49" s="68">
        <v>285</v>
      </c>
      <c r="D49" s="68">
        <v>591</v>
      </c>
      <c r="E49" s="68">
        <v>223</v>
      </c>
      <c r="F49" s="68">
        <v>403</v>
      </c>
      <c r="G49" s="68">
        <v>532</v>
      </c>
      <c r="H49" s="68">
        <v>452</v>
      </c>
      <c r="I49" s="68">
        <v>1895</v>
      </c>
      <c r="J49" s="68">
        <v>880</v>
      </c>
      <c r="K49" s="68">
        <f t="shared" si="6"/>
        <v>5484</v>
      </c>
      <c r="L49" s="36">
        <f t="shared" si="4"/>
        <v>2709</v>
      </c>
      <c r="M49" s="37">
        <f t="shared" si="5"/>
        <v>2775</v>
      </c>
      <c r="N49" s="46"/>
    </row>
    <row r="50" spans="1:14" ht="15" customHeight="1">
      <c r="A50" s="47" t="s">
        <v>55</v>
      </c>
      <c r="B50" s="68">
        <v>524</v>
      </c>
      <c r="C50" s="68">
        <v>547</v>
      </c>
      <c r="D50" s="68">
        <v>1174</v>
      </c>
      <c r="E50" s="68">
        <v>248</v>
      </c>
      <c r="F50" s="68">
        <v>717</v>
      </c>
      <c r="G50" s="68">
        <v>856</v>
      </c>
      <c r="H50" s="68">
        <v>787</v>
      </c>
      <c r="I50" s="68">
        <v>1590</v>
      </c>
      <c r="J50" s="68">
        <v>999</v>
      </c>
      <c r="K50" s="68">
        <f t="shared" si="6"/>
        <v>7442</v>
      </c>
      <c r="L50" s="36">
        <f t="shared" si="4"/>
        <v>4853</v>
      </c>
      <c r="M50" s="37">
        <f t="shared" si="5"/>
        <v>2589</v>
      </c>
      <c r="N50" s="46"/>
    </row>
    <row r="51" spans="1:14" ht="15" customHeight="1">
      <c r="A51" s="47" t="s">
        <v>56</v>
      </c>
      <c r="B51" s="68">
        <v>583</v>
      </c>
      <c r="C51" s="68">
        <v>585</v>
      </c>
      <c r="D51" s="68">
        <v>1481</v>
      </c>
      <c r="E51" s="68">
        <v>271</v>
      </c>
      <c r="F51" s="68">
        <v>920</v>
      </c>
      <c r="G51" s="68">
        <v>924</v>
      </c>
      <c r="H51" s="68">
        <v>678</v>
      </c>
      <c r="I51" s="68">
        <v>3016</v>
      </c>
      <c r="J51" s="68">
        <v>1540</v>
      </c>
      <c r="K51" s="68">
        <f t="shared" si="6"/>
        <v>9998</v>
      </c>
      <c r="L51" s="36">
        <f t="shared" si="4"/>
        <v>5442</v>
      </c>
      <c r="M51" s="37">
        <f t="shared" si="5"/>
        <v>4556</v>
      </c>
      <c r="N51" s="46"/>
    </row>
    <row r="52" spans="1:14" ht="26.25" customHeight="1">
      <c r="A52" s="52" t="s">
        <v>80</v>
      </c>
      <c r="B52" s="68">
        <v>0</v>
      </c>
      <c r="C52" s="68">
        <v>3</v>
      </c>
      <c r="D52" s="68">
        <v>24</v>
      </c>
      <c r="E52" s="68">
        <v>9</v>
      </c>
      <c r="F52" s="68">
        <v>0</v>
      </c>
      <c r="G52" s="68">
        <v>2</v>
      </c>
      <c r="H52" s="68">
        <v>8</v>
      </c>
      <c r="I52" s="68">
        <v>0</v>
      </c>
      <c r="J52" s="68">
        <v>7</v>
      </c>
      <c r="K52" s="68">
        <f t="shared" si="6"/>
        <v>53</v>
      </c>
      <c r="L52" s="36">
        <f t="shared" si="4"/>
        <v>46</v>
      </c>
      <c r="M52" s="37">
        <f t="shared" si="5"/>
        <v>7</v>
      </c>
      <c r="N52" s="46"/>
    </row>
    <row r="53" spans="1:14" ht="15" customHeight="1">
      <c r="A53" s="53" t="s">
        <v>57</v>
      </c>
      <c r="B53" s="68">
        <v>167</v>
      </c>
      <c r="C53" s="68">
        <v>105</v>
      </c>
      <c r="D53" s="68">
        <v>468</v>
      </c>
      <c r="E53" s="68">
        <v>159</v>
      </c>
      <c r="F53" s="68">
        <v>324</v>
      </c>
      <c r="G53" s="68">
        <v>347</v>
      </c>
      <c r="H53" s="68">
        <v>369</v>
      </c>
      <c r="I53" s="68">
        <v>638</v>
      </c>
      <c r="J53" s="68">
        <v>635</v>
      </c>
      <c r="K53" s="68">
        <f t="shared" si="6"/>
        <v>3212</v>
      </c>
      <c r="L53" s="38">
        <f t="shared" si="4"/>
        <v>1939</v>
      </c>
      <c r="M53" s="38">
        <f t="shared" si="5"/>
        <v>1273</v>
      </c>
      <c r="N53" s="46"/>
    </row>
    <row r="54" spans="1:14" ht="15" customHeight="1">
      <c r="A54" s="54" t="s">
        <v>58</v>
      </c>
      <c r="B54" s="68">
        <v>154</v>
      </c>
      <c r="C54" s="68">
        <v>116</v>
      </c>
      <c r="D54" s="68">
        <v>563</v>
      </c>
      <c r="E54" s="68">
        <v>111</v>
      </c>
      <c r="F54" s="68">
        <v>499</v>
      </c>
      <c r="G54" s="68">
        <v>348</v>
      </c>
      <c r="H54" s="68">
        <v>370</v>
      </c>
      <c r="I54" s="68">
        <v>443</v>
      </c>
      <c r="J54" s="68">
        <v>743</v>
      </c>
      <c r="K54" s="68">
        <f t="shared" si="6"/>
        <v>3347</v>
      </c>
      <c r="L54" s="38">
        <f t="shared" si="4"/>
        <v>2161</v>
      </c>
      <c r="M54" s="38">
        <f t="shared" si="5"/>
        <v>1186</v>
      </c>
      <c r="N54" s="46"/>
    </row>
    <row r="55" spans="1:14" ht="15.75" customHeight="1">
      <c r="A55" s="21" t="s">
        <v>9</v>
      </c>
      <c r="B55" s="38">
        <f aca="true" t="shared" si="7" ref="B55:J55">SUM(B41:B54)</f>
        <v>2136</v>
      </c>
      <c r="C55" s="38">
        <f t="shared" si="7"/>
        <v>2098</v>
      </c>
      <c r="D55" s="38">
        <f t="shared" si="7"/>
        <v>6046</v>
      </c>
      <c r="E55" s="38">
        <f t="shared" si="7"/>
        <v>1378</v>
      </c>
      <c r="F55" s="38">
        <f t="shared" si="7"/>
        <v>4151</v>
      </c>
      <c r="G55" s="38">
        <f t="shared" si="7"/>
        <v>4278</v>
      </c>
      <c r="H55" s="38">
        <f t="shared" si="7"/>
        <v>3904</v>
      </c>
      <c r="I55" s="38">
        <f t="shared" si="7"/>
        <v>10391</v>
      </c>
      <c r="J55" s="38">
        <f t="shared" si="7"/>
        <v>6663</v>
      </c>
      <c r="K55" s="38">
        <f>SUM(B55:J55)</f>
        <v>41045</v>
      </c>
      <c r="L55" s="38">
        <f t="shared" si="4"/>
        <v>23991</v>
      </c>
      <c r="M55" s="38">
        <f t="shared" si="5"/>
        <v>17054</v>
      </c>
      <c r="N55" s="46"/>
    </row>
  </sheetData>
  <printOptions/>
  <pageMargins left="0.984251968503937" right="0.7874015748031497" top="0.7874015748031497" bottom="0.5905511811023623" header="0.5118110236220472" footer="0.5118110236220472"/>
  <pageSetup horizontalDpi="300" verticalDpi="300" orientation="landscape" paperSize="9" scale="64" r:id="rId1"/>
  <ignoredErrors>
    <ignoredError sqref="L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正章</dc:creator>
  <cp:keywords/>
  <dc:description/>
  <cp:lastModifiedBy>電子県庁課</cp:lastModifiedBy>
  <cp:lastPrinted>2012-05-21T05:38:47Z</cp:lastPrinted>
  <dcterms:created xsi:type="dcterms:W3CDTF">1999-04-16T06:45:24Z</dcterms:created>
  <dcterms:modified xsi:type="dcterms:W3CDTF">2012-05-22T06:04:22Z</dcterms:modified>
  <cp:category/>
  <cp:version/>
  <cp:contentType/>
  <cp:contentStatus/>
</cp:coreProperties>
</file>